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man D'Amour\Desktop\"/>
    </mc:Choice>
  </mc:AlternateContent>
  <xr:revisionPtr revIDLastSave="0" documentId="13_ncr:1_{ED725662-A088-49FF-A1CA-41391190BBE9}" xr6:coauthVersionLast="36" xr6:coauthVersionMax="36" xr10:uidLastSave="{00000000-0000-0000-0000-000000000000}"/>
  <bookViews>
    <workbookView xWindow="0" yWindow="0" windowWidth="6825" windowHeight="5340" xr2:uid="{00000000-000D-0000-FFFF-FFFF00000000}"/>
  </bookViews>
  <sheets>
    <sheet name="FEUILLE DE CALCUL" sheetId="2" r:id="rId1"/>
    <sheet name="DEVIS" sheetId="3" r:id="rId2"/>
    <sheet name="TERRASSEMENT" sheetId="5" r:id="rId3"/>
    <sheet name="MAGIFIRST FX20" sheetId="4" r:id="rId4"/>
    <sheet name=" MAGICLASSIC FX30" sheetId="9" r:id="rId5"/>
    <sheet name="MAGICLASSIC FX40" sheetId="7" r:id="rId6"/>
    <sheet name="MAGICLASSIC FX40 x2" sheetId="8" r:id="rId7"/>
    <sheet name="OPTIONS" sheetId="12" r:id="rId8"/>
    <sheet name="MODELES" sheetId="14" r:id="rId9"/>
  </sheets>
  <functionGroups builtInGroupCount="19"/>
  <externalReferences>
    <externalReference r:id="rId10"/>
  </externalReferences>
  <definedNames>
    <definedName name="Couronne">'MAGIFIRST FX20'!$F$27:$F$30</definedName>
    <definedName name="Divers">'MAGIFIRST FX20'!$F$31:$F$35</definedName>
    <definedName name="_xlnm.Print_Titles" localSheetId="1">DEVIS!$1:$13</definedName>
    <definedName name="Local">'MAGIFIRST FX20'!$F$25:$F$26</definedName>
    <definedName name="MAGIfirst_FX20_ARENA">'MAGIFIRST FX20'!$B$203:$B$401</definedName>
    <definedName name="MAGIfirst_FX20_ECHELLE">'MAGIFIRST FX20'!$B$4:$B$202</definedName>
    <definedName name="MAGIfirst_FX20_QUALIbeach">'MAGIFIRST FX20'!$B$402:$B$600</definedName>
    <definedName name="MAGIfirst_FX20_ROMAN_2.66m">'MAGIFIRST FX20'!$B$800:$B$998</definedName>
    <definedName name="MAGIfirst_FX20_ROMAN_2m">'MAGIFIRST FX20'!$B$601:$B$799</definedName>
    <definedName name="MAGIfirst_FX20_ROMAN_3m">'MAGIFIRST FX20'!$B$999:$B$1197</definedName>
    <definedName name="Modèle">'MAGIFIRST FX20'!$J$3:$O$3</definedName>
    <definedName name="MODELES">MODELES!$C$4:$C$12</definedName>
    <definedName name="Mousse">'MAGIFIRST FX20'!$F$4:$F$21</definedName>
    <definedName name="Projecteur">'MAGIFIRST FX20'!$F$22:$F$24</definedName>
    <definedName name="Supplémentaire">'MAGIFIRST FX20'!$F$22:$F$35</definedName>
    <definedName name="TAILLES">MODELES!#REF!</definedName>
    <definedName name="_xlnm.Print_Area" localSheetId="1">DEVIS!$A$1:$G$71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 a="1"/>
  <c r="D5" i="2" s="1"/>
  <c r="C5" i="7" l="1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4" i="7"/>
  <c r="C222" i="9" l="1"/>
  <c r="C211" i="9"/>
  <c r="C200" i="9"/>
  <c r="C199" i="9"/>
  <c r="C188" i="9"/>
  <c r="C187" i="9"/>
  <c r="C186" i="9"/>
  <c r="C175" i="9"/>
  <c r="C174" i="9"/>
  <c r="C173" i="9"/>
  <c r="C162" i="9"/>
  <c r="C161" i="9"/>
  <c r="C160" i="9"/>
  <c r="C159" i="9"/>
  <c r="C148" i="9"/>
  <c r="C147" i="9"/>
  <c r="C146" i="9"/>
  <c r="C145" i="9"/>
  <c r="C144" i="9"/>
  <c r="C133" i="9"/>
  <c r="C132" i="9"/>
  <c r="C131" i="9"/>
  <c r="C130" i="9"/>
  <c r="C129" i="9"/>
  <c r="C128" i="9"/>
  <c r="C117" i="9"/>
  <c r="C116" i="9"/>
  <c r="C115" i="9"/>
  <c r="C114" i="9"/>
  <c r="C113" i="9"/>
  <c r="C102" i="9"/>
  <c r="C101" i="9"/>
  <c r="C100" i="9"/>
  <c r="C99" i="9"/>
  <c r="C87" i="9"/>
  <c r="C86" i="9"/>
  <c r="C85" i="9"/>
  <c r="C75" i="9"/>
  <c r="C74" i="9"/>
  <c r="C63" i="9"/>
  <c r="I10" i="2" l="1" a="1"/>
  <c r="I10" i="2" s="1"/>
  <c r="C242" i="9"/>
  <c r="C241" i="9"/>
  <c r="C240" i="9"/>
  <c r="C239" i="9"/>
  <c r="C238" i="9"/>
  <c r="C237" i="9"/>
  <c r="C236" i="9"/>
  <c r="C235" i="9"/>
  <c r="C234" i="9"/>
  <c r="C233" i="9"/>
  <c r="C232" i="9"/>
  <c r="C231" i="9"/>
  <c r="C230" i="9"/>
  <c r="C229" i="9"/>
  <c r="C228" i="9"/>
  <c r="C227" i="9"/>
  <c r="C226" i="9"/>
  <c r="C225" i="9"/>
  <c r="C224" i="9"/>
  <c r="C223" i="9"/>
  <c r="C221" i="9"/>
  <c r="C220" i="9"/>
  <c r="C219" i="9"/>
  <c r="C218" i="9"/>
  <c r="C217" i="9"/>
  <c r="C216" i="9"/>
  <c r="C215" i="9"/>
  <c r="C214" i="9"/>
  <c r="C213" i="9"/>
  <c r="C212" i="9"/>
  <c r="C210" i="9"/>
  <c r="C209" i="9"/>
  <c r="C208" i="9"/>
  <c r="C207" i="9"/>
  <c r="C206" i="9"/>
  <c r="C205" i="9"/>
  <c r="C204" i="9"/>
  <c r="C203" i="9"/>
  <c r="C202" i="9"/>
  <c r="C201" i="9"/>
  <c r="C198" i="9"/>
  <c r="C197" i="9"/>
  <c r="C196" i="9"/>
  <c r="C195" i="9"/>
  <c r="C194" i="9"/>
  <c r="C193" i="9"/>
  <c r="C192" i="9"/>
  <c r="C191" i="9"/>
  <c r="C190" i="9"/>
  <c r="C189" i="9"/>
  <c r="C185" i="9"/>
  <c r="C184" i="9"/>
  <c r="C183" i="9"/>
  <c r="C182" i="9"/>
  <c r="C181" i="9"/>
  <c r="C180" i="9"/>
  <c r="C179" i="9"/>
  <c r="C178" i="9"/>
  <c r="C177" i="9"/>
  <c r="C176" i="9"/>
  <c r="C172" i="9"/>
  <c r="C171" i="9"/>
  <c r="C170" i="9"/>
  <c r="C169" i="9"/>
  <c r="C168" i="9"/>
  <c r="C167" i="9"/>
  <c r="C166" i="9"/>
  <c r="C165" i="9"/>
  <c r="C164" i="9"/>
  <c r="C163" i="9"/>
  <c r="C158" i="9"/>
  <c r="C157" i="9"/>
  <c r="C156" i="9"/>
  <c r="C155" i="9"/>
  <c r="C154" i="9"/>
  <c r="C153" i="9"/>
  <c r="C152" i="9"/>
  <c r="C151" i="9"/>
  <c r="C150" i="9"/>
  <c r="C149" i="9"/>
  <c r="C143" i="9"/>
  <c r="C142" i="9"/>
  <c r="C141" i="9"/>
  <c r="C140" i="9"/>
  <c r="C139" i="9"/>
  <c r="C138" i="9"/>
  <c r="C137" i="9"/>
  <c r="C136" i="9"/>
  <c r="C135" i="9"/>
  <c r="C134" i="9"/>
  <c r="C127" i="9"/>
  <c r="C126" i="9"/>
  <c r="C125" i="9"/>
  <c r="C124" i="9"/>
  <c r="C123" i="9"/>
  <c r="C122" i="9"/>
  <c r="C121" i="9"/>
  <c r="C120" i="9"/>
  <c r="C119" i="9"/>
  <c r="C118" i="9"/>
  <c r="C112" i="9"/>
  <c r="C111" i="9"/>
  <c r="C110" i="9"/>
  <c r="C109" i="9"/>
  <c r="C108" i="9"/>
  <c r="C107" i="9"/>
  <c r="C106" i="9"/>
  <c r="C105" i="9"/>
  <c r="C104" i="9"/>
  <c r="C103" i="9"/>
  <c r="C98" i="9"/>
  <c r="C97" i="9"/>
  <c r="C96" i="9"/>
  <c r="C95" i="9"/>
  <c r="C94" i="9"/>
  <c r="C93" i="9"/>
  <c r="C92" i="9"/>
  <c r="C91" i="9"/>
  <c r="C90" i="9"/>
  <c r="C89" i="9"/>
  <c r="C88" i="9"/>
  <c r="C84" i="9"/>
  <c r="C83" i="9"/>
  <c r="C82" i="9"/>
  <c r="C81" i="9"/>
  <c r="C80" i="9"/>
  <c r="C79" i="9"/>
  <c r="C78" i="9"/>
  <c r="C77" i="9"/>
  <c r="C76" i="9"/>
  <c r="C73" i="9"/>
  <c r="C72" i="9"/>
  <c r="C71" i="9"/>
  <c r="C70" i="9"/>
  <c r="C69" i="9"/>
  <c r="C68" i="9"/>
  <c r="C67" i="9"/>
  <c r="C66" i="9"/>
  <c r="C65" i="9"/>
  <c r="C64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F8" i="3" l="1"/>
  <c r="A39" i="3"/>
  <c r="I12" i="2" l="1" a="1"/>
  <c r="I12" i="2" s="1"/>
  <c r="F39" i="3" s="1"/>
  <c r="I13" i="2" a="1"/>
  <c r="I13" i="2" s="1"/>
  <c r="C617" i="4" l="1"/>
  <c r="C616" i="4"/>
  <c r="C615" i="4"/>
  <c r="C614" i="4"/>
  <c r="C613" i="4"/>
  <c r="C612" i="4"/>
  <c r="C611" i="4"/>
  <c r="C610" i="4"/>
  <c r="C618" i="4"/>
  <c r="C609" i="4"/>
  <c r="C601" i="4"/>
  <c r="C608" i="4"/>
  <c r="A58" i="3" l="1"/>
  <c r="A57" i="3"/>
  <c r="A56" i="3"/>
  <c r="A54" i="3"/>
  <c r="A53" i="3"/>
  <c r="I31" i="2" l="1" a="1"/>
  <c r="I31" i="2" s="1"/>
  <c r="I32" i="2" a="1"/>
  <c r="I32" i="2" s="1"/>
  <c r="I33" i="2" a="1"/>
  <c r="I33" i="2" s="1"/>
  <c r="D24" i="2"/>
  <c r="D23" i="2"/>
  <c r="F52" i="3"/>
  <c r="C10" i="3"/>
  <c r="D10" i="3"/>
  <c r="D9" i="3"/>
  <c r="D8" i="3"/>
  <c r="D7" i="3"/>
  <c r="D6" i="3"/>
  <c r="C4" i="3"/>
  <c r="A29" i="3" l="1"/>
  <c r="A30" i="3"/>
  <c r="I26" i="2" a="1"/>
  <c r="I26" i="2" s="1"/>
  <c r="I21" i="2" a="1"/>
  <c r="I21" i="2" s="1"/>
  <c r="I22" i="2" a="1"/>
  <c r="I22" i="2" s="1"/>
  <c r="I23" i="2" a="1"/>
  <c r="I23" i="2" s="1"/>
  <c r="I24" i="2" a="1"/>
  <c r="I24" i="2" s="1"/>
  <c r="I25" i="2" a="1"/>
  <c r="I25" i="2" s="1"/>
  <c r="I27" i="2" a="1"/>
  <c r="I27" i="2" s="1"/>
  <c r="I28" i="2" a="1"/>
  <c r="I28" i="2" s="1"/>
  <c r="I17" i="2" a="1"/>
  <c r="I17" i="2" s="1"/>
  <c r="I18" i="2" a="1"/>
  <c r="I18" i="2" s="1"/>
  <c r="A27" i="3" l="1"/>
  <c r="A28" i="3"/>
  <c r="A26" i="3"/>
  <c r="E31" i="3"/>
  <c r="A32" i="3"/>
  <c r="A35" i="3"/>
  <c r="A34" i="3"/>
  <c r="A33" i="3"/>
  <c r="F33" i="3"/>
  <c r="F34" i="3"/>
  <c r="F35" i="3"/>
  <c r="F32" i="3"/>
  <c r="F57" i="3" l="1"/>
  <c r="F58" i="3"/>
  <c r="F56" i="3"/>
  <c r="F49" i="3"/>
  <c r="F50" i="3"/>
  <c r="F51" i="3"/>
  <c r="F53" i="3"/>
  <c r="F54" i="3"/>
  <c r="F48" i="3"/>
  <c r="C62" i="3"/>
  <c r="B62" i="3" l="1"/>
  <c r="E36" i="3"/>
  <c r="F36" i="3"/>
  <c r="A38" i="3"/>
  <c r="A40" i="3"/>
  <c r="A41" i="3"/>
  <c r="A42" i="3"/>
  <c r="A43" i="3"/>
  <c r="A44" i="3"/>
  <c r="A45" i="3"/>
  <c r="A46" i="3"/>
  <c r="A48" i="3"/>
  <c r="A49" i="3"/>
  <c r="A50" i="3"/>
  <c r="A51" i="3"/>
  <c r="A52" i="3"/>
  <c r="A37" i="3"/>
  <c r="E25" i="3"/>
  <c r="E19" i="3"/>
  <c r="A21" i="3"/>
  <c r="A22" i="3"/>
  <c r="A23" i="3"/>
  <c r="A24" i="3"/>
  <c r="A20" i="3"/>
  <c r="E52" i="3" l="1"/>
  <c r="G52" i="3" s="1"/>
  <c r="A16" i="3"/>
  <c r="A18" i="3" s="1"/>
  <c r="B17" i="3"/>
  <c r="I11" i="2" l="1" a="1"/>
  <c r="I11" i="2" s="1"/>
  <c r="F38" i="3" s="1"/>
  <c r="F40" i="3"/>
  <c r="I14" i="2" a="1"/>
  <c r="I14" i="2" s="1"/>
  <c r="F41" i="3" s="1"/>
  <c r="I15" i="2" a="1"/>
  <c r="I15" i="2" s="1"/>
  <c r="F42" i="3" s="1"/>
  <c r="I16" i="2" a="1"/>
  <c r="I16" i="2" s="1"/>
  <c r="F43" i="3" s="1"/>
  <c r="F44" i="3"/>
  <c r="F45" i="3"/>
  <c r="I19" i="2" a="1"/>
  <c r="I19" i="2" s="1"/>
  <c r="F46" i="3" s="1"/>
  <c r="F37" i="3" l="1"/>
  <c r="E37" i="3"/>
  <c r="E38" i="3"/>
  <c r="G38" i="3" s="1"/>
  <c r="E42" i="3"/>
  <c r="G42" i="3" s="1"/>
  <c r="E46" i="3"/>
  <c r="G46" i="3" s="1"/>
  <c r="E51" i="3"/>
  <c r="G51" i="3" s="1"/>
  <c r="E56" i="3"/>
  <c r="G56" i="3" s="1"/>
  <c r="E54" i="3"/>
  <c r="G54" i="3" s="1"/>
  <c r="E39" i="3"/>
  <c r="G39" i="3" s="1"/>
  <c r="E43" i="3"/>
  <c r="G43" i="3" s="1"/>
  <c r="E48" i="3"/>
  <c r="G48" i="3" s="1"/>
  <c r="E57" i="3"/>
  <c r="G57" i="3" s="1"/>
  <c r="E45" i="3"/>
  <c r="G45" i="3" s="1"/>
  <c r="E50" i="3"/>
  <c r="G50" i="3" s="1"/>
  <c r="E40" i="3"/>
  <c r="G40" i="3" s="1"/>
  <c r="E44" i="3"/>
  <c r="G44" i="3" s="1"/>
  <c r="E49" i="3"/>
  <c r="G49" i="3" s="1"/>
  <c r="E53" i="3"/>
  <c r="G53" i="3" s="1"/>
  <c r="E58" i="3"/>
  <c r="G58" i="3" s="1"/>
  <c r="E41" i="3"/>
  <c r="G41" i="3" s="1"/>
  <c r="G37" i="3" l="1"/>
  <c r="A21" i="2"/>
  <c r="K6" i="4" l="1"/>
  <c r="A14" i="3" s="1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C1197" i="4" l="1"/>
  <c r="C1196" i="4"/>
  <c r="C1195" i="4"/>
  <c r="C1194" i="4"/>
  <c r="C1193" i="4"/>
  <c r="C1192" i="4"/>
  <c r="C1191" i="4"/>
  <c r="C1190" i="4"/>
  <c r="C1189" i="4"/>
  <c r="C1188" i="4"/>
  <c r="C1187" i="4"/>
  <c r="C1186" i="4"/>
  <c r="C1185" i="4"/>
  <c r="C1184" i="4"/>
  <c r="C1183" i="4"/>
  <c r="C1182" i="4"/>
  <c r="C1181" i="4"/>
  <c r="C1180" i="4"/>
  <c r="C1179" i="4"/>
  <c r="C1178" i="4"/>
  <c r="C1177" i="4"/>
  <c r="C1176" i="4"/>
  <c r="C1175" i="4"/>
  <c r="C1174" i="4"/>
  <c r="C1173" i="4"/>
  <c r="C1172" i="4"/>
  <c r="C1171" i="4"/>
  <c r="C1170" i="4"/>
  <c r="C1169" i="4"/>
  <c r="C1168" i="4"/>
  <c r="C1167" i="4"/>
  <c r="C1166" i="4"/>
  <c r="C1165" i="4"/>
  <c r="C1164" i="4"/>
  <c r="C1163" i="4"/>
  <c r="C1162" i="4"/>
  <c r="C1161" i="4"/>
  <c r="C1160" i="4"/>
  <c r="C1159" i="4"/>
  <c r="C1158" i="4"/>
  <c r="C1157" i="4"/>
  <c r="C1156" i="4"/>
  <c r="C1155" i="4"/>
  <c r="C1154" i="4"/>
  <c r="C1153" i="4"/>
  <c r="C1152" i="4"/>
  <c r="C1151" i="4"/>
  <c r="C1150" i="4"/>
  <c r="C1149" i="4"/>
  <c r="C1148" i="4"/>
  <c r="C1147" i="4"/>
  <c r="C1146" i="4"/>
  <c r="C1145" i="4"/>
  <c r="C1144" i="4"/>
  <c r="C1143" i="4"/>
  <c r="C1142" i="4"/>
  <c r="C1141" i="4"/>
  <c r="C1140" i="4"/>
  <c r="C1139" i="4"/>
  <c r="C1138" i="4"/>
  <c r="C1137" i="4"/>
  <c r="C1136" i="4"/>
  <c r="C1135" i="4"/>
  <c r="C1134" i="4"/>
  <c r="C1133" i="4"/>
  <c r="C1132" i="4"/>
  <c r="C1131" i="4"/>
  <c r="C1130" i="4"/>
  <c r="C1129" i="4"/>
  <c r="C1128" i="4"/>
  <c r="C1127" i="4"/>
  <c r="C1126" i="4"/>
  <c r="C1125" i="4"/>
  <c r="C1124" i="4"/>
  <c r="C1123" i="4"/>
  <c r="C1122" i="4"/>
  <c r="C1121" i="4"/>
  <c r="C1120" i="4"/>
  <c r="C1119" i="4"/>
  <c r="C1118" i="4"/>
  <c r="C1117" i="4"/>
  <c r="C1116" i="4"/>
  <c r="C1115" i="4"/>
  <c r="C1114" i="4"/>
  <c r="C1113" i="4"/>
  <c r="C1112" i="4"/>
  <c r="C1111" i="4"/>
  <c r="C1110" i="4"/>
  <c r="C1109" i="4"/>
  <c r="C1108" i="4"/>
  <c r="C1107" i="4"/>
  <c r="C1106" i="4"/>
  <c r="C1105" i="4"/>
  <c r="C1104" i="4"/>
  <c r="C1103" i="4"/>
  <c r="C1102" i="4"/>
  <c r="C1101" i="4"/>
  <c r="C1100" i="4"/>
  <c r="C1099" i="4"/>
  <c r="C1098" i="4"/>
  <c r="C1097" i="4"/>
  <c r="C1096" i="4"/>
  <c r="C1095" i="4"/>
  <c r="C1094" i="4"/>
  <c r="C1093" i="4"/>
  <c r="C1092" i="4"/>
  <c r="C1091" i="4"/>
  <c r="C1090" i="4"/>
  <c r="C1089" i="4"/>
  <c r="C1088" i="4"/>
  <c r="C1087" i="4"/>
  <c r="C1086" i="4"/>
  <c r="C1085" i="4"/>
  <c r="C1084" i="4"/>
  <c r="C1083" i="4"/>
  <c r="C1082" i="4"/>
  <c r="C1081" i="4"/>
  <c r="C1080" i="4"/>
  <c r="C1079" i="4"/>
  <c r="C1078" i="4"/>
  <c r="C1077" i="4"/>
  <c r="C1076" i="4"/>
  <c r="C1075" i="4"/>
  <c r="C1074" i="4"/>
  <c r="C1073" i="4"/>
  <c r="C1072" i="4"/>
  <c r="C1071" i="4"/>
  <c r="C1070" i="4"/>
  <c r="C1069" i="4"/>
  <c r="C1068" i="4"/>
  <c r="C1067" i="4"/>
  <c r="C1066" i="4"/>
  <c r="C1065" i="4"/>
  <c r="C1064" i="4"/>
  <c r="C1063" i="4"/>
  <c r="C1062" i="4"/>
  <c r="C1061" i="4"/>
  <c r="C1060" i="4"/>
  <c r="C1059" i="4"/>
  <c r="C1058" i="4"/>
  <c r="C1057" i="4"/>
  <c r="C1056" i="4"/>
  <c r="C1055" i="4"/>
  <c r="C1054" i="4"/>
  <c r="C1053" i="4"/>
  <c r="C1052" i="4"/>
  <c r="C1051" i="4"/>
  <c r="C1050" i="4"/>
  <c r="C1049" i="4"/>
  <c r="C1048" i="4"/>
  <c r="C1047" i="4"/>
  <c r="C1046" i="4"/>
  <c r="C1045" i="4"/>
  <c r="C1044" i="4"/>
  <c r="C1043" i="4"/>
  <c r="C1042" i="4"/>
  <c r="C1041" i="4"/>
  <c r="C1040" i="4"/>
  <c r="C1039" i="4"/>
  <c r="C1038" i="4"/>
  <c r="C1037" i="4"/>
  <c r="C1036" i="4"/>
  <c r="C1035" i="4"/>
  <c r="C1034" i="4"/>
  <c r="C1033" i="4"/>
  <c r="C1032" i="4"/>
  <c r="C1031" i="4"/>
  <c r="C1030" i="4"/>
  <c r="C1029" i="4"/>
  <c r="C1028" i="4"/>
  <c r="C1027" i="4"/>
  <c r="C1026" i="4"/>
  <c r="C1025" i="4"/>
  <c r="C1024" i="4"/>
  <c r="C1023" i="4"/>
  <c r="C1022" i="4"/>
  <c r="C1021" i="4"/>
  <c r="C1020" i="4"/>
  <c r="C1019" i="4"/>
  <c r="C1018" i="4"/>
  <c r="C1017" i="4"/>
  <c r="C1016" i="4"/>
  <c r="C1015" i="4"/>
  <c r="C1014" i="4"/>
  <c r="C1013" i="4"/>
  <c r="C1012" i="4"/>
  <c r="C1011" i="4"/>
  <c r="C1010" i="4"/>
  <c r="C1009" i="4"/>
  <c r="C1008" i="4"/>
  <c r="C1007" i="4"/>
  <c r="C1006" i="4"/>
  <c r="C1005" i="4"/>
  <c r="C1004" i="4"/>
  <c r="C1003" i="4"/>
  <c r="C1002" i="4"/>
  <c r="C1001" i="4"/>
  <c r="C1000" i="4"/>
  <c r="C999" i="4"/>
  <c r="C998" i="4"/>
  <c r="C997" i="4"/>
  <c r="C996" i="4"/>
  <c r="C995" i="4"/>
  <c r="C994" i="4"/>
  <c r="C993" i="4"/>
  <c r="C992" i="4"/>
  <c r="C991" i="4"/>
  <c r="C990" i="4"/>
  <c r="C989" i="4"/>
  <c r="C988" i="4"/>
  <c r="C987" i="4"/>
  <c r="C986" i="4"/>
  <c r="C985" i="4"/>
  <c r="C984" i="4"/>
  <c r="C983" i="4"/>
  <c r="C982" i="4"/>
  <c r="C981" i="4"/>
  <c r="C980" i="4"/>
  <c r="C979" i="4"/>
  <c r="C978" i="4"/>
  <c r="C977" i="4"/>
  <c r="C976" i="4"/>
  <c r="C975" i="4"/>
  <c r="C974" i="4"/>
  <c r="C973" i="4"/>
  <c r="C972" i="4"/>
  <c r="C971" i="4"/>
  <c r="C970" i="4"/>
  <c r="C969" i="4"/>
  <c r="C968" i="4"/>
  <c r="C967" i="4"/>
  <c r="C966" i="4"/>
  <c r="C965" i="4"/>
  <c r="C964" i="4"/>
  <c r="C963" i="4"/>
  <c r="C962" i="4"/>
  <c r="C961" i="4"/>
  <c r="C960" i="4"/>
  <c r="C959" i="4"/>
  <c r="C958" i="4"/>
  <c r="C957" i="4"/>
  <c r="C956" i="4"/>
  <c r="C955" i="4"/>
  <c r="C954" i="4"/>
  <c r="C953" i="4"/>
  <c r="C952" i="4"/>
  <c r="C951" i="4"/>
  <c r="C950" i="4"/>
  <c r="C949" i="4"/>
  <c r="C948" i="4"/>
  <c r="C947" i="4"/>
  <c r="C946" i="4"/>
  <c r="C945" i="4"/>
  <c r="C944" i="4"/>
  <c r="C943" i="4"/>
  <c r="C942" i="4"/>
  <c r="C941" i="4"/>
  <c r="C940" i="4"/>
  <c r="C939" i="4"/>
  <c r="C938" i="4"/>
  <c r="C937" i="4"/>
  <c r="C936" i="4"/>
  <c r="C935" i="4"/>
  <c r="C934" i="4"/>
  <c r="C933" i="4"/>
  <c r="C932" i="4"/>
  <c r="C931" i="4"/>
  <c r="C930" i="4"/>
  <c r="C929" i="4"/>
  <c r="C928" i="4"/>
  <c r="C927" i="4"/>
  <c r="C926" i="4"/>
  <c r="C925" i="4"/>
  <c r="C924" i="4"/>
  <c r="C923" i="4"/>
  <c r="C922" i="4"/>
  <c r="C921" i="4"/>
  <c r="C920" i="4"/>
  <c r="C919" i="4"/>
  <c r="C918" i="4"/>
  <c r="C917" i="4"/>
  <c r="C916" i="4"/>
  <c r="C915" i="4"/>
  <c r="C914" i="4"/>
  <c r="C913" i="4"/>
  <c r="C912" i="4"/>
  <c r="C911" i="4"/>
  <c r="C910" i="4"/>
  <c r="C909" i="4"/>
  <c r="C908" i="4"/>
  <c r="C907" i="4"/>
  <c r="C906" i="4"/>
  <c r="C905" i="4"/>
  <c r="C904" i="4"/>
  <c r="C903" i="4"/>
  <c r="C902" i="4"/>
  <c r="C901" i="4"/>
  <c r="C900" i="4"/>
  <c r="C899" i="4"/>
  <c r="C898" i="4"/>
  <c r="C897" i="4"/>
  <c r="C896" i="4"/>
  <c r="C895" i="4"/>
  <c r="C894" i="4"/>
  <c r="C893" i="4"/>
  <c r="C892" i="4"/>
  <c r="C891" i="4"/>
  <c r="C890" i="4"/>
  <c r="C889" i="4"/>
  <c r="C888" i="4"/>
  <c r="C887" i="4"/>
  <c r="C886" i="4"/>
  <c r="C885" i="4"/>
  <c r="C884" i="4"/>
  <c r="C883" i="4"/>
  <c r="C882" i="4"/>
  <c r="C881" i="4"/>
  <c r="C880" i="4"/>
  <c r="C879" i="4"/>
  <c r="C878" i="4"/>
  <c r="C877" i="4"/>
  <c r="C876" i="4"/>
  <c r="C875" i="4"/>
  <c r="C874" i="4"/>
  <c r="C873" i="4"/>
  <c r="C872" i="4"/>
  <c r="C871" i="4"/>
  <c r="C870" i="4"/>
  <c r="C869" i="4"/>
  <c r="C868" i="4"/>
  <c r="C867" i="4"/>
  <c r="C866" i="4"/>
  <c r="C865" i="4"/>
  <c r="C864" i="4"/>
  <c r="C863" i="4"/>
  <c r="C862" i="4"/>
  <c r="C861" i="4"/>
  <c r="C860" i="4"/>
  <c r="C859" i="4"/>
  <c r="C858" i="4"/>
  <c r="C857" i="4"/>
  <c r="C856" i="4"/>
  <c r="C855" i="4"/>
  <c r="C854" i="4"/>
  <c r="C853" i="4"/>
  <c r="C852" i="4"/>
  <c r="C851" i="4"/>
  <c r="C850" i="4"/>
  <c r="C849" i="4"/>
  <c r="C848" i="4"/>
  <c r="C847" i="4"/>
  <c r="C846" i="4"/>
  <c r="C845" i="4"/>
  <c r="C844" i="4"/>
  <c r="C843" i="4"/>
  <c r="C842" i="4"/>
  <c r="C841" i="4"/>
  <c r="C840" i="4"/>
  <c r="C839" i="4"/>
  <c r="C838" i="4"/>
  <c r="C837" i="4"/>
  <c r="C836" i="4"/>
  <c r="C835" i="4"/>
  <c r="C834" i="4"/>
  <c r="C833" i="4"/>
  <c r="C832" i="4"/>
  <c r="C831" i="4"/>
  <c r="C830" i="4"/>
  <c r="C829" i="4"/>
  <c r="C828" i="4"/>
  <c r="C827" i="4"/>
  <c r="C826" i="4"/>
  <c r="C825" i="4"/>
  <c r="C824" i="4"/>
  <c r="C823" i="4"/>
  <c r="C822" i="4"/>
  <c r="C821" i="4"/>
  <c r="C820" i="4"/>
  <c r="C819" i="4"/>
  <c r="C818" i="4"/>
  <c r="C817" i="4"/>
  <c r="C816" i="4"/>
  <c r="C815" i="4"/>
  <c r="C814" i="4"/>
  <c r="C813" i="4"/>
  <c r="C812" i="4"/>
  <c r="C811" i="4"/>
  <c r="C810" i="4"/>
  <c r="C809" i="4"/>
  <c r="C808" i="4"/>
  <c r="C807" i="4"/>
  <c r="C806" i="4"/>
  <c r="C805" i="4"/>
  <c r="C804" i="4"/>
  <c r="C803" i="4"/>
  <c r="C802" i="4"/>
  <c r="C801" i="4"/>
  <c r="C800" i="4"/>
  <c r="C799" i="4"/>
  <c r="C798" i="4"/>
  <c r="C797" i="4"/>
  <c r="C796" i="4"/>
  <c r="C795" i="4"/>
  <c r="C794" i="4"/>
  <c r="C793" i="4"/>
  <c r="C792" i="4"/>
  <c r="C791" i="4"/>
  <c r="C790" i="4"/>
  <c r="C789" i="4"/>
  <c r="C788" i="4"/>
  <c r="C787" i="4"/>
  <c r="C786" i="4"/>
  <c r="C785" i="4"/>
  <c r="C784" i="4"/>
  <c r="C783" i="4"/>
  <c r="C782" i="4"/>
  <c r="C781" i="4"/>
  <c r="C780" i="4"/>
  <c r="C779" i="4"/>
  <c r="C778" i="4"/>
  <c r="C777" i="4"/>
  <c r="C776" i="4"/>
  <c r="C775" i="4"/>
  <c r="C774" i="4"/>
  <c r="C773" i="4"/>
  <c r="C772" i="4"/>
  <c r="C771" i="4"/>
  <c r="C770" i="4"/>
  <c r="C769" i="4"/>
  <c r="C768" i="4"/>
  <c r="C767" i="4"/>
  <c r="C766" i="4"/>
  <c r="C765" i="4"/>
  <c r="C764" i="4"/>
  <c r="C763" i="4"/>
  <c r="C762" i="4"/>
  <c r="C761" i="4"/>
  <c r="C760" i="4"/>
  <c r="C759" i="4"/>
  <c r="C758" i="4"/>
  <c r="C757" i="4"/>
  <c r="C756" i="4"/>
  <c r="C755" i="4"/>
  <c r="C754" i="4"/>
  <c r="C753" i="4"/>
  <c r="C752" i="4"/>
  <c r="C751" i="4"/>
  <c r="C750" i="4"/>
  <c r="C749" i="4"/>
  <c r="C748" i="4"/>
  <c r="C747" i="4"/>
  <c r="C746" i="4"/>
  <c r="C745" i="4"/>
  <c r="C744" i="4"/>
  <c r="C743" i="4"/>
  <c r="C742" i="4"/>
  <c r="C741" i="4"/>
  <c r="C740" i="4"/>
  <c r="C739" i="4"/>
  <c r="C738" i="4"/>
  <c r="C737" i="4"/>
  <c r="C736" i="4"/>
  <c r="C735" i="4"/>
  <c r="C734" i="4"/>
  <c r="C733" i="4"/>
  <c r="C732" i="4"/>
  <c r="C731" i="4"/>
  <c r="C730" i="4"/>
  <c r="C729" i="4"/>
  <c r="C728" i="4"/>
  <c r="C727" i="4"/>
  <c r="C726" i="4"/>
  <c r="C725" i="4"/>
  <c r="C724" i="4"/>
  <c r="C723" i="4"/>
  <c r="C722" i="4"/>
  <c r="C721" i="4"/>
  <c r="C720" i="4"/>
  <c r="C719" i="4"/>
  <c r="C718" i="4"/>
  <c r="C717" i="4"/>
  <c r="C716" i="4"/>
  <c r="C715" i="4"/>
  <c r="C714" i="4"/>
  <c r="C713" i="4"/>
  <c r="C712" i="4"/>
  <c r="C711" i="4"/>
  <c r="C710" i="4"/>
  <c r="C709" i="4"/>
  <c r="C708" i="4"/>
  <c r="C707" i="4"/>
  <c r="C706" i="4"/>
  <c r="C705" i="4"/>
  <c r="C704" i="4"/>
  <c r="C703" i="4"/>
  <c r="C702" i="4"/>
  <c r="C701" i="4"/>
  <c r="C700" i="4"/>
  <c r="C699" i="4"/>
  <c r="C698" i="4"/>
  <c r="C697" i="4"/>
  <c r="C696" i="4"/>
  <c r="C695" i="4"/>
  <c r="C694" i="4"/>
  <c r="C693" i="4"/>
  <c r="C692" i="4"/>
  <c r="C691" i="4"/>
  <c r="C690" i="4"/>
  <c r="C689" i="4"/>
  <c r="C688" i="4"/>
  <c r="C687" i="4"/>
  <c r="C686" i="4"/>
  <c r="C685" i="4"/>
  <c r="C684" i="4"/>
  <c r="C683" i="4"/>
  <c r="C682" i="4"/>
  <c r="C681" i="4"/>
  <c r="C680" i="4"/>
  <c r="C679" i="4"/>
  <c r="C678" i="4"/>
  <c r="C677" i="4"/>
  <c r="C676" i="4"/>
  <c r="C675" i="4"/>
  <c r="C674" i="4"/>
  <c r="C673" i="4"/>
  <c r="C672" i="4"/>
  <c r="C671" i="4"/>
  <c r="C670" i="4"/>
  <c r="C669" i="4"/>
  <c r="C668" i="4"/>
  <c r="C667" i="4"/>
  <c r="C666" i="4"/>
  <c r="C665" i="4"/>
  <c r="C664" i="4"/>
  <c r="C663" i="4"/>
  <c r="C662" i="4"/>
  <c r="C661" i="4"/>
  <c r="C660" i="4"/>
  <c r="C659" i="4"/>
  <c r="C658" i="4"/>
  <c r="C657" i="4"/>
  <c r="C656" i="4"/>
  <c r="C655" i="4"/>
  <c r="C654" i="4"/>
  <c r="C653" i="4"/>
  <c r="C652" i="4"/>
  <c r="C651" i="4"/>
  <c r="C650" i="4"/>
  <c r="C649" i="4"/>
  <c r="C648" i="4"/>
  <c r="C647" i="4"/>
  <c r="C646" i="4"/>
  <c r="C645" i="4"/>
  <c r="C644" i="4"/>
  <c r="C643" i="4"/>
  <c r="C642" i="4"/>
  <c r="C641" i="4"/>
  <c r="C640" i="4"/>
  <c r="C639" i="4"/>
  <c r="C638" i="4"/>
  <c r="C637" i="4"/>
  <c r="C636" i="4"/>
  <c r="C635" i="4"/>
  <c r="C634" i="4"/>
  <c r="C633" i="4"/>
  <c r="C632" i="4"/>
  <c r="C631" i="4"/>
  <c r="C630" i="4"/>
  <c r="C629" i="4"/>
  <c r="C628" i="4"/>
  <c r="C627" i="4"/>
  <c r="C626" i="4"/>
  <c r="C625" i="4"/>
  <c r="C624" i="4"/>
  <c r="C623" i="4"/>
  <c r="C622" i="4"/>
  <c r="C621" i="4"/>
  <c r="C620" i="4"/>
  <c r="C619" i="4"/>
  <c r="C607" i="4"/>
  <c r="C606" i="4"/>
  <c r="C605" i="4"/>
  <c r="C604" i="4"/>
  <c r="C603" i="4"/>
  <c r="C602" i="4"/>
  <c r="C600" i="4"/>
  <c r="C599" i="4"/>
  <c r="C598" i="4"/>
  <c r="C597" i="4"/>
  <c r="C596" i="4"/>
  <c r="C595" i="4"/>
  <c r="C594" i="4"/>
  <c r="C593" i="4"/>
  <c r="C592" i="4"/>
  <c r="C591" i="4"/>
  <c r="C590" i="4"/>
  <c r="C589" i="4"/>
  <c r="C588" i="4"/>
  <c r="C587" i="4"/>
  <c r="C586" i="4"/>
  <c r="C585" i="4"/>
  <c r="C584" i="4"/>
  <c r="C583" i="4"/>
  <c r="C582" i="4"/>
  <c r="C581" i="4"/>
  <c r="C580" i="4"/>
  <c r="C579" i="4"/>
  <c r="C578" i="4"/>
  <c r="C577" i="4"/>
  <c r="C576" i="4"/>
  <c r="C575" i="4"/>
  <c r="C574" i="4"/>
  <c r="C573" i="4"/>
  <c r="C572" i="4"/>
  <c r="C571" i="4"/>
  <c r="C570" i="4"/>
  <c r="C569" i="4"/>
  <c r="C568" i="4"/>
  <c r="C567" i="4"/>
  <c r="C566" i="4"/>
  <c r="C565" i="4"/>
  <c r="C564" i="4"/>
  <c r="C563" i="4"/>
  <c r="C562" i="4"/>
  <c r="C561" i="4"/>
  <c r="C560" i="4"/>
  <c r="C559" i="4"/>
  <c r="C558" i="4"/>
  <c r="C557" i="4"/>
  <c r="C556" i="4"/>
  <c r="C555" i="4"/>
  <c r="C554" i="4"/>
  <c r="C553" i="4"/>
  <c r="C552" i="4"/>
  <c r="C551" i="4"/>
  <c r="C550" i="4"/>
  <c r="C549" i="4"/>
  <c r="C548" i="4"/>
  <c r="C547" i="4"/>
  <c r="C546" i="4"/>
  <c r="C545" i="4"/>
  <c r="C544" i="4"/>
  <c r="C543" i="4"/>
  <c r="C542" i="4"/>
  <c r="C541" i="4"/>
  <c r="C540" i="4"/>
  <c r="C539" i="4"/>
  <c r="C538" i="4"/>
  <c r="C537" i="4"/>
  <c r="C536" i="4"/>
  <c r="C535" i="4"/>
  <c r="C534" i="4"/>
  <c r="C533" i="4"/>
  <c r="C532" i="4"/>
  <c r="C531" i="4"/>
  <c r="C530" i="4"/>
  <c r="C529" i="4"/>
  <c r="C528" i="4"/>
  <c r="C527" i="4"/>
  <c r="C526" i="4"/>
  <c r="C525" i="4"/>
  <c r="C524" i="4"/>
  <c r="C523" i="4"/>
  <c r="C522" i="4"/>
  <c r="C521" i="4"/>
  <c r="C520" i="4"/>
  <c r="C519" i="4"/>
  <c r="C518" i="4"/>
  <c r="C517" i="4"/>
  <c r="C516" i="4"/>
  <c r="C515" i="4"/>
  <c r="C514" i="4"/>
  <c r="C513" i="4"/>
  <c r="C512" i="4"/>
  <c r="C511" i="4"/>
  <c r="C510" i="4"/>
  <c r="C509" i="4"/>
  <c r="C508" i="4"/>
  <c r="C507" i="4"/>
  <c r="C506" i="4"/>
  <c r="C505" i="4"/>
  <c r="C504" i="4"/>
  <c r="C503" i="4"/>
  <c r="C502" i="4"/>
  <c r="C501" i="4"/>
  <c r="C500" i="4"/>
  <c r="C499" i="4"/>
  <c r="C498" i="4"/>
  <c r="C497" i="4"/>
  <c r="C496" i="4"/>
  <c r="C495" i="4"/>
  <c r="C494" i="4"/>
  <c r="C493" i="4"/>
  <c r="C492" i="4"/>
  <c r="C491" i="4"/>
  <c r="C490" i="4"/>
  <c r="C489" i="4"/>
  <c r="C488" i="4"/>
  <c r="C487" i="4"/>
  <c r="C486" i="4"/>
  <c r="C485" i="4"/>
  <c r="C484" i="4"/>
  <c r="C483" i="4"/>
  <c r="C482" i="4"/>
  <c r="C481" i="4"/>
  <c r="C480" i="4"/>
  <c r="C479" i="4"/>
  <c r="C478" i="4"/>
  <c r="C477" i="4"/>
  <c r="C476" i="4"/>
  <c r="C475" i="4"/>
  <c r="C474" i="4"/>
  <c r="C473" i="4"/>
  <c r="C472" i="4"/>
  <c r="C471" i="4"/>
  <c r="C470" i="4"/>
  <c r="C469" i="4"/>
  <c r="C468" i="4"/>
  <c r="C467" i="4"/>
  <c r="C466" i="4"/>
  <c r="C465" i="4"/>
  <c r="C464" i="4"/>
  <c r="C463" i="4"/>
  <c r="C462" i="4"/>
  <c r="C461" i="4"/>
  <c r="C460" i="4"/>
  <c r="C459" i="4"/>
  <c r="C458" i="4"/>
  <c r="C457" i="4"/>
  <c r="C456" i="4"/>
  <c r="C455" i="4"/>
  <c r="C454" i="4"/>
  <c r="C453" i="4"/>
  <c r="C452" i="4"/>
  <c r="C451" i="4"/>
  <c r="C450" i="4"/>
  <c r="C449" i="4"/>
  <c r="C448" i="4"/>
  <c r="C447" i="4"/>
  <c r="C446" i="4"/>
  <c r="C445" i="4"/>
  <c r="C444" i="4"/>
  <c r="C443" i="4"/>
  <c r="C442" i="4"/>
  <c r="C441" i="4"/>
  <c r="C440" i="4"/>
  <c r="C439" i="4"/>
  <c r="C438" i="4"/>
  <c r="C437" i="4"/>
  <c r="C436" i="4"/>
  <c r="C435" i="4"/>
  <c r="C434" i="4"/>
  <c r="C433" i="4"/>
  <c r="C432" i="4"/>
  <c r="C431" i="4"/>
  <c r="C430" i="4"/>
  <c r="C429" i="4"/>
  <c r="C428" i="4"/>
  <c r="C427" i="4"/>
  <c r="C426" i="4"/>
  <c r="C425" i="4"/>
  <c r="C424" i="4"/>
  <c r="C423" i="4"/>
  <c r="C422" i="4"/>
  <c r="C421" i="4"/>
  <c r="C420" i="4"/>
  <c r="C419" i="4"/>
  <c r="C418" i="4"/>
  <c r="C417" i="4"/>
  <c r="C416" i="4"/>
  <c r="C415" i="4"/>
  <c r="C414" i="4"/>
  <c r="C413" i="4"/>
  <c r="C412" i="4"/>
  <c r="C411" i="4"/>
  <c r="C410" i="4"/>
  <c r="C409" i="4"/>
  <c r="C408" i="4"/>
  <c r="C407" i="4"/>
  <c r="C406" i="4"/>
  <c r="C405" i="4"/>
  <c r="C404" i="4"/>
  <c r="C403" i="4"/>
  <c r="C402" i="4"/>
  <c r="C401" i="4"/>
  <c r="C400" i="4"/>
  <c r="C399" i="4"/>
  <c r="C398" i="4"/>
  <c r="C397" i="4"/>
  <c r="C396" i="4"/>
  <c r="C395" i="4"/>
  <c r="C394" i="4"/>
  <c r="C393" i="4"/>
  <c r="C392" i="4"/>
  <c r="C391" i="4"/>
  <c r="C390" i="4"/>
  <c r="C389" i="4"/>
  <c r="C388" i="4"/>
  <c r="C387" i="4"/>
  <c r="C386" i="4"/>
  <c r="C385" i="4"/>
  <c r="C384" i="4"/>
  <c r="C383" i="4"/>
  <c r="C382" i="4"/>
  <c r="C381" i="4"/>
  <c r="C380" i="4"/>
  <c r="C379" i="4"/>
  <c r="C378" i="4"/>
  <c r="C377" i="4"/>
  <c r="C376" i="4"/>
  <c r="C375" i="4"/>
  <c r="C374" i="4"/>
  <c r="C373" i="4"/>
  <c r="C372" i="4"/>
  <c r="C371" i="4"/>
  <c r="C370" i="4"/>
  <c r="C369" i="4"/>
  <c r="C368" i="4"/>
  <c r="C367" i="4"/>
  <c r="C366" i="4"/>
  <c r="C365" i="4"/>
  <c r="C364" i="4"/>
  <c r="C363" i="4"/>
  <c r="C362" i="4"/>
  <c r="C361" i="4"/>
  <c r="C360" i="4"/>
  <c r="C359" i="4"/>
  <c r="C358" i="4"/>
  <c r="C357" i="4"/>
  <c r="C356" i="4"/>
  <c r="C355" i="4"/>
  <c r="C354" i="4"/>
  <c r="C353" i="4"/>
  <c r="C352" i="4"/>
  <c r="C351" i="4"/>
  <c r="C350" i="4"/>
  <c r="C349" i="4"/>
  <c r="C348" i="4"/>
  <c r="C347" i="4"/>
  <c r="C346" i="4"/>
  <c r="C345" i="4"/>
  <c r="C344" i="4"/>
  <c r="C343" i="4"/>
  <c r="C342" i="4"/>
  <c r="C341" i="4"/>
  <c r="C340" i="4"/>
  <c r="C339" i="4"/>
  <c r="C338" i="4"/>
  <c r="C337" i="4"/>
  <c r="C336" i="4"/>
  <c r="C335" i="4"/>
  <c r="C334" i="4"/>
  <c r="C333" i="4"/>
  <c r="C332" i="4"/>
  <c r="C331" i="4"/>
  <c r="C330" i="4"/>
  <c r="C329" i="4"/>
  <c r="C328" i="4"/>
  <c r="C327" i="4"/>
  <c r="C326" i="4"/>
  <c r="C325" i="4"/>
  <c r="C324" i="4"/>
  <c r="C323" i="4"/>
  <c r="C322" i="4"/>
  <c r="C321" i="4"/>
  <c r="C320" i="4"/>
  <c r="C319" i="4"/>
  <c r="C318" i="4"/>
  <c r="C317" i="4"/>
  <c r="C316" i="4"/>
  <c r="C315" i="4"/>
  <c r="C314" i="4"/>
  <c r="C313" i="4"/>
  <c r="C312" i="4"/>
  <c r="C311" i="4"/>
  <c r="C310" i="4"/>
  <c r="C309" i="4"/>
  <c r="C308" i="4"/>
  <c r="C307" i="4"/>
  <c r="C306" i="4"/>
  <c r="C305" i="4"/>
  <c r="C304" i="4"/>
  <c r="C303" i="4"/>
  <c r="C302" i="4"/>
  <c r="C301" i="4"/>
  <c r="C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3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D12" i="2" s="1"/>
  <c r="F18" i="3" s="1"/>
  <c r="D21" i="2" l="1"/>
  <c r="F27" i="3" s="1"/>
  <c r="D22" i="2"/>
  <c r="F28" i="3" s="1"/>
  <c r="F29" i="3"/>
  <c r="F30" i="3"/>
  <c r="D15" i="2"/>
  <c r="F21" i="3" s="1"/>
  <c r="D16" i="2"/>
  <c r="F22" i="3" s="1"/>
  <c r="D17" i="2"/>
  <c r="F23" i="3" s="1"/>
  <c r="D18" i="2"/>
  <c r="F24" i="3" s="1"/>
  <c r="D14" i="2"/>
  <c r="F20" i="3" l="1"/>
  <c r="D20" i="2"/>
  <c r="F26" i="3" s="1"/>
  <c r="D33" i="2" l="1"/>
  <c r="D34" i="2" s="1"/>
  <c r="D35" i="2" l="1"/>
  <c r="E34" i="3" s="1"/>
  <c r="G34" i="3" s="1"/>
  <c r="E35" i="3" l="1"/>
  <c r="G35" i="3" s="1"/>
  <c r="E28" i="3"/>
  <c r="E27" i="3"/>
  <c r="E29" i="3"/>
  <c r="E30" i="3"/>
  <c r="E23" i="3"/>
  <c r="G23" i="3" s="1"/>
  <c r="E33" i="3"/>
  <c r="G33" i="3" s="1"/>
  <c r="E32" i="3"/>
  <c r="G32" i="3" s="1"/>
  <c r="E20" i="3"/>
  <c r="G20" i="3" s="1"/>
  <c r="E21" i="3"/>
  <c r="G21" i="3" s="1"/>
  <c r="E24" i="3"/>
  <c r="G24" i="3" s="1"/>
  <c r="E22" i="3"/>
  <c r="G22" i="3" s="1"/>
  <c r="E18" i="3"/>
  <c r="G18" i="3" s="1"/>
  <c r="E26" i="3"/>
  <c r="G27" i="3" l="1"/>
  <c r="G28" i="3"/>
  <c r="G30" i="3"/>
  <c r="G26" i="3"/>
  <c r="G29" i="3"/>
  <c r="G60" i="3" l="1"/>
  <c r="G62" i="3" s="1"/>
  <c r="G63" i="3" l="1"/>
</calcChain>
</file>

<file path=xl/sharedStrings.xml><?xml version="1.0" encoding="utf-8"?>
<sst xmlns="http://schemas.openxmlformats.org/spreadsheetml/2006/main" count="19639" uniqueCount="649">
  <si>
    <t>MAGIfirst_FX20_ECHELLE</t>
  </si>
  <si>
    <t>MAGIfirst_FX20_ARENA</t>
  </si>
  <si>
    <t>MODELE</t>
  </si>
  <si>
    <t>TAILLE</t>
  </si>
  <si>
    <t>REMISE</t>
  </si>
  <si>
    <t>MONTANT</t>
  </si>
  <si>
    <t>OPTION</t>
  </si>
  <si>
    <t>Magisport 2 Intense</t>
  </si>
  <si>
    <t>NEOLIGHT Projecteur à LEDs Blanc supplémentaire</t>
  </si>
  <si>
    <t>NEOLIGHT Projecteur RGWB supplémentaire</t>
  </si>
  <si>
    <t>LOCAL TECHNIQUE SIMPLE</t>
  </si>
  <si>
    <t>LOCAL TECHNIQUE DOUBLE</t>
  </si>
  <si>
    <t>OTOP</t>
  </si>
  <si>
    <t>REGULO</t>
  </si>
  <si>
    <t>Kit By-Pass pour PAC &amp; autres équipements</t>
  </si>
  <si>
    <t>Couronne 25 ml, diam 50</t>
  </si>
  <si>
    <t>Couronne 50 ml, diam 50</t>
  </si>
  <si>
    <t>Couronne 25 ml, diam 63</t>
  </si>
  <si>
    <t>Couronne 50 ml, diam 63</t>
  </si>
  <si>
    <t>Aspiration liner / regard de visite</t>
  </si>
  <si>
    <t>Elyséa²</t>
  </si>
  <si>
    <t>Robot Electrique</t>
  </si>
  <si>
    <t>Balai Magiline MAGIsweep</t>
  </si>
  <si>
    <t>SECURITECH</t>
  </si>
  <si>
    <t>NEGOCE 1</t>
  </si>
  <si>
    <t>NEGOCE 2</t>
  </si>
  <si>
    <t>NEGOCE 3</t>
  </si>
  <si>
    <t>NEGOCE 4</t>
  </si>
  <si>
    <t>MAGIfirst_FX20_QUALIbeach</t>
  </si>
  <si>
    <t>MAGIfirst_FX20_ROMAN_2m</t>
  </si>
  <si>
    <t>MAGIfirst_FX20_ROMAN_3m</t>
  </si>
  <si>
    <t>Modèle</t>
  </si>
  <si>
    <t>Taille</t>
  </si>
  <si>
    <t>3,00x2,33</t>
  </si>
  <si>
    <t>3,00x2,00</t>
  </si>
  <si>
    <t>3,00x2,66</t>
  </si>
  <si>
    <t>3,00x3,00</t>
  </si>
  <si>
    <t>3,33x2,00</t>
  </si>
  <si>
    <t>3,33x2,33</t>
  </si>
  <si>
    <t>3,33x2,66</t>
  </si>
  <si>
    <t>3,33x3,00</t>
  </si>
  <si>
    <t>3,33x3,33</t>
  </si>
  <si>
    <t>3,66x2,00</t>
  </si>
  <si>
    <t>3,66x2,33</t>
  </si>
  <si>
    <t>3,66x2,66</t>
  </si>
  <si>
    <t>3,66x3,00</t>
  </si>
  <si>
    <t>3,66x3,33</t>
  </si>
  <si>
    <t>3,66x3,66</t>
  </si>
  <si>
    <t>4,00x2,00</t>
  </si>
  <si>
    <t>4,00x2,33</t>
  </si>
  <si>
    <t>4,00x2,66</t>
  </si>
  <si>
    <t>4,00x3,00</t>
  </si>
  <si>
    <t>4,00x3,33</t>
  </si>
  <si>
    <t>4,00x3,66</t>
  </si>
  <si>
    <t>4,00x4,00</t>
  </si>
  <si>
    <t>4,33x2,00</t>
  </si>
  <si>
    <t>4,33x2,33</t>
  </si>
  <si>
    <t>4,33x2,66</t>
  </si>
  <si>
    <t>4,33x3,00</t>
  </si>
  <si>
    <t>4,33x3,33</t>
  </si>
  <si>
    <t>4,33x3,66</t>
  </si>
  <si>
    <t>4,33x4,00</t>
  </si>
  <si>
    <t>4,33x4,33</t>
  </si>
  <si>
    <t>4,66x2,00</t>
  </si>
  <si>
    <t>4,66x2,33</t>
  </si>
  <si>
    <t>4,66x2,66</t>
  </si>
  <si>
    <t>4,66x3,00</t>
  </si>
  <si>
    <t>4,66x3,33</t>
  </si>
  <si>
    <t>4,66x3,66</t>
  </si>
  <si>
    <t>4,66x4,00</t>
  </si>
  <si>
    <t>4,66x4,33</t>
  </si>
  <si>
    <t>4,66x4,66</t>
  </si>
  <si>
    <t>5,00x2,00</t>
  </si>
  <si>
    <t>5,00x2,33</t>
  </si>
  <si>
    <t>5,00x2,66</t>
  </si>
  <si>
    <t>5,00x3,00</t>
  </si>
  <si>
    <t>5,00x3,33</t>
  </si>
  <si>
    <t>5,00x3,66</t>
  </si>
  <si>
    <t>5,00x4,00</t>
  </si>
  <si>
    <t>5,00x4,33</t>
  </si>
  <si>
    <t>5,00x4,66</t>
  </si>
  <si>
    <t>5,00x5,00</t>
  </si>
  <si>
    <t>5,33x5,00</t>
  </si>
  <si>
    <t>5,33x2,00</t>
  </si>
  <si>
    <t>5,33x2,33</t>
  </si>
  <si>
    <t>5,33x2,66</t>
  </si>
  <si>
    <t>5,33x3,00</t>
  </si>
  <si>
    <t>5,33x3,33</t>
  </si>
  <si>
    <t>5,33x3,66</t>
  </si>
  <si>
    <t>5,33x4,00</t>
  </si>
  <si>
    <t>5,33x4,33</t>
  </si>
  <si>
    <t>5,33x4,66</t>
  </si>
  <si>
    <t>5,66x2,00</t>
  </si>
  <si>
    <t>5,66x2,33</t>
  </si>
  <si>
    <t>5,66X2,66</t>
  </si>
  <si>
    <t>5,66x3,00</t>
  </si>
  <si>
    <t>5,66x3,33</t>
  </si>
  <si>
    <t>5,66x3,66</t>
  </si>
  <si>
    <t>5,66x4,00</t>
  </si>
  <si>
    <t>5,66x4,33</t>
  </si>
  <si>
    <t>5,66x4,66</t>
  </si>
  <si>
    <t>5,66x5,00</t>
  </si>
  <si>
    <t>6,00x2,00</t>
  </si>
  <si>
    <t>6,00x2,33</t>
  </si>
  <si>
    <t>6,00x2,66</t>
  </si>
  <si>
    <t>6,00x3,00</t>
  </si>
  <si>
    <t>6,00x3,33</t>
  </si>
  <si>
    <t>6,00x3,66</t>
  </si>
  <si>
    <t>6,00x4,00</t>
  </si>
  <si>
    <t>6,00x4,33</t>
  </si>
  <si>
    <t>6,00x4,66</t>
  </si>
  <si>
    <t>6,00x5,00</t>
  </si>
  <si>
    <t>6,33x2,00</t>
  </si>
  <si>
    <t>6,33x2,33</t>
  </si>
  <si>
    <t>6,33x2,66</t>
  </si>
  <si>
    <t>6,33x3,00</t>
  </si>
  <si>
    <t>6,33x3,33</t>
  </si>
  <si>
    <t>6,33x3,66</t>
  </si>
  <si>
    <t>6,33x4,00</t>
  </si>
  <si>
    <t>6,33x4,33</t>
  </si>
  <si>
    <t>6,33x4,66</t>
  </si>
  <si>
    <t>6,33x5,00</t>
  </si>
  <si>
    <t>6,66x2,00</t>
  </si>
  <si>
    <t>6,66x2,33</t>
  </si>
  <si>
    <t>6,66x2,66</t>
  </si>
  <si>
    <t>6,66x3,00</t>
  </si>
  <si>
    <t>6,66x3,33</t>
  </si>
  <si>
    <t>6,66x3,66</t>
  </si>
  <si>
    <t>6,66x4,00</t>
  </si>
  <si>
    <t>6,66x4,33</t>
  </si>
  <si>
    <t>6,66x4,66</t>
  </si>
  <si>
    <t>6,66x5,00</t>
  </si>
  <si>
    <t>7,00x2,00</t>
  </si>
  <si>
    <t>7,00x2,33</t>
  </si>
  <si>
    <t>7,00x2,66</t>
  </si>
  <si>
    <t>7,00x3,00</t>
  </si>
  <si>
    <t>7,00x3,33</t>
  </si>
  <si>
    <t>7,00x3,66</t>
  </si>
  <si>
    <t>7,00x4,00</t>
  </si>
  <si>
    <t>7,00x4,33</t>
  </si>
  <si>
    <t>7,00x4,66</t>
  </si>
  <si>
    <t>7,00x5,00</t>
  </si>
  <si>
    <t>7,33x2,00</t>
  </si>
  <si>
    <t>7,33x2,33</t>
  </si>
  <si>
    <t>7,33x2,66</t>
  </si>
  <si>
    <t>7,33x3,00</t>
  </si>
  <si>
    <t>7,33x3,33</t>
  </si>
  <si>
    <t>7,33x3,66</t>
  </si>
  <si>
    <t>7,33x4,00</t>
  </si>
  <si>
    <t>7,33x4,33</t>
  </si>
  <si>
    <t>7,33x4,66</t>
  </si>
  <si>
    <t>7,33x5,00</t>
  </si>
  <si>
    <t>7,66x2,00</t>
  </si>
  <si>
    <t>7,66x2,33</t>
  </si>
  <si>
    <t>7,66x2,66</t>
  </si>
  <si>
    <t>7,66x3,00</t>
  </si>
  <si>
    <t>7,66x3,33</t>
  </si>
  <si>
    <t>7,66x3,66</t>
  </si>
  <si>
    <t>7,66x4,00</t>
  </si>
  <si>
    <t>7,66x4,33</t>
  </si>
  <si>
    <t>7,66x4,66</t>
  </si>
  <si>
    <t>7,66x5,00</t>
  </si>
  <si>
    <t>8,00x2,00</t>
  </si>
  <si>
    <t>8,00x2,33</t>
  </si>
  <si>
    <t>8,00x2,66</t>
  </si>
  <si>
    <t>8,00x3,00</t>
  </si>
  <si>
    <t>8,00x3,33</t>
  </si>
  <si>
    <t>8,00x3,66</t>
  </si>
  <si>
    <t>8,00x4,00</t>
  </si>
  <si>
    <t>8,00x4,33</t>
  </si>
  <si>
    <t>8,00x4,66</t>
  </si>
  <si>
    <t>8,00x5,00</t>
  </si>
  <si>
    <t>8,33x2,00</t>
  </si>
  <si>
    <t>8,33x2,33</t>
  </si>
  <si>
    <t>8,33x2,66</t>
  </si>
  <si>
    <t>8,33x3,00</t>
  </si>
  <si>
    <t>8,33x3,33</t>
  </si>
  <si>
    <t>8,33x3,66</t>
  </si>
  <si>
    <t>8,33x4,00</t>
  </si>
  <si>
    <t>8,33x4,33</t>
  </si>
  <si>
    <t>8,33x4,66</t>
  </si>
  <si>
    <t>8,33x5,00</t>
  </si>
  <si>
    <t>8,66x2,00</t>
  </si>
  <si>
    <t>8,66x2,33</t>
  </si>
  <si>
    <t>8,66x2,66</t>
  </si>
  <si>
    <t>8,66x3,00</t>
  </si>
  <si>
    <t>8,66x3,33</t>
  </si>
  <si>
    <t>8,66x3,66</t>
  </si>
  <si>
    <t>8,66x4,00</t>
  </si>
  <si>
    <t>8,66x4,33</t>
  </si>
  <si>
    <t>8,66x4,66</t>
  </si>
  <si>
    <t>8,66x5,00</t>
  </si>
  <si>
    <t>9,00x2,00</t>
  </si>
  <si>
    <t>9,00x2,33</t>
  </si>
  <si>
    <t>9,00x2,66</t>
  </si>
  <si>
    <t>9,00x3,00</t>
  </si>
  <si>
    <t>9,00x3,33</t>
  </si>
  <si>
    <t>9,00x3,66</t>
  </si>
  <si>
    <t>9,00x4,00</t>
  </si>
  <si>
    <t>9,00x4,33</t>
  </si>
  <si>
    <t>9,00x4,66</t>
  </si>
  <si>
    <t>9,00x5,00</t>
  </si>
  <si>
    <t>9,33x2,00</t>
  </si>
  <si>
    <t>9,33x2,33</t>
  </si>
  <si>
    <t>9,33x2,66</t>
  </si>
  <si>
    <t>9,33x3,00</t>
  </si>
  <si>
    <t>9,33x3,33</t>
  </si>
  <si>
    <t>9,33x3,66</t>
  </si>
  <si>
    <t>9,33x4,00</t>
  </si>
  <si>
    <t>9,33x4,33</t>
  </si>
  <si>
    <t>9,33x4,66</t>
  </si>
  <si>
    <t>9,33x5,00</t>
  </si>
  <si>
    <t>9,66x2,00</t>
  </si>
  <si>
    <t>9,66x2,33</t>
  </si>
  <si>
    <t>9,66x2,66</t>
  </si>
  <si>
    <t>9,66x3,00</t>
  </si>
  <si>
    <t>9,66x3,33</t>
  </si>
  <si>
    <t>9,66x3,66</t>
  </si>
  <si>
    <t>9,66x4,00</t>
  </si>
  <si>
    <t>9,66x4,33</t>
  </si>
  <si>
    <t>9,66x4,66</t>
  </si>
  <si>
    <t>9,66x5,00</t>
  </si>
  <si>
    <t>10,00x2,00</t>
  </si>
  <si>
    <t>10,00x2,33</t>
  </si>
  <si>
    <t>10,00x2,66</t>
  </si>
  <si>
    <t>10,00x3,00</t>
  </si>
  <si>
    <t>10,00x3,33</t>
  </si>
  <si>
    <t>10,00x3,66</t>
  </si>
  <si>
    <t>10,00x4,00</t>
  </si>
  <si>
    <t>10,00x4,33</t>
  </si>
  <si>
    <t>10,00x4,66</t>
  </si>
  <si>
    <t>10,00x5,00</t>
  </si>
  <si>
    <t>Pack Mousse Confort, sans escalier, taille piscine : &lt;= 6,66x3,33</t>
  </si>
  <si>
    <t>NEOLIGHT Projecteur RGWB  en remplacement d'un NEOLIGHT à LEDs Blanc</t>
  </si>
  <si>
    <t>MAGIfirst_FX20_ROMAN_2.66m</t>
  </si>
  <si>
    <t>5,66x2,66</t>
  </si>
  <si>
    <t>Pack Mousse Confort, sans escalier, taille piscine : &lt;= 8,00x4,00</t>
  </si>
  <si>
    <t>Pack Mousse Confort, sans escalier, taille piscine : &lt;= 9,00x4,33 =&gt;</t>
  </si>
  <si>
    <t>Pack Mousse Confort, Escalier ARENA, taille piscine : &lt;= 6,66x3,33</t>
  </si>
  <si>
    <t>Pack Mousse Confort, Escalier ARENA, taille piscine : &lt;= 8,00x4,00</t>
  </si>
  <si>
    <t>Pack Mousse Confort, Escalier ARENA, taille piscine : &lt;= 9,00x4,33 =&gt;</t>
  </si>
  <si>
    <t>Pack Mousse Confort, Escalier QUALIbeach, taille piscine : &lt;= 6,66x3,33</t>
  </si>
  <si>
    <t>Pack Mousse Confort, Escalier QUALIbeach, taille piscine : &lt;= 8,00x4,00</t>
  </si>
  <si>
    <t>Pack Mousse Confort, Escalier QUALIbeach, taille piscine : &lt;= 9,00x4,33 =&gt;</t>
  </si>
  <si>
    <t>Pack Mousse Confort, Escalier ROMAN 2m, taille piscine : &lt;= 6,66x3,33</t>
  </si>
  <si>
    <t>Pack Mousse Confort, Escalier ROMAN 2m, taille piscine : &lt;= 8,00x4,00</t>
  </si>
  <si>
    <t>Pack Mousse Confort, Escalier ROMAN 2m, taille piscine : &lt;= 9,00x4,33 =&gt;</t>
  </si>
  <si>
    <t>Pack Mousse Confort, Escalier ROMAN 2,66m, taille piscine : &lt;= 6,66x3,33</t>
  </si>
  <si>
    <t>Pack Mousse Confort, Escalier ROMAN 2,66m, taille piscine : &lt;= 8,00x4,00</t>
  </si>
  <si>
    <t>Pack Mousse Confort, Escalier ROMAN 2,66m, taille piscine : &lt;= 9,00x4,33 =&gt;</t>
  </si>
  <si>
    <t>Pack Mousse Confort, Escalier ROMAN 3m, taille piscine : &lt;= 6,66x3,33</t>
  </si>
  <si>
    <t>Pack Mousse Confort, Escalier ROMAN 3m, taille piscine : &lt;= 8,00x4,00</t>
  </si>
  <si>
    <t>Pack Mousse Confort, Escalier ROMAN 3m, taille piscine : &lt;= 9,00x4,33 =&gt;</t>
  </si>
  <si>
    <t>OPTION MOUSSE</t>
  </si>
  <si>
    <t>OPTION PROJECTEUR</t>
  </si>
  <si>
    <t>OPTION LOCAUX</t>
  </si>
  <si>
    <t>OPTION DIVERS</t>
  </si>
  <si>
    <t>OPTION COURONNES</t>
  </si>
  <si>
    <t>OPTION SUP 1</t>
  </si>
  <si>
    <t>OPTION SUP 2</t>
  </si>
  <si>
    <t>OPTION SUP 3</t>
  </si>
  <si>
    <t>OPTION SUP 4</t>
  </si>
  <si>
    <t>OPTION SUP 5</t>
  </si>
  <si>
    <t>TVA 20%</t>
  </si>
  <si>
    <t>TOTAL TTC</t>
  </si>
  <si>
    <t>TOTAL HT</t>
  </si>
  <si>
    <t>TOTAL HT AVEC REMISE</t>
  </si>
  <si>
    <t>ADRESSE</t>
  </si>
  <si>
    <t>VILLE</t>
  </si>
  <si>
    <t>Prix TTC</t>
  </si>
  <si>
    <t>Prix HT</t>
  </si>
  <si>
    <t>TARIF TTC</t>
  </si>
  <si>
    <t>TARIF HT</t>
  </si>
  <si>
    <t>NUMERO</t>
  </si>
  <si>
    <t>MAIL</t>
  </si>
  <si>
    <t>Client:</t>
  </si>
  <si>
    <t>A l'attention de:</t>
  </si>
  <si>
    <t>DESIGNATION</t>
  </si>
  <si>
    <t>Qte</t>
  </si>
  <si>
    <t>P.U./ht</t>
  </si>
  <si>
    <t>Total/ht</t>
  </si>
  <si>
    <t>Prix Total/ht</t>
  </si>
  <si>
    <t>T.V.A. 20%</t>
  </si>
  <si>
    <t>TOTAL T.T.C.</t>
  </si>
  <si>
    <t>DEVIS REF.:</t>
  </si>
  <si>
    <t>Magifirst avec Filtration FX20 et avec Echelle</t>
  </si>
  <si>
    <t>MAGIfirst avec Filtration FX20 et avec escalier ARENA</t>
  </si>
  <si>
    <t>MAGIfirst avec Filtration FX20 et avec escalier QUALIbeach</t>
  </si>
  <si>
    <t>MAGIfirst avec Filtration FX20 et avec escalier ROMAN 2,66m</t>
  </si>
  <si>
    <t>MAGIfirst avec Filtration FX20 et avec escalier ROMAN 3m</t>
  </si>
  <si>
    <t>MAGIfirst avec Filtration FX20 et avec escalier ROMAN 2m</t>
  </si>
  <si>
    <t>Assise de propreté</t>
  </si>
  <si>
    <t>Tarif</t>
  </si>
  <si>
    <t>Assemblage de la structure, de la filtration et de l'escalier</t>
  </si>
  <si>
    <t>Ragréage de fond</t>
  </si>
  <si>
    <t>Raccordement électrique du coffret de commande aux équipements du bassin</t>
  </si>
  <si>
    <t>Pose des margelles avec jointement</t>
  </si>
  <si>
    <t>Déplacement</t>
  </si>
  <si>
    <t>Coulage monobloc en béton armé du radier et des murs blanchés</t>
  </si>
  <si>
    <t>Forfait béton compris avec coulage à la pompe de 24 mètre linéaire</t>
  </si>
  <si>
    <t>Raccordement hydraulique, filtration et NCC, Balnéo, PAC</t>
  </si>
  <si>
    <t>Pose liner 75/100ème + feutre sur radier + mousse 5mm sur parois et 10mm sur l'escalier</t>
  </si>
  <si>
    <t>Plus-value de la pompe supérieur à 24 mètres linéaires</t>
  </si>
  <si>
    <t>Terrassement sans évacuation des terres</t>
  </si>
  <si>
    <t>Terrassement avec évacuation des terres</t>
  </si>
  <si>
    <t>Puits de décompression</t>
  </si>
  <si>
    <t>Rotation de camion supplémentaire</t>
  </si>
  <si>
    <t>Plus-value pour terrain rocheux</t>
  </si>
  <si>
    <t>Frais de gestion et de suivi de chantier</t>
  </si>
  <si>
    <t>Pose volet hors sol</t>
  </si>
  <si>
    <t>Pose bâche à barres</t>
  </si>
  <si>
    <t>Pose volet immergé</t>
  </si>
  <si>
    <t>PISCINE</t>
  </si>
  <si>
    <t>Ville</t>
  </si>
  <si>
    <t>Nombre de camion supplémentaire :</t>
  </si>
  <si>
    <t xml:space="preserve">Fait à Saint Laurent le </t>
  </si>
  <si>
    <t>Bon pour accord</t>
  </si>
  <si>
    <t>Le Client</t>
  </si>
  <si>
    <t>Le Prestataire</t>
  </si>
  <si>
    <t>Panneaux 1,5m</t>
  </si>
  <si>
    <t>TAILLES</t>
  </si>
  <si>
    <r>
      <rPr>
        <b/>
        <sz val="12"/>
        <color rgb="FF636363"/>
        <rFont val="Cambria"/>
        <family val="1"/>
      </rPr>
      <t>NP Piscines</t>
    </r>
    <r>
      <rPr>
        <b/>
        <sz val="12"/>
        <color theme="1"/>
        <rFont val="Cambria"/>
        <family val="1"/>
      </rPr>
      <t xml:space="preserve"> vous remercie de votre confiance</t>
    </r>
  </si>
  <si>
    <t>MAGIclassic_FX30</t>
  </si>
  <si>
    <t>5,33x5,33</t>
  </si>
  <si>
    <t>5,66x5,33</t>
  </si>
  <si>
    <t>5,66x5,66</t>
  </si>
  <si>
    <t>6,00x5,33</t>
  </si>
  <si>
    <t>6,00x5,66</t>
  </si>
  <si>
    <t>6,00x6,00</t>
  </si>
  <si>
    <t>6,33x5,33</t>
  </si>
  <si>
    <t>6,33x5,66</t>
  </si>
  <si>
    <t>6,33x6,00</t>
  </si>
  <si>
    <t>6,33x6,33</t>
  </si>
  <si>
    <t>6,66x5,66</t>
  </si>
  <si>
    <t>6,66x6,00</t>
  </si>
  <si>
    <t>6,66x5,33</t>
  </si>
  <si>
    <t>6,66x6,33</t>
  </si>
  <si>
    <t>6,66x6,66</t>
  </si>
  <si>
    <t>7,00x5,33</t>
  </si>
  <si>
    <t>7,00x5,66</t>
  </si>
  <si>
    <t>7,00x6,33</t>
  </si>
  <si>
    <t>7,00x6,00</t>
  </si>
  <si>
    <t>7,00x6,66</t>
  </si>
  <si>
    <t>7,00x7,00</t>
  </si>
  <si>
    <t>7,33x5,33</t>
  </si>
  <si>
    <t>7,33x5,66</t>
  </si>
  <si>
    <t>7,33x6,00</t>
  </si>
  <si>
    <t>7,33x6,33</t>
  </si>
  <si>
    <t>7,33x6,66</t>
  </si>
  <si>
    <t>7,66x5,33</t>
  </si>
  <si>
    <t>7,66x6,66</t>
  </si>
  <si>
    <t>7,66x5,66</t>
  </si>
  <si>
    <t>7,66x6,00</t>
  </si>
  <si>
    <t>7,66x6,33</t>
  </si>
  <si>
    <t>8,00x5,33</t>
  </si>
  <si>
    <t>8,00x5,66</t>
  </si>
  <si>
    <t>8,00x6,00</t>
  </si>
  <si>
    <t>8,33x5,33</t>
  </si>
  <si>
    <t>8,33x5,66</t>
  </si>
  <si>
    <t>8,33x6,00</t>
  </si>
  <si>
    <t>8,66x5,33</t>
  </si>
  <si>
    <t>8,66x5,66</t>
  </si>
  <si>
    <t>9,00x5,33</t>
  </si>
  <si>
    <t>9,33x5,33</t>
  </si>
  <si>
    <t>MAGIclassic_FX40</t>
  </si>
  <si>
    <t>7,33x7,00</t>
  </si>
  <si>
    <t>7,33x7,33</t>
  </si>
  <si>
    <t>7,66x7,00</t>
  </si>
  <si>
    <t>7,66x7,33</t>
  </si>
  <si>
    <t>7,66x7,66</t>
  </si>
  <si>
    <t>MAGIfirst_FX20</t>
  </si>
  <si>
    <t>MAGIclassic_FX40_x2</t>
  </si>
  <si>
    <t>MAGIfirst_FX20_Echelle</t>
  </si>
  <si>
    <t>MAGIfirst_FX20_Arena</t>
  </si>
  <si>
    <t>MAGIfirst_FX20_Qualibeach</t>
  </si>
  <si>
    <t>MAGIfirst_FX20_Roman_2m</t>
  </si>
  <si>
    <t>MAGIfirst_FX20_Roman_2m66</t>
  </si>
  <si>
    <t>MAGIfirst_FX20_Roman_3m</t>
  </si>
  <si>
    <t>MODELES</t>
  </si>
  <si>
    <t>FAMILLE</t>
  </si>
  <si>
    <t>8,00x6,33</t>
  </si>
  <si>
    <t>8,00x6,66</t>
  </si>
  <si>
    <t>8,00x7,00</t>
  </si>
  <si>
    <t>8,00x7,33</t>
  </si>
  <si>
    <t>8,00x7,66</t>
  </si>
  <si>
    <t>8,00x8,00</t>
  </si>
  <si>
    <t>8,33x6,33</t>
  </si>
  <si>
    <t>8,33x6,66</t>
  </si>
  <si>
    <t>8,33x7,00</t>
  </si>
  <si>
    <t>8,33x7,33</t>
  </si>
  <si>
    <t>8,33x7,66</t>
  </si>
  <si>
    <t>8,33x8,00</t>
  </si>
  <si>
    <t>8,66x6,00</t>
  </si>
  <si>
    <t>8,66x6,33</t>
  </si>
  <si>
    <t>8,66x6,66</t>
  </si>
  <si>
    <t>8,66x7,00</t>
  </si>
  <si>
    <t>8,66x7,33</t>
  </si>
  <si>
    <t>8,66x7,66</t>
  </si>
  <si>
    <t>8,66x8,00</t>
  </si>
  <si>
    <t>9,00x5,66</t>
  </si>
  <si>
    <t>9,00x6,00</t>
  </si>
  <si>
    <t>9,00x6,33</t>
  </si>
  <si>
    <t>9,00x6,66</t>
  </si>
  <si>
    <t>9,00x7,00</t>
  </si>
  <si>
    <t>9,00x7,33</t>
  </si>
  <si>
    <t>9,00x7,66</t>
  </si>
  <si>
    <t>9,00x8,00</t>
  </si>
  <si>
    <t>9,33x5,66</t>
  </si>
  <si>
    <t>9,33x6,00</t>
  </si>
  <si>
    <t>9,33x6,33</t>
  </si>
  <si>
    <t>9,33x6,66</t>
  </si>
  <si>
    <t>9,33x7,00</t>
  </si>
  <si>
    <t>9,33x7,33</t>
  </si>
  <si>
    <t>9,33x7,66</t>
  </si>
  <si>
    <t>9,33x8,00</t>
  </si>
  <si>
    <t>9,66x5,33</t>
  </si>
  <si>
    <t>9,66x5,66</t>
  </si>
  <si>
    <t>9,66x6,00</t>
  </si>
  <si>
    <t>9,66x6,33</t>
  </si>
  <si>
    <t>9,66x6,66</t>
  </si>
  <si>
    <t>9,66x7,00</t>
  </si>
  <si>
    <t>9,66x7,33</t>
  </si>
  <si>
    <t>9,66x7,66</t>
  </si>
  <si>
    <t>9,66x8,00</t>
  </si>
  <si>
    <t>10,00x5,33</t>
  </si>
  <si>
    <t>10,00x5,66</t>
  </si>
  <si>
    <t>10,00x6,00</t>
  </si>
  <si>
    <t>10,00x6,33</t>
  </si>
  <si>
    <t>10,00x6,66</t>
  </si>
  <si>
    <t>10,00x7,00</t>
  </si>
  <si>
    <t>10,00x7,33</t>
  </si>
  <si>
    <t>10,00x7,66</t>
  </si>
  <si>
    <t>10,00x8,00</t>
  </si>
  <si>
    <t>10,33x2,00</t>
  </si>
  <si>
    <t>10,33x2,33</t>
  </si>
  <si>
    <t>10,33x2,66</t>
  </si>
  <si>
    <t>10,33x3,00</t>
  </si>
  <si>
    <t>10,33x3,33</t>
  </si>
  <si>
    <t>10,33x3,66</t>
  </si>
  <si>
    <t>10,33x4,00</t>
  </si>
  <si>
    <t>10,33x4,33</t>
  </si>
  <si>
    <t>10,33x4,66</t>
  </si>
  <si>
    <t>10,33x5,00</t>
  </si>
  <si>
    <t>10,33x5,33</t>
  </si>
  <si>
    <t>10,33x5,66</t>
  </si>
  <si>
    <t>10,33x6,00</t>
  </si>
  <si>
    <t>10,33x6,33</t>
  </si>
  <si>
    <t>10,33x6,66</t>
  </si>
  <si>
    <t>10,33x7,00</t>
  </si>
  <si>
    <t>10,33x7,33</t>
  </si>
  <si>
    <t>10,33x7,66</t>
  </si>
  <si>
    <t>10,33x8,00</t>
  </si>
  <si>
    <t>10,66x2,00</t>
  </si>
  <si>
    <t>10,66x2,33</t>
  </si>
  <si>
    <t>10,66x2,66</t>
  </si>
  <si>
    <t>10,66x3,00</t>
  </si>
  <si>
    <t>10,66x3,33</t>
  </si>
  <si>
    <t>10,66x3,66</t>
  </si>
  <si>
    <t>10,66x4,00</t>
  </si>
  <si>
    <t>10,66x4,33</t>
  </si>
  <si>
    <t>10,66x4,66</t>
  </si>
  <si>
    <t>10,66x5,00</t>
  </si>
  <si>
    <t>10,66x5,33</t>
  </si>
  <si>
    <t>10,66x5,66</t>
  </si>
  <si>
    <t>10,66x6,00</t>
  </si>
  <si>
    <t>10,66x6,33</t>
  </si>
  <si>
    <t>10,66x6,66</t>
  </si>
  <si>
    <t>10,66x7,00</t>
  </si>
  <si>
    <t>10,66x7,33</t>
  </si>
  <si>
    <t>10,66x7,66</t>
  </si>
  <si>
    <t>10,66x8,00</t>
  </si>
  <si>
    <t>11,00x2,00</t>
  </si>
  <si>
    <t>11,00x2,33</t>
  </si>
  <si>
    <t>11,00x2,66</t>
  </si>
  <si>
    <t>11,00x3,00</t>
  </si>
  <si>
    <t>11,00x3,33</t>
  </si>
  <si>
    <t>11,00x3,66</t>
  </si>
  <si>
    <t>11,00x4,00</t>
  </si>
  <si>
    <t>11,00x4,33</t>
  </si>
  <si>
    <t>11,00x4,66</t>
  </si>
  <si>
    <t>11,00x5,00</t>
  </si>
  <si>
    <t>11,00x5,33</t>
  </si>
  <si>
    <t>11,00x5,66</t>
  </si>
  <si>
    <t>11,00x6,00</t>
  </si>
  <si>
    <t>11,00x6,33</t>
  </si>
  <si>
    <t>11,00x6,66</t>
  </si>
  <si>
    <t>11,00x7,00</t>
  </si>
  <si>
    <t>11,00x7,33</t>
  </si>
  <si>
    <t>11,00x7,66</t>
  </si>
  <si>
    <t>11,00x8,00</t>
  </si>
  <si>
    <t>11,33x2,00</t>
  </si>
  <si>
    <t>11,33x2,33</t>
  </si>
  <si>
    <t>11,33x2,66</t>
  </si>
  <si>
    <t>11,33x3,00</t>
  </si>
  <si>
    <t>11,33x3,33</t>
  </si>
  <si>
    <t>11,33x3,66</t>
  </si>
  <si>
    <t>11,33x4,00</t>
  </si>
  <si>
    <t>11,33x4,33</t>
  </si>
  <si>
    <t>11,33x4,66</t>
  </si>
  <si>
    <t>11,33x5,00</t>
  </si>
  <si>
    <t>11,33x5,33</t>
  </si>
  <si>
    <t>11,33x5,66</t>
  </si>
  <si>
    <t>11,33x6,00</t>
  </si>
  <si>
    <t>11,33x6,33</t>
  </si>
  <si>
    <t>11,33x6,66</t>
  </si>
  <si>
    <t>11,33x7,00</t>
  </si>
  <si>
    <t>11,33x7,33</t>
  </si>
  <si>
    <t>11,33x7,66</t>
  </si>
  <si>
    <t>11,33x8,00</t>
  </si>
  <si>
    <t>11,66x2,00</t>
  </si>
  <si>
    <t>11,66x2,33</t>
  </si>
  <si>
    <t>11,66x2,66</t>
  </si>
  <si>
    <t>11,66x3,00</t>
  </si>
  <si>
    <t>11,66x3,33</t>
  </si>
  <si>
    <t>11,66x3,66</t>
  </si>
  <si>
    <t>11,66x4,00</t>
  </si>
  <si>
    <t>11,66x4,33</t>
  </si>
  <si>
    <t>11,66x4,66</t>
  </si>
  <si>
    <t>11,66x5,00</t>
  </si>
  <si>
    <t>11,66x5,33</t>
  </si>
  <si>
    <t>11,66x5,66</t>
  </si>
  <si>
    <t>11,66x6,00</t>
  </si>
  <si>
    <t>11,66x6,33</t>
  </si>
  <si>
    <t>11,66x6,66</t>
  </si>
  <si>
    <t>11,66x7,00</t>
  </si>
  <si>
    <t>11,66x7,33</t>
  </si>
  <si>
    <t>11,66x7,66</t>
  </si>
  <si>
    <t>11,66x8,00</t>
  </si>
  <si>
    <t>12,00x2,00</t>
  </si>
  <si>
    <t>12,00x2,33</t>
  </si>
  <si>
    <t>12,00x2,66</t>
  </si>
  <si>
    <t>12,00x3,00</t>
  </si>
  <si>
    <t>12,00x3,33</t>
  </si>
  <si>
    <t>12,00x3,66</t>
  </si>
  <si>
    <t>12,00x4,00</t>
  </si>
  <si>
    <t>12,00x4,33</t>
  </si>
  <si>
    <t>12,00x4,66</t>
  </si>
  <si>
    <t>12,00x5,00</t>
  </si>
  <si>
    <t>12,00x5,33</t>
  </si>
  <si>
    <t>12,00x5,66</t>
  </si>
  <si>
    <t>12,00x6,00</t>
  </si>
  <si>
    <t>12,00x6,33</t>
  </si>
  <si>
    <t>12,00x6,66</t>
  </si>
  <si>
    <t>12,00x7,00</t>
  </si>
  <si>
    <t>12,00x7,33</t>
  </si>
  <si>
    <t>12,00x7,66</t>
  </si>
  <si>
    <t>12,00x8,00</t>
  </si>
  <si>
    <t>12,33x2,00</t>
  </si>
  <si>
    <t>12,33x2,33</t>
  </si>
  <si>
    <t>12,33x2,66</t>
  </si>
  <si>
    <t>12,33x3,00</t>
  </si>
  <si>
    <t>12,33x3,33</t>
  </si>
  <si>
    <t>12,33x3,66</t>
  </si>
  <si>
    <t>12,33x4,00</t>
  </si>
  <si>
    <t>12,33x4,33</t>
  </si>
  <si>
    <t>12,33x4,66</t>
  </si>
  <si>
    <t>12,33x5,00</t>
  </si>
  <si>
    <t>12,33x5,33</t>
  </si>
  <si>
    <t>12,33x5,66</t>
  </si>
  <si>
    <t>12,33x6,00</t>
  </si>
  <si>
    <t>12,33x6,33</t>
  </si>
  <si>
    <t>12,33x6,66</t>
  </si>
  <si>
    <t>12,33x7,00</t>
  </si>
  <si>
    <t>12,33x7,33</t>
  </si>
  <si>
    <t>12,33x7,66</t>
  </si>
  <si>
    <t>12,66x2,00</t>
  </si>
  <si>
    <t>12,66x2,33</t>
  </si>
  <si>
    <t>12,66x2,66</t>
  </si>
  <si>
    <t>12,66x3,00</t>
  </si>
  <si>
    <t>12,66x3,33</t>
  </si>
  <si>
    <t>12,66x3,66</t>
  </si>
  <si>
    <t>12,66x4,00</t>
  </si>
  <si>
    <t>12,66x4,33</t>
  </si>
  <si>
    <t>12,66x4,66</t>
  </si>
  <si>
    <t>12,66x5,00</t>
  </si>
  <si>
    <t>12,66x5,33</t>
  </si>
  <si>
    <t>12,66x5,66</t>
  </si>
  <si>
    <t>12,66x6,00</t>
  </si>
  <si>
    <t>12,66x6,33</t>
  </si>
  <si>
    <t>12,66x6,66</t>
  </si>
  <si>
    <t>12,66x7,00</t>
  </si>
  <si>
    <t>12,66x7,33</t>
  </si>
  <si>
    <t>12,66x7,66</t>
  </si>
  <si>
    <t>13,00x2,00</t>
  </si>
  <si>
    <t>13,00x2,33</t>
  </si>
  <si>
    <t>13,00x2,66</t>
  </si>
  <si>
    <t>13,00x3,00</t>
  </si>
  <si>
    <t>13,00x3,33</t>
  </si>
  <si>
    <t>13,00x3,66</t>
  </si>
  <si>
    <t>13,00x4,00</t>
  </si>
  <si>
    <t>13,00x4,33</t>
  </si>
  <si>
    <t>13,00x4,66</t>
  </si>
  <si>
    <t>13,00x5,00</t>
  </si>
  <si>
    <t>13,00x5,33</t>
  </si>
  <si>
    <t>13,00x5,66</t>
  </si>
  <si>
    <t>13,00x6,00</t>
  </si>
  <si>
    <t>13,00x6,33</t>
  </si>
  <si>
    <t>13,00x6,66</t>
  </si>
  <si>
    <t>13,00x7,00</t>
  </si>
  <si>
    <t>13,00x7,33</t>
  </si>
  <si>
    <t>13,33x2,00</t>
  </si>
  <si>
    <t>13,33x2,33</t>
  </si>
  <si>
    <t>13,33x2,66</t>
  </si>
  <si>
    <t>13,33x3,00</t>
  </si>
  <si>
    <t>13,33x3,33</t>
  </si>
  <si>
    <t>13,33x3,66</t>
  </si>
  <si>
    <t>13,33x4,00</t>
  </si>
  <si>
    <t>13,33x4,33</t>
  </si>
  <si>
    <t>13,33x4,66</t>
  </si>
  <si>
    <t>13,33x5,00</t>
  </si>
  <si>
    <t>13,33x5,33</t>
  </si>
  <si>
    <t>13,33x5,66</t>
  </si>
  <si>
    <t>13,33x6,00</t>
  </si>
  <si>
    <t>13,33x6,33</t>
  </si>
  <si>
    <t>13,33x6,66</t>
  </si>
  <si>
    <t>13,33x7,00</t>
  </si>
  <si>
    <t>13,33x7,33</t>
  </si>
  <si>
    <t>13,66x2,00</t>
  </si>
  <si>
    <t>13,66x2,33</t>
  </si>
  <si>
    <t>13,66x2,66</t>
  </si>
  <si>
    <t>13,66x3,00</t>
  </si>
  <si>
    <t>13,66x3,33</t>
  </si>
  <si>
    <t>13,66x3,66</t>
  </si>
  <si>
    <t>13,66x4,00</t>
  </si>
  <si>
    <t>13,66x4,33</t>
  </si>
  <si>
    <t>13,66x4,66</t>
  </si>
  <si>
    <t>13,66x5,00</t>
  </si>
  <si>
    <t>13,66x5,33</t>
  </si>
  <si>
    <t>13,66x5,66</t>
  </si>
  <si>
    <t>13,66x6,00</t>
  </si>
  <si>
    <t>13,66x6,33</t>
  </si>
  <si>
    <t>13,66x6,66</t>
  </si>
  <si>
    <t>13,66x7,00</t>
  </si>
  <si>
    <t>14,00x2,00</t>
  </si>
  <si>
    <t>14,00x2,33</t>
  </si>
  <si>
    <t>14,00x2,66</t>
  </si>
  <si>
    <t>14,00x3,00</t>
  </si>
  <si>
    <t>14,00x3,33</t>
  </si>
  <si>
    <t>14,00x3,66</t>
  </si>
  <si>
    <t>14,00x4,00</t>
  </si>
  <si>
    <t>14,00x4,33</t>
  </si>
  <si>
    <t>14,00x4,66</t>
  </si>
  <si>
    <t>14,00x5,00</t>
  </si>
  <si>
    <t>14,00x5,33</t>
  </si>
  <si>
    <t>14,00x5,66</t>
  </si>
  <si>
    <t>14,00x6,00</t>
  </si>
  <si>
    <t>14,00x6,33</t>
  </si>
  <si>
    <t>14,00x6,66</t>
  </si>
  <si>
    <t>14,00x7,00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</si>
</sst>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dd/mm/yy;@"/>
    <numFmt numFmtId="166" formatCode="#,##0\ &quot;€&quot;"/>
    <numFmt numFmtId="167" formatCode="00\-00\-00\-00\-00"/>
  </numFmts>
  <fonts count="5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36"/>
      <color indexed="40"/>
      <name val="Rockwell Extra Bold"/>
      <family val="1"/>
    </font>
    <font>
      <sz val="11"/>
      <color indexed="40"/>
      <name val="Angsana New"/>
      <family val="1"/>
    </font>
    <font>
      <b/>
      <sz val="18"/>
      <color indexed="40"/>
      <name val="Angsana New"/>
      <family val="1"/>
    </font>
    <font>
      <b/>
      <sz val="9"/>
      <color indexed="56"/>
      <name val="Cambria"/>
      <family val="1"/>
    </font>
    <font>
      <sz val="9"/>
      <color indexed="56"/>
      <name val="Calibri"/>
      <family val="2"/>
    </font>
    <font>
      <b/>
      <sz val="12"/>
      <color indexed="8"/>
      <name val="Cambria"/>
      <family val="1"/>
    </font>
    <font>
      <sz val="12"/>
      <color indexed="8"/>
      <name val="Cambria"/>
      <family val="1"/>
    </font>
    <font>
      <sz val="10"/>
      <color indexed="8"/>
      <name val="Cambria"/>
      <family val="1"/>
    </font>
    <font>
      <sz val="12"/>
      <name val="Cambria"/>
      <family val="1"/>
    </font>
    <font>
      <b/>
      <sz val="12"/>
      <color theme="1"/>
      <name val="Cambria"/>
      <family val="1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5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10"/>
      <color theme="8" tint="-0.249977111117893"/>
      <name val="Cambria"/>
      <family val="1"/>
    </font>
    <font>
      <sz val="5"/>
      <color theme="8" tint="-0.249977111117893"/>
      <name val="Arial"/>
      <family val="2"/>
    </font>
    <font>
      <sz val="12"/>
      <color theme="8" tint="-0.249977111117893"/>
      <name val="Cambria"/>
      <family val="1"/>
    </font>
    <font>
      <sz val="10"/>
      <color theme="8" tint="-0.249977111117893"/>
      <name val="Calibri"/>
      <family val="2"/>
      <scheme val="minor"/>
    </font>
    <font>
      <sz val="8"/>
      <color theme="8" tint="-0.249977111117893"/>
      <name val="Cambria"/>
      <family val="1"/>
    </font>
    <font>
      <b/>
      <sz val="14"/>
      <color theme="0"/>
      <name val="Cambria"/>
      <family val="1"/>
    </font>
    <font>
      <sz val="12"/>
      <color theme="0"/>
      <name val="Cambria"/>
      <family val="1"/>
    </font>
    <font>
      <b/>
      <sz val="12"/>
      <color theme="0"/>
      <name val="Cambria"/>
      <family val="1"/>
    </font>
    <font>
      <sz val="8"/>
      <color rgb="FF0070C0"/>
      <name val="Cambria"/>
      <family val="1"/>
    </font>
    <font>
      <b/>
      <sz val="10"/>
      <color rgb="FF0070C0"/>
      <name val="Calibri"/>
      <family val="2"/>
      <scheme val="minor"/>
    </font>
    <font>
      <b/>
      <sz val="20"/>
      <color indexed="8"/>
      <name val="Cambria"/>
      <family val="1"/>
    </font>
    <font>
      <sz val="9"/>
      <color rgb="FF0070C0"/>
      <name val="Calibri"/>
      <family val="2"/>
      <scheme val="minor"/>
    </font>
    <font>
      <sz val="12"/>
      <color theme="1"/>
      <name val="Cambria"/>
      <family val="1"/>
    </font>
    <font>
      <sz val="11"/>
      <color theme="0" tint="-0.499984740745262"/>
      <name val="Calibri"/>
      <family val="2"/>
      <scheme val="minor"/>
    </font>
    <font>
      <b/>
      <sz val="12"/>
      <color theme="0" tint="-0.499984740745262"/>
      <name val="Cambria"/>
      <family val="1"/>
    </font>
    <font>
      <sz val="11"/>
      <color theme="0" tint="-0.499984740745262"/>
      <name val="Cambria"/>
      <family val="1"/>
    </font>
    <font>
      <sz val="12"/>
      <color theme="0" tint="-0.499984740745262"/>
      <name val="Cambria"/>
      <family val="1"/>
    </font>
    <font>
      <b/>
      <sz val="11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8"/>
      <color theme="0" tint="-0.499984740745262"/>
      <name val="Cambria"/>
      <family val="1"/>
    </font>
    <font>
      <b/>
      <u/>
      <sz val="10"/>
      <color theme="0" tint="-0.499984740745262"/>
      <name val="Cambria"/>
      <family val="1"/>
    </font>
    <font>
      <b/>
      <sz val="12"/>
      <color rgb="FF636363"/>
      <name val="Cambria"/>
      <family val="1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217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3" xfId="0" applyBorder="1"/>
    <xf numFmtId="164" fontId="0" fillId="0" borderId="6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6" xfId="0" applyFill="1" applyBorder="1" applyAlignment="1">
      <alignment horizontal="center" vertical="center"/>
    </xf>
    <xf numFmtId="0" fontId="0" fillId="0" borderId="2" xfId="0" applyBorder="1"/>
    <xf numFmtId="0" fontId="0" fillId="0" borderId="8" xfId="0" applyBorder="1"/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164" fontId="0" fillId="0" borderId="2" xfId="0" applyNumberFormat="1" applyBorder="1" applyAlignment="1">
      <alignment horizontal="center" vertical="center"/>
    </xf>
    <xf numFmtId="164" fontId="0" fillId="0" borderId="2" xfId="0" quotePrefix="1" applyNumberFormat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2" fillId="0" borderId="2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8" xfId="0" applyFill="1" applyBorder="1"/>
    <xf numFmtId="0" fontId="2" fillId="0" borderId="4" xfId="0" applyFont="1" applyFill="1" applyBorder="1" applyAlignment="1">
      <alignment horizontal="right"/>
    </xf>
    <xf numFmtId="164" fontId="0" fillId="0" borderId="6" xfId="0" applyNumberFormat="1" applyFont="1" applyFill="1" applyBorder="1" applyAlignment="1">
      <alignment horizontal="center" vertical="center"/>
    </xf>
    <xf numFmtId="164" fontId="0" fillId="0" borderId="6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4" fillId="0" borderId="0" xfId="0" applyFont="1"/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1" fillId="0" borderId="7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0" fillId="0" borderId="0" xfId="0" applyNumberFormat="1"/>
    <xf numFmtId="164" fontId="8" fillId="0" borderId="0" xfId="0" applyNumberFormat="1" applyFont="1"/>
    <xf numFmtId="0" fontId="0" fillId="0" borderId="6" xfId="0" applyBorder="1"/>
    <xf numFmtId="164" fontId="9" fillId="0" borderId="0" xfId="0" applyNumberFormat="1" applyFont="1"/>
    <xf numFmtId="0" fontId="2" fillId="0" borderId="2" xfId="0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4" xfId="0" applyBorder="1"/>
    <xf numFmtId="0" fontId="20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23" fillId="0" borderId="14" xfId="0" applyFont="1" applyBorder="1"/>
    <xf numFmtId="0" fontId="23" fillId="0" borderId="0" xfId="0" applyFont="1" applyBorder="1"/>
    <xf numFmtId="166" fontId="22" fillId="0" borderId="0" xfId="0" applyNumberFormat="1" applyFont="1" applyFill="1" applyBorder="1" applyAlignment="1">
      <alignment horizontal="center" vertical="center"/>
    </xf>
    <xf numFmtId="0" fontId="25" fillId="0" borderId="0" xfId="0" applyFont="1"/>
    <xf numFmtId="0" fontId="3" fillId="0" borderId="0" xfId="0" applyFont="1"/>
    <xf numFmtId="0" fontId="28" fillId="0" borderId="0" xfId="0" applyFont="1" applyBorder="1" applyAlignment="1">
      <alignment horizontal="left" vertical="center"/>
    </xf>
    <xf numFmtId="0" fontId="29" fillId="0" borderId="0" xfId="0" applyFont="1"/>
    <xf numFmtId="164" fontId="0" fillId="0" borderId="6" xfId="0" applyNumberFormat="1" applyBorder="1" applyAlignment="1">
      <alignment horizontal="center"/>
    </xf>
    <xf numFmtId="0" fontId="23" fillId="0" borderId="19" xfId="0" applyFont="1" applyBorder="1"/>
    <xf numFmtId="0" fontId="23" fillId="0" borderId="16" xfId="0" applyFont="1" applyBorder="1"/>
    <xf numFmtId="0" fontId="22" fillId="0" borderId="0" xfId="0" applyFont="1" applyBorder="1"/>
    <xf numFmtId="164" fontId="23" fillId="0" borderId="12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right" vertical="center"/>
    </xf>
    <xf numFmtId="9" fontId="22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left"/>
    </xf>
    <xf numFmtId="0" fontId="1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4" fillId="3" borderId="13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3" borderId="21" xfId="0" applyFont="1" applyFill="1" applyBorder="1" applyAlignment="1">
      <alignment horizontal="center" vertical="center"/>
    </xf>
    <xf numFmtId="0" fontId="24" fillId="3" borderId="17" xfId="0" applyFont="1" applyFill="1" applyBorder="1" applyAlignment="1">
      <alignment horizontal="center" vertical="center"/>
    </xf>
    <xf numFmtId="0" fontId="24" fillId="3" borderId="2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24" fillId="3" borderId="0" xfId="0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left" vertical="center"/>
    </xf>
    <xf numFmtId="164" fontId="24" fillId="3" borderId="17" xfId="0" applyNumberFormat="1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left" vertical="center"/>
    </xf>
    <xf numFmtId="10" fontId="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right"/>
    </xf>
    <xf numFmtId="0" fontId="30" fillId="0" borderId="0" xfId="0" applyFont="1"/>
    <xf numFmtId="0" fontId="31" fillId="0" borderId="0" xfId="0" applyFont="1" applyAlignment="1" applyProtection="1">
      <alignment horizontal="center" vertical="center"/>
    </xf>
    <xf numFmtId="0" fontId="32" fillId="0" borderId="0" xfId="0" applyFont="1"/>
    <xf numFmtId="165" fontId="33" fillId="0" borderId="0" xfId="0" applyNumberFormat="1" applyFont="1" applyAlignment="1">
      <alignment horizontal="left"/>
    </xf>
    <xf numFmtId="0" fontId="34" fillId="0" borderId="0" xfId="0" applyFont="1"/>
    <xf numFmtId="0" fontId="30" fillId="0" borderId="0" xfId="0" applyFont="1" applyAlignment="1">
      <alignment horizontal="center"/>
    </xf>
    <xf numFmtId="0" fontId="33" fillId="0" borderId="0" xfId="0" applyFont="1"/>
    <xf numFmtId="0" fontId="35" fillId="0" borderId="0" xfId="0" applyFont="1"/>
    <xf numFmtId="0" fontId="35" fillId="0" borderId="0" xfId="0" applyFont="1" applyAlignment="1">
      <alignment horizontal="right"/>
    </xf>
    <xf numFmtId="0" fontId="40" fillId="0" borderId="19" xfId="0" applyFont="1" applyBorder="1"/>
    <xf numFmtId="0" fontId="6" fillId="0" borderId="0" xfId="0" applyFont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42" fillId="0" borderId="0" xfId="0" applyFont="1" applyAlignment="1">
      <alignment horizontal="left"/>
    </xf>
    <xf numFmtId="0" fontId="36" fillId="0" borderId="15" xfId="0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/>
    <xf numFmtId="164" fontId="10" fillId="0" borderId="0" xfId="0" applyNumberFormat="1" applyFont="1" applyAlignment="1">
      <alignment horizontal="center" vertical="center"/>
    </xf>
    <xf numFmtId="164" fontId="10" fillId="0" borderId="0" xfId="0" applyNumberFormat="1" applyFont="1"/>
    <xf numFmtId="164" fontId="14" fillId="0" borderId="0" xfId="0" applyNumberFormat="1" applyFont="1" applyAlignment="1">
      <alignment horizontal="center" vertical="center"/>
    </xf>
    <xf numFmtId="164" fontId="14" fillId="0" borderId="0" xfId="0" applyNumberFormat="1" applyFont="1"/>
    <xf numFmtId="164" fontId="16" fillId="0" borderId="0" xfId="0" applyNumberFormat="1" applyFont="1" applyAlignment="1">
      <alignment horizontal="center" vertical="center"/>
    </xf>
    <xf numFmtId="164" fontId="16" fillId="0" borderId="0" xfId="0" applyNumberFormat="1" applyFont="1"/>
    <xf numFmtId="0" fontId="24" fillId="3" borderId="13" xfId="0" applyFont="1" applyFill="1" applyBorder="1" applyAlignment="1">
      <alignment horizontal="left" vertical="center"/>
    </xf>
    <xf numFmtId="0" fontId="24" fillId="3" borderId="14" xfId="0" applyFont="1" applyFill="1" applyBorder="1" applyAlignment="1">
      <alignment horizontal="left" vertical="center"/>
    </xf>
    <xf numFmtId="10" fontId="38" fillId="4" borderId="12" xfId="0" applyNumberFormat="1" applyFont="1" applyFill="1" applyBorder="1" applyAlignment="1">
      <alignment horizontal="center" vertical="center"/>
    </xf>
    <xf numFmtId="164" fontId="38" fillId="4" borderId="12" xfId="0" applyNumberFormat="1" applyFont="1" applyFill="1" applyBorder="1" applyAlignment="1">
      <alignment horizontal="center" vertical="center"/>
    </xf>
    <xf numFmtId="0" fontId="36" fillId="4" borderId="12" xfId="0" applyFont="1" applyFill="1" applyBorder="1" applyAlignment="1">
      <alignment horizontal="center" vertical="center"/>
    </xf>
    <xf numFmtId="0" fontId="36" fillId="4" borderId="12" xfId="0" applyNumberFormat="1" applyFont="1" applyFill="1" applyBorder="1" applyAlignment="1">
      <alignment horizontal="center" vertical="center"/>
    </xf>
    <xf numFmtId="0" fontId="44" fillId="0" borderId="0" xfId="0" applyFont="1"/>
    <xf numFmtId="0" fontId="45" fillId="0" borderId="0" xfId="0" applyFont="1" applyAlignment="1" applyProtection="1">
      <alignment horizontal="right" vertical="center"/>
    </xf>
    <xf numFmtId="0" fontId="46" fillId="0" borderId="0" xfId="0" applyFont="1" applyAlignment="1" applyProtection="1">
      <alignment horizontal="center" vertical="center"/>
    </xf>
    <xf numFmtId="0" fontId="45" fillId="0" borderId="0" xfId="0" applyFont="1" applyFill="1" applyAlignment="1">
      <alignment horizontal="right"/>
    </xf>
    <xf numFmtId="0" fontId="46" fillId="0" borderId="0" xfId="0" applyFont="1" applyFill="1" applyAlignment="1">
      <alignment horizontal="left"/>
    </xf>
    <xf numFmtId="0" fontId="44" fillId="0" borderId="0" xfId="0" applyFont="1" applyFill="1"/>
    <xf numFmtId="0" fontId="47" fillId="0" borderId="0" xfId="0" applyFont="1" applyFill="1"/>
    <xf numFmtId="0" fontId="45" fillId="0" borderId="0" xfId="0" applyFont="1" applyFill="1" applyAlignment="1">
      <alignment horizontal="left"/>
    </xf>
    <xf numFmtId="0" fontId="45" fillId="0" borderId="0" xfId="0" applyFont="1" applyFill="1" applyAlignment="1">
      <alignment horizontal="center"/>
    </xf>
    <xf numFmtId="0" fontId="48" fillId="0" borderId="0" xfId="0" applyFont="1" applyFill="1"/>
    <xf numFmtId="0" fontId="44" fillId="0" borderId="0" xfId="0" applyFont="1" applyFill="1" applyAlignment="1">
      <alignment horizontal="left"/>
    </xf>
    <xf numFmtId="14" fontId="47" fillId="0" borderId="0" xfId="0" applyNumberFormat="1" applyFont="1" applyFill="1" applyAlignment="1">
      <alignment horizontal="left"/>
    </xf>
    <xf numFmtId="0" fontId="47" fillId="0" borderId="0" xfId="0" applyFont="1" applyFill="1" applyAlignment="1">
      <alignment horizontal="left"/>
    </xf>
    <xf numFmtId="0" fontId="49" fillId="0" borderId="0" xfId="0" applyFont="1" applyFill="1" applyAlignment="1">
      <alignment horizontal="left"/>
    </xf>
    <xf numFmtId="0" fontId="50" fillId="0" borderId="0" xfId="0" applyFont="1" applyFill="1"/>
    <xf numFmtId="0" fontId="39" fillId="0" borderId="0" xfId="0" applyFont="1" applyFill="1" applyBorder="1" applyAlignment="1">
      <alignment horizontal="right" vertical="center"/>
    </xf>
    <xf numFmtId="0" fontId="39" fillId="3" borderId="0" xfId="0" applyFont="1" applyFill="1" applyBorder="1" applyAlignment="1">
      <alignment horizontal="left" vertical="center"/>
    </xf>
    <xf numFmtId="0" fontId="0" fillId="0" borderId="0" xfId="0" applyFont="1"/>
    <xf numFmtId="167" fontId="0" fillId="0" borderId="0" xfId="0" applyNumberFormat="1" applyFont="1" applyAlignment="1">
      <alignment horizontal="left"/>
    </xf>
    <xf numFmtId="164" fontId="0" fillId="0" borderId="0" xfId="0" applyNumberFormat="1" applyFont="1"/>
    <xf numFmtId="0" fontId="53" fillId="0" borderId="0" xfId="1" applyFont="1"/>
    <xf numFmtId="0" fontId="2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164" fontId="6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64" fontId="0" fillId="0" borderId="0" xfId="0" quotePrefix="1" applyNumberForma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8" fillId="5" borderId="0" xfId="0" applyNumberFormat="1" applyFont="1" applyFill="1" applyAlignment="1">
      <alignment horizontal="center" vertical="center"/>
    </xf>
    <xf numFmtId="0" fontId="2" fillId="0" borderId="0" xfId="0" applyFont="1"/>
    <xf numFmtId="0" fontId="1" fillId="0" borderId="2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1" fillId="0" borderId="0" xfId="0" applyFont="1" applyAlignment="1">
      <alignment horizontal="center"/>
    </xf>
    <xf numFmtId="0" fontId="36" fillId="4" borderId="12" xfId="0" applyFont="1" applyFill="1" applyBorder="1" applyAlignment="1">
      <alignment horizontal="center" vertical="center"/>
    </xf>
    <xf numFmtId="0" fontId="37" fillId="4" borderId="12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4" fillId="3" borderId="13" xfId="0" applyFont="1" applyFill="1" applyBorder="1" applyAlignment="1">
      <alignment horizontal="left" vertical="center"/>
    </xf>
    <xf numFmtId="0" fontId="24" fillId="3" borderId="0" xfId="0" applyFont="1" applyFill="1" applyBorder="1" applyAlignment="1">
      <alignment horizontal="left" vertical="center"/>
    </xf>
    <xf numFmtId="0" fontId="24" fillId="3" borderId="14" xfId="0" applyFont="1" applyFill="1" applyBorder="1" applyAlignment="1">
      <alignment horizontal="left" vertical="center"/>
    </xf>
    <xf numFmtId="0" fontId="0" fillId="0" borderId="21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3" xfId="0" applyBorder="1" applyAlignment="1">
      <alignment horizontal="left"/>
    </xf>
    <xf numFmtId="0" fontId="43" fillId="0" borderId="0" xfId="0" applyFont="1" applyAlignment="1">
      <alignment horizontal="center"/>
    </xf>
    <xf numFmtId="0" fontId="43" fillId="0" borderId="0" xfId="0" applyFont="1" applyAlignment="1">
      <alignment horizontal="left"/>
    </xf>
    <xf numFmtId="0" fontId="43" fillId="0" borderId="0" xfId="0" applyFont="1" applyAlignment="1">
      <alignment horizontal="right"/>
    </xf>
    <xf numFmtId="0" fontId="26" fillId="0" borderId="0" xfId="0" applyFont="1" applyAlignment="1">
      <alignment horizontal="left"/>
    </xf>
    <xf numFmtId="0" fontId="38" fillId="4" borderId="12" xfId="0" applyFont="1" applyFill="1" applyBorder="1" applyAlignment="1">
      <alignment horizontal="center" vertical="center"/>
    </xf>
    <xf numFmtId="0" fontId="41" fillId="3" borderId="13" xfId="0" applyFont="1" applyFill="1" applyBorder="1" applyAlignment="1">
      <alignment horizontal="center" vertical="center"/>
    </xf>
    <xf numFmtId="0" fontId="41" fillId="3" borderId="0" xfId="0" applyFont="1" applyFill="1" applyBorder="1" applyAlignment="1">
      <alignment horizontal="center" vertical="center"/>
    </xf>
    <xf numFmtId="0" fontId="41" fillId="3" borderId="14" xfId="0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3" borderId="14" xfId="0" applyFont="1" applyFill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24" fillId="3" borderId="17" xfId="0" applyFont="1" applyFill="1" applyBorder="1" applyAlignment="1">
      <alignment horizontal="left" vertical="center"/>
    </xf>
    <xf numFmtId="164" fontId="23" fillId="0" borderId="15" xfId="0" applyNumberFormat="1" applyFont="1" applyBorder="1" applyAlignment="1">
      <alignment horizontal="center" vertical="center"/>
    </xf>
    <xf numFmtId="164" fontId="23" fillId="0" borderId="22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"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</border>
    </dxf>
    <dxf>
      <border outline="0">
        <right style="thick">
          <color auto="1"/>
        </right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636363"/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G$10" lockText="1" noThreeD="1"/>
</file>

<file path=xl/ctrlProps/ctrlProp2.xml><?xml version="1.0" encoding="utf-8"?>
<formControlPr xmlns="http://schemas.microsoft.com/office/spreadsheetml/2009/9/main" objectType="CheckBox" fmlaLink="$G$11" lockText="1" noThreeD="1"/>
</file>

<file path=xl/ctrlProps/ctrlProp3.xml><?xml version="1.0" encoding="utf-8"?>
<formControlPr xmlns="http://schemas.microsoft.com/office/spreadsheetml/2009/9/main" objectType="CheckBox" fmlaLink="G12" lockText="1" noThreeD="1"/>
</file>

<file path=xl/ctrlProps/ctrlProp4.xml><?xml version="1.0" encoding="utf-8"?>
<formControlPr xmlns="http://schemas.microsoft.com/office/spreadsheetml/2009/9/main" objectType="CheckBox" fmlaLink="$G$13" lockText="1" noThreeD="1"/>
</file>

<file path=xl/ctrlProps/ctrlProp5.xml><?xml version="1.0" encoding="utf-8"?>
<formControlPr xmlns="http://schemas.microsoft.com/office/spreadsheetml/2009/9/main" objectType="CheckBox" fmlaLink="$G$14" lockText="1" noThreeD="1"/>
</file>

<file path=xl/ctrlProps/ctrlProp6.xml><?xml version="1.0" encoding="utf-8"?>
<formControlPr xmlns="http://schemas.microsoft.com/office/spreadsheetml/2009/9/main" objectType="CheckBox" fmlaLink="$G$15" lockText="1" noThreeD="1"/>
</file>

<file path=xl/ctrlProps/ctrlProp7.xml><?xml version="1.0" encoding="utf-8"?>
<formControlPr xmlns="http://schemas.microsoft.com/office/spreadsheetml/2009/9/main" objectType="CheckBox" fmlaLink="$G$16" lockText="1" noThreeD="1"/>
</file>

<file path=xl/ctrlProps/ctrlProp8.xml><?xml version="1.0" encoding="utf-8"?>
<formControlPr xmlns="http://schemas.microsoft.com/office/spreadsheetml/2009/9/main" objectType="CheckBox" fmlaLink="$G$17" lockText="1" noThreeD="1"/>
</file>

<file path=xl/ctrlProps/ctrlProp9.xml><?xml version="1.0" encoding="utf-8"?>
<formControlPr xmlns="http://schemas.microsoft.com/office/spreadsheetml/2009/9/main" objectType="CheckBox" fmlaLink="$G$18" lockText="1" noThreeD="1"/>
</file>

<file path=xl/ctrlProps/ctrlProp10.xml><?xml version="1.0" encoding="utf-8"?>
<formControlPr xmlns="http://schemas.microsoft.com/office/spreadsheetml/2009/9/main" objectType="CheckBox" fmlaLink="$G$19" lockText="1" noThreeD="1"/>
</file>

<file path=xl/ctrlProps/ctrlProp11.xml><?xml version="1.0" encoding="utf-8"?>
<formControlPr xmlns="http://schemas.microsoft.com/office/spreadsheetml/2009/9/main" objectType="CheckBox" fmlaLink="$G22" lockText="1" noThreeD="1"/>
</file>

<file path=xl/ctrlProps/ctrlProp12.xml><?xml version="1.0" encoding="utf-8"?>
<formControlPr xmlns="http://schemas.microsoft.com/office/spreadsheetml/2009/9/main" objectType="CheckBox" fmlaLink="$G23" lockText="1" noThreeD="1"/>
</file>

<file path=xl/ctrlProps/ctrlProp13.xml><?xml version="1.0" encoding="utf-8"?>
<formControlPr xmlns="http://schemas.microsoft.com/office/spreadsheetml/2009/9/main" objectType="CheckBox" fmlaLink="$G24" lockText="1" noThreeD="1"/>
</file>

<file path=xl/ctrlProps/ctrlProp14.xml><?xml version="1.0" encoding="utf-8"?>
<formControlPr xmlns="http://schemas.microsoft.com/office/spreadsheetml/2009/9/main" objectType="CheckBox" fmlaLink="$G25" lockText="1" noThreeD="1"/>
</file>

<file path=xl/ctrlProps/ctrlProp15.xml><?xml version="1.0" encoding="utf-8"?>
<formControlPr xmlns="http://schemas.microsoft.com/office/spreadsheetml/2009/9/main" objectType="CheckBox" fmlaLink="$G26" lockText="1" noThreeD="1"/>
</file>

<file path=xl/ctrlProps/ctrlProp16.xml><?xml version="1.0" encoding="utf-8"?>
<formControlPr xmlns="http://schemas.microsoft.com/office/spreadsheetml/2009/9/main" objectType="CheckBox" fmlaLink="$G27" lockText="1" noThreeD="1"/>
</file>

<file path=xl/ctrlProps/ctrlProp17.xml><?xml version="1.0" encoding="utf-8"?>
<formControlPr xmlns="http://schemas.microsoft.com/office/spreadsheetml/2009/9/main" objectType="CheckBox" fmlaLink="$G28" lockText="1" noThreeD="1"/>
</file>

<file path=xl/ctrlProps/ctrlProp18.xml><?xml version="1.0" encoding="utf-8"?>
<formControlPr xmlns="http://schemas.microsoft.com/office/spreadsheetml/2009/9/main" objectType="CheckBox" fmlaLink="$G31" lockText="1" noThreeD="1"/>
</file>

<file path=xl/ctrlProps/ctrlProp19.xml><?xml version="1.0" encoding="utf-8"?>
<formControlPr xmlns="http://schemas.microsoft.com/office/spreadsheetml/2009/9/main" objectType="CheckBox" fmlaLink="$G32" lockText="1" noThreeD="1"/>
</file>

<file path=xl/ctrlProps/ctrlProp20.xml><?xml version="1.0" encoding="utf-8"?>
<formControlPr xmlns="http://schemas.microsoft.com/office/spreadsheetml/2009/9/main" objectType="CheckBox" fmlaLink="$G33" lockText="1" noThreeD="1"/>
</file>

<file path=xl/ctrlProps/ctrlProp21.xml><?xml version="1.0" encoding="utf-8"?>
<formControlPr xmlns="http://schemas.microsoft.com/office/spreadsheetml/2009/9/main" objectType="CheckBox" fmlaLink="$G$9" lockText="1" noThreeD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152399</xdr:colOff>
      <xdr:row>0</xdr:row>
      <xdr:rowOff>100014</xdr:rowOff>
    </xdr:from>
    <xdr:to>
      <xdr:col>7</xdr:col>
      <xdr:colOff>2114549</xdr:colOff>
      <xdr:row>2</xdr:row>
      <xdr:rowOff>47626</xdr:rowOff>
    </xdr:to>
    <xdr:sp macro="[0]!Vid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891337" y="100014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8</xdr:row>
          <xdr:rowOff>180975</xdr:rowOff>
        </xdr:from>
        <xdr:to>
          <xdr:col>5</xdr:col>
          <xdr:colOff>200025</xdr:colOff>
          <xdr:row>10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9</xdr:row>
          <xdr:rowOff>180975</xdr:rowOff>
        </xdr:from>
        <xdr:to>
          <xdr:col>5</xdr:col>
          <xdr:colOff>200025</xdr:colOff>
          <xdr:row>11</xdr:row>
          <xdr:rowOff>57150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10</xdr:row>
          <xdr:rowOff>180975</xdr:rowOff>
        </xdr:from>
        <xdr:to>
          <xdr:col>5</xdr:col>
          <xdr:colOff>200025</xdr:colOff>
          <xdr:row>12</xdr:row>
          <xdr:rowOff>57150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11</xdr:row>
          <xdr:rowOff>180975</xdr:rowOff>
        </xdr:from>
        <xdr:to>
          <xdr:col>5</xdr:col>
          <xdr:colOff>200025</xdr:colOff>
          <xdr:row>13</xdr:row>
          <xdr:rowOff>57150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12</xdr:row>
          <xdr:rowOff>180975</xdr:rowOff>
        </xdr:from>
        <xdr:to>
          <xdr:col>5</xdr:col>
          <xdr:colOff>200025</xdr:colOff>
          <xdr:row>14</xdr:row>
          <xdr:rowOff>57150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13</xdr:row>
          <xdr:rowOff>180975</xdr:rowOff>
        </xdr:from>
        <xdr:to>
          <xdr:col>5</xdr:col>
          <xdr:colOff>200025</xdr:colOff>
          <xdr:row>15</xdr:row>
          <xdr:rowOff>57150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14</xdr:row>
          <xdr:rowOff>180975</xdr:rowOff>
        </xdr:from>
        <xdr:to>
          <xdr:col>5</xdr:col>
          <xdr:colOff>200025</xdr:colOff>
          <xdr:row>16</xdr:row>
          <xdr:rowOff>57150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15</xdr:row>
          <xdr:rowOff>180975</xdr:rowOff>
        </xdr:from>
        <xdr:to>
          <xdr:col>5</xdr:col>
          <xdr:colOff>200025</xdr:colOff>
          <xdr:row>17</xdr:row>
          <xdr:rowOff>57150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16</xdr:row>
          <xdr:rowOff>180975</xdr:rowOff>
        </xdr:from>
        <xdr:to>
          <xdr:col>5</xdr:col>
          <xdr:colOff>200025</xdr:colOff>
          <xdr:row>18</xdr:row>
          <xdr:rowOff>57150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17</xdr:row>
          <xdr:rowOff>180975</xdr:rowOff>
        </xdr:from>
        <xdr:to>
          <xdr:col>5</xdr:col>
          <xdr:colOff>200025</xdr:colOff>
          <xdr:row>19</xdr:row>
          <xdr:rowOff>57150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20</xdr:row>
          <xdr:rowOff>180975</xdr:rowOff>
        </xdr:from>
        <xdr:to>
          <xdr:col>5</xdr:col>
          <xdr:colOff>200025</xdr:colOff>
          <xdr:row>22</xdr:row>
          <xdr:rowOff>57150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21</xdr:row>
          <xdr:rowOff>180975</xdr:rowOff>
        </xdr:from>
        <xdr:to>
          <xdr:col>5</xdr:col>
          <xdr:colOff>200025</xdr:colOff>
          <xdr:row>23</xdr:row>
          <xdr:rowOff>57150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22</xdr:row>
          <xdr:rowOff>180975</xdr:rowOff>
        </xdr:from>
        <xdr:to>
          <xdr:col>5</xdr:col>
          <xdr:colOff>200025</xdr:colOff>
          <xdr:row>24</xdr:row>
          <xdr:rowOff>57150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23</xdr:row>
          <xdr:rowOff>180975</xdr:rowOff>
        </xdr:from>
        <xdr:to>
          <xdr:col>5</xdr:col>
          <xdr:colOff>200025</xdr:colOff>
          <xdr:row>25</xdr:row>
          <xdr:rowOff>57150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24</xdr:row>
          <xdr:rowOff>180975</xdr:rowOff>
        </xdr:from>
        <xdr:to>
          <xdr:col>5</xdr:col>
          <xdr:colOff>200025</xdr:colOff>
          <xdr:row>26</xdr:row>
          <xdr:rowOff>57150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25</xdr:row>
          <xdr:rowOff>180975</xdr:rowOff>
        </xdr:from>
        <xdr:to>
          <xdr:col>5</xdr:col>
          <xdr:colOff>200025</xdr:colOff>
          <xdr:row>27</xdr:row>
          <xdr:rowOff>57150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26</xdr:row>
          <xdr:rowOff>180975</xdr:rowOff>
        </xdr:from>
        <xdr:to>
          <xdr:col>5</xdr:col>
          <xdr:colOff>200025</xdr:colOff>
          <xdr:row>28</xdr:row>
          <xdr:rowOff>57150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29</xdr:row>
          <xdr:rowOff>180975</xdr:rowOff>
        </xdr:from>
        <xdr:to>
          <xdr:col>5</xdr:col>
          <xdr:colOff>200025</xdr:colOff>
          <xdr:row>31</xdr:row>
          <xdr:rowOff>57150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30</xdr:row>
          <xdr:rowOff>180975</xdr:rowOff>
        </xdr:from>
        <xdr:to>
          <xdr:col>5</xdr:col>
          <xdr:colOff>200025</xdr:colOff>
          <xdr:row>32</xdr:row>
          <xdr:rowOff>57150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31</xdr:row>
          <xdr:rowOff>180975</xdr:rowOff>
        </xdr:from>
        <xdr:to>
          <xdr:col>5</xdr:col>
          <xdr:colOff>200025</xdr:colOff>
          <xdr:row>33</xdr:row>
          <xdr:rowOff>57150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147636</xdr:colOff>
      <xdr:row>2</xdr:row>
      <xdr:rowOff>85727</xdr:rowOff>
    </xdr:from>
    <xdr:to>
      <xdr:col>7</xdr:col>
      <xdr:colOff>2109786</xdr:colOff>
      <xdr:row>4</xdr:row>
      <xdr:rowOff>33339</xdr:rowOff>
    </xdr:to>
    <xdr:sp macro="[0]!ViderCheckbox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886574" y="447677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  <a:r>
            <a:rPr lang="fr-FR" sz="1100" baseline="0"/>
            <a:t> CHECKBOX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1504950</xdr:colOff>
          <xdr:row>10</xdr:row>
          <xdr:rowOff>152400</xdr:rowOff>
        </xdr:from>
        <xdr:to>
          <xdr:col>2</xdr:col>
          <xdr:colOff>1657350</xdr:colOff>
          <xdr:row>12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309563</xdr:rowOff>
    </xdr:from>
    <xdr:to>
      <xdr:col>11</xdr:col>
      <xdr:colOff>466725</xdr:colOff>
      <xdr:row>1</xdr:row>
      <xdr:rowOff>38100</xdr:rowOff>
    </xdr:to>
    <xdr:sp macro="[0]!EnregistrerSous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791575" y="309563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ENREGISTRER SOUS</a:t>
          </a:r>
        </a:p>
      </xdr:txBody>
    </xdr:sp>
    <xdr:clientData/>
  </xdr:twoCellAnchor>
  <xdr:twoCellAnchor>
    <xdr:from>
      <xdr:col>9</xdr:col>
      <xdr:colOff>19049</xdr:colOff>
      <xdr:row>1</xdr:row>
      <xdr:rowOff>204787</xdr:rowOff>
    </xdr:from>
    <xdr:to>
      <xdr:col>11</xdr:col>
      <xdr:colOff>457199</xdr:colOff>
      <xdr:row>2</xdr:row>
      <xdr:rowOff>247650</xdr:rowOff>
    </xdr:to>
    <xdr:sp macro="[0]!Enregistr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382124" y="785812"/>
          <a:ext cx="1962150" cy="32861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ENREGISTRER</a:t>
          </a:r>
        </a:p>
      </xdr:txBody>
    </xdr:sp>
    <xdr:clientData/>
  </xdr:twoCellAnchor>
  <xdr:twoCellAnchor>
    <xdr:from>
      <xdr:col>9</xdr:col>
      <xdr:colOff>23811</xdr:colOff>
      <xdr:row>2</xdr:row>
      <xdr:rowOff>371475</xdr:rowOff>
    </xdr:from>
    <xdr:to>
      <xdr:col>11</xdr:col>
      <xdr:colOff>461962</xdr:colOff>
      <xdr:row>4</xdr:row>
      <xdr:rowOff>114299</xdr:rowOff>
    </xdr:to>
    <xdr:sp macro="[0]!Feuil2.PDF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9405936" y="1238250"/>
          <a:ext cx="1962151" cy="31908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EXPORTER EN PDF</a:t>
          </a:r>
        </a:p>
      </xdr:txBody>
    </xdr:sp>
    <xdr:clientData/>
  </xdr:twoCellAnchor>
  <xdr:twoCellAnchor>
    <xdr:from>
      <xdr:col>9</xdr:col>
      <xdr:colOff>38100</xdr:colOff>
      <xdr:row>5</xdr:row>
      <xdr:rowOff>114300</xdr:rowOff>
    </xdr:from>
    <xdr:to>
      <xdr:col>11</xdr:col>
      <xdr:colOff>476250</xdr:colOff>
      <xdr:row>7</xdr:row>
      <xdr:rowOff>47625</xdr:rowOff>
    </xdr:to>
    <xdr:sp macro="[0]!Feuil2.Ajust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420225" y="1671638"/>
          <a:ext cx="196215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AJUSTER</a:t>
          </a:r>
        </a:p>
      </xdr:txBody>
    </xdr:sp>
    <xdr:clientData/>
  </xdr:twoCellAnchor>
  <xdr:twoCellAnchor>
    <xdr:from>
      <xdr:col>0</xdr:col>
      <xdr:colOff>152401</xdr:colOff>
      <xdr:row>1</xdr:row>
      <xdr:rowOff>219075</xdr:rowOff>
    </xdr:from>
    <xdr:to>
      <xdr:col>2</xdr:col>
      <xdr:colOff>1314451</xdr:colOff>
      <xdr:row>2</xdr:row>
      <xdr:rowOff>133351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52401" y="800100"/>
          <a:ext cx="2076450" cy="200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900" b="0" baseline="0">
              <a:solidFill>
                <a:srgbClr val="636363"/>
              </a:solidFill>
            </a:rPr>
            <a:t>np.piscines@orange.fr / 04-68-22-91-01</a:t>
          </a:r>
        </a:p>
      </xdr:txBody>
    </xdr:sp>
    <xdr:clientData/>
  </xdr:twoCellAnchor>
  <xdr:twoCellAnchor editAs="oneCell">
    <xdr:from>
      <xdr:col>4</xdr:col>
      <xdr:colOff>138602</xdr:colOff>
      <xdr:row>0</xdr:row>
      <xdr:rowOff>100013</xdr:rowOff>
    </xdr:from>
    <xdr:to>
      <xdr:col>6</xdr:col>
      <xdr:colOff>661990</xdr:colOff>
      <xdr:row>1</xdr:row>
      <xdr:rowOff>266700</xdr:rowOff>
    </xdr:to>
    <xdr:pic>
      <xdr:nvPicPr>
        <xdr:cNvPr id="6" name="Image 5" descr="Résultat d’images pour magilin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6352" y="100013"/>
          <a:ext cx="1780688" cy="7477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3</xdr:col>
      <xdr:colOff>400051</xdr:colOff>
      <xdr:row>1</xdr:row>
      <xdr:rowOff>247526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0"/>
          <a:ext cx="2647950" cy="8285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GICLASSIC%20FX30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GICLASSIC FX30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ptions" displayName="Options" ref="F3:H35" totalsRowShown="0" headerRowDxfId="5" headerRowBorderDxfId="4" tableBorderDxfId="3">
  <autoFilter ref="F3:H35" xr:uid="{00000000-0009-0000-0100-000001000000}"/>
  <tableColumns count="3">
    <tableColumn id="1" xr3:uid="{00000000-0010-0000-0000-000001000000}" name="OPTION" dataDxfId="2"/>
    <tableColumn id="2" xr3:uid="{00000000-0010-0000-0000-000002000000}" name="TARIF TTC" dataDxfId="1"/>
    <tableColumn id="3" xr3:uid="{00000000-0010-0000-0000-000003000000}" name="TARIF HT" dataDxfId="0">
      <calculatedColumnFormula>Options[[#This Row],[TARIF TTC]]/1.2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986"/>
  <sheetViews>
    <sheetView showGridLines="0" showZeros="0" tabSelected="1" topLeftCell="B1" workbookViewId="0">
      <selection activeCell="D5" sqref="D5"/>
    </sheetView>
  </sheetViews>
  <sheetFormatPr baseColWidth="10" defaultRowHeight="15"/>
  <cols>
    <col min="1" max="1" width="4.28515625" hidden="1" customWidth="1"/>
    <col min="2" max="2" width="18" bestFit="1" customWidth="1"/>
    <col min="3" max="3" width="66.28515625" customWidth="1"/>
    <col min="4" max="4" width="12.85546875" bestFit="1" customWidth="1"/>
    <col min="5" max="5" width="1.42578125" hidden="1" customWidth="1"/>
    <col min="6" max="6" width="3.85546875" customWidth="1"/>
    <col min="7" max="7" width="6.140625" hidden="1" customWidth="1"/>
    <col min="8" max="8" width="71.7109375" bestFit="1" customWidth="1"/>
    <col min="27" max="27" width="26.5703125" bestFit="1" customWidth="1"/>
    <col min="31" max="31" width="61.85546875" bestFit="1" customWidth="1"/>
    <col min="32" max="32" width="13" bestFit="1" customWidth="1"/>
    <col min="33" max="33" width="12.28515625" bestFit="1" customWidth="1"/>
    <col min="34" max="34" width="21" bestFit="1" customWidth="1"/>
    <col min="35" max="35" width="18.28515625" customWidth="1"/>
    <col min="36" max="36" width="22.42578125" customWidth="1"/>
    <col min="37" max="37" width="37" bestFit="1" customWidth="1"/>
    <col min="38" max="38" width="44.28515625" bestFit="1" customWidth="1"/>
    <col min="39" max="39" width="48.7109375" bestFit="1" customWidth="1"/>
    <col min="40" max="40" width="48.28515625" bestFit="1" customWidth="1"/>
    <col min="41" max="41" width="50.7109375" bestFit="1" customWidth="1"/>
    <col min="42" max="43" width="48.28515625" bestFit="1" customWidth="1"/>
  </cols>
  <sheetData>
    <row r="1" spans="1:37">
      <c r="B1" s="54" t="s">
        <v>284</v>
      </c>
    </row>
    <row r="2" spans="1:37">
      <c r="A2" s="28"/>
      <c r="B2" s="54" t="s">
        <v>275</v>
      </c>
      <c r="C2" s="156"/>
      <c r="D2" s="156"/>
      <c r="E2" s="156"/>
      <c r="F2" s="156"/>
    </row>
    <row r="3" spans="1:37">
      <c r="A3" s="28"/>
      <c r="B3" s="54" t="s">
        <v>267</v>
      </c>
      <c r="C3" s="156"/>
      <c r="D3" s="156"/>
      <c r="E3" s="156"/>
      <c r="F3" s="156"/>
    </row>
    <row r="4" spans="1:37">
      <c r="A4" s="28"/>
      <c r="B4" s="54" t="s">
        <v>268</v>
      </c>
      <c r="C4" s="156"/>
      <c r="D4" s="156"/>
      <c r="E4" s="156"/>
      <c r="F4" s="156"/>
    </row>
    <row r="5" spans="1:37">
      <c r="A5" s="28"/>
      <c r="B5" s="54" t="s">
        <v>273</v>
      </c>
      <c r="C5" s="157"/>
      <c r="D5" s="158" t="e">
        <f t="array" ref="D5">SUM(IF((C10='MAGIFIRST FX20'!A4:A1197)*(C11='MAGIFIRST FX20'!B4:B1197),'MAGIFIRST FX20'!C4:C1197,IF((C10='[1]MAGICLASSIC FX30'!A4:A242)*(C11='[1]MAGICLASSIC FX30'!B4:B242),'[1]MAGICLASSIC FX30'!C4:C242,0)))</f>
        <v>#REF!</v>
      </c>
      <c r="E5" s="156"/>
      <c r="F5" s="156"/>
    </row>
    <row r="6" spans="1:37">
      <c r="A6" s="28"/>
      <c r="B6" s="54" t="s">
        <v>274</v>
      </c>
      <c r="C6" s="159"/>
      <c r="D6" s="156"/>
      <c r="E6" s="156"/>
      <c r="F6" s="156"/>
    </row>
    <row r="7" spans="1:37">
      <c r="A7" s="28"/>
      <c r="B7" s="54" t="s">
        <v>276</v>
      </c>
    </row>
    <row r="8" spans="1:37" ht="15.75" thickBot="1">
      <c r="A8" s="28"/>
      <c r="B8" s="54"/>
    </row>
    <row r="9" spans="1:37" ht="16.5" thickTop="1" thickBot="1">
      <c r="A9" s="28"/>
      <c r="B9" s="181" t="s">
        <v>379</v>
      </c>
      <c r="C9" s="180" t="s">
        <v>370</v>
      </c>
      <c r="D9" s="5" t="s">
        <v>5</v>
      </c>
      <c r="G9" t="b">
        <v>0</v>
      </c>
      <c r="H9" s="47"/>
      <c r="I9" s="98" t="s">
        <v>292</v>
      </c>
    </row>
    <row r="10" spans="1:37" ht="15.75" thickTop="1">
      <c r="A10" s="28"/>
      <c r="B10" s="6" t="s">
        <v>2</v>
      </c>
      <c r="C10" s="165" t="s">
        <v>375</v>
      </c>
      <c r="D10" s="9"/>
      <c r="G10" t="b">
        <v>0</v>
      </c>
      <c r="H10" t="s">
        <v>291</v>
      </c>
      <c r="I10" s="88" t="str">
        <f t="array" ref="I10">IF(G10=FALSE,"",SUM(IF(($H10=OPTIONS!$B$3:$B$9999)*($C$11=OPTIONS!$C$3:$C$9999),OPTIONS!$D$3:$D$9999,0)))</f>
        <v/>
      </c>
    </row>
    <row r="11" spans="1:37">
      <c r="A11" s="28"/>
      <c r="B11" s="6" t="s">
        <v>3</v>
      </c>
      <c r="C11" s="1" t="s">
        <v>37</v>
      </c>
      <c r="D11" s="9"/>
      <c r="G11" t="b">
        <v>0</v>
      </c>
      <c r="H11" t="s">
        <v>293</v>
      </c>
      <c r="I11" s="88" t="str">
        <f t="array" ref="I11">IF(G11=FALSE,"",SUM(IF(($H11='MAGIFIRST FX20'!$Q$3:$Q$9999)*($C$11='MAGIFIRST FX20'!$R$3:$R$9999),'MAGIFIRST FX20'!$S$3:$S$9999,0)))</f>
        <v/>
      </c>
    </row>
    <row r="12" spans="1:37">
      <c r="A12" s="28"/>
      <c r="B12" s="6" t="s">
        <v>320</v>
      </c>
      <c r="C12" s="1" t="s">
        <v>319</v>
      </c>
      <c r="D12" s="33" t="e">
        <f>IF(G9=FALSE,D5,D5*1.12)</f>
        <v>#REF!</v>
      </c>
      <c r="G12" t="b">
        <v>0</v>
      </c>
      <c r="H12" t="s">
        <v>298</v>
      </c>
      <c r="I12" s="88" t="str">
        <f t="array" ref="I12">IF(G12=FALSE,"",SUM(IF(($H12='MAGIFIRST FX20'!$Q$3:$Q$9999)*($C$11='MAGIFIRST FX20'!$R$3:$R$9999),'MAGIFIRST FX20'!$S$3:$S$9999,0)))</f>
        <v/>
      </c>
    </row>
    <row r="13" spans="1:37">
      <c r="A13" s="28"/>
      <c r="B13" s="7"/>
      <c r="C13" s="8"/>
      <c r="D13" s="19"/>
      <c r="G13" t="b">
        <v>0</v>
      </c>
      <c r="H13" t="s">
        <v>294</v>
      </c>
      <c r="I13" s="88" t="str">
        <f t="array" ref="I13">IF(G13=FALSE,"",SUM(IF(($H13='MAGIFIRST FX20'!$Q$3:$Q$9999)*($C$11='MAGIFIRST FX20'!$R$3:$R$9999),'MAGIFIRST FX20'!$S$3:$S$9999,0)))</f>
        <v/>
      </c>
    </row>
    <row r="14" spans="1:37">
      <c r="A14" s="28"/>
      <c r="B14" s="6" t="s">
        <v>253</v>
      </c>
      <c r="C14" s="2"/>
      <c r="D14" s="4">
        <f>IF(ISBLANK(C14),0,VLOOKUP(C14,Options[],3,0))</f>
        <v>0</v>
      </c>
      <c r="G14" t="b">
        <v>0</v>
      </c>
      <c r="H14" t="s">
        <v>299</v>
      </c>
      <c r="I14" s="88" t="str">
        <f t="array" ref="I14">IF(G14=FALSE,"",SUM(IF(($H14='MAGIFIRST FX20'!$Q$3:$Q$9999)*($C$11='MAGIFIRST FX20'!$R$3:$R$9999),'MAGIFIRST FX20'!$S$3:$S$9999,0)))</f>
        <v/>
      </c>
      <c r="AJ14" s="64"/>
      <c r="AK14" s="84"/>
    </row>
    <row r="15" spans="1:37">
      <c r="A15" s="28"/>
      <c r="B15" s="6" t="s">
        <v>254</v>
      </c>
      <c r="C15" s="2"/>
      <c r="D15" s="4">
        <f>IF(ISBLANK(C15),0,VLOOKUP(C15,Options[],3,0))</f>
        <v>0</v>
      </c>
      <c r="G15" t="b">
        <v>0</v>
      </c>
      <c r="H15" t="s">
        <v>300</v>
      </c>
      <c r="I15" s="88" t="str">
        <f t="array" ref="I15">IF(G15=FALSE,"",SUM(IF(($H15='MAGIFIRST FX20'!$Q$3:$Q$9999)*($C$11='MAGIFIRST FX20'!$R$3:$R$9999),'MAGIFIRST FX20'!$S$3:$S$9999,0)))</f>
        <v/>
      </c>
    </row>
    <row r="16" spans="1:37">
      <c r="A16" s="28"/>
      <c r="B16" s="6" t="s">
        <v>255</v>
      </c>
      <c r="C16" s="2"/>
      <c r="D16" s="4">
        <f>IF(ISBLANK(C16),0,VLOOKUP(C16,Options[],3,0))</f>
        <v>0</v>
      </c>
      <c r="G16" t="b">
        <v>0</v>
      </c>
      <c r="H16" t="s">
        <v>295</v>
      </c>
      <c r="I16" s="88" t="str">
        <f t="array" ref="I16">IF(G16=FALSE,"",SUM(IF(($H16='MAGIFIRST FX20'!$Q$3:$Q$9999)*($C$11='MAGIFIRST FX20'!$R$3:$R$9999),'MAGIFIRST FX20'!$S$3:$S$9999,0)))</f>
        <v/>
      </c>
    </row>
    <row r="17" spans="1:9">
      <c r="A17" s="28"/>
      <c r="B17" s="6" t="s">
        <v>256</v>
      </c>
      <c r="C17" s="2"/>
      <c r="D17" s="4">
        <f>IF(ISBLANK(C17),0,VLOOKUP(C17,Options[],3,0))</f>
        <v>0</v>
      </c>
      <c r="G17" t="b">
        <v>0</v>
      </c>
      <c r="H17" t="s">
        <v>301</v>
      </c>
      <c r="I17" s="88" t="str">
        <f t="array" ref="I17">IF(G17=FALSE,"",SUM(IF(($H17='MAGIFIRST FX20'!$Q$3:$Q$9999)*($C$11='MAGIFIRST FX20'!$R$3:$R$9999),'MAGIFIRST FX20'!$S$3:$S$9999,0)))</f>
        <v/>
      </c>
    </row>
    <row r="18" spans="1:9">
      <c r="A18" s="28"/>
      <c r="B18" s="6" t="s">
        <v>257</v>
      </c>
      <c r="C18" s="2"/>
      <c r="D18" s="4">
        <f>IF(ISBLANK(C18),0,VLOOKUP(C18,Options[],3,0))</f>
        <v>0</v>
      </c>
      <c r="G18" t="b">
        <v>0</v>
      </c>
      <c r="H18" t="s">
        <v>296</v>
      </c>
      <c r="I18" s="88" t="str">
        <f t="array" ref="I18">IF(G18=FALSE,"",SUM(IF(($H18='MAGIFIRST FX20'!$Q$3:$Q$9999)*($C$11='MAGIFIRST FX20'!$R$3:$R$9999),'MAGIFIRST FX20'!$S$3:$S$9999,0)))</f>
        <v/>
      </c>
    </row>
    <row r="19" spans="1:9">
      <c r="A19" s="28"/>
      <c r="B19" s="22"/>
      <c r="C19" s="16"/>
      <c r="D19" s="23"/>
      <c r="G19" t="b">
        <v>0</v>
      </c>
      <c r="H19" t="s">
        <v>297</v>
      </c>
      <c r="I19" s="88" t="str">
        <f t="array" ref="I19">IF(G19=FALSE,"",SUM(IF(($H19='MAGIFIRST FX20'!$Q$3:$Q$9999)*($C$11='MAGIFIRST FX20'!$R$3:$R$9999),'MAGIFIRST FX20'!$S$3:$S$9999,0)))</f>
        <v/>
      </c>
    </row>
    <row r="20" spans="1:9">
      <c r="A20" s="28"/>
      <c r="B20" s="51" t="s">
        <v>258</v>
      </c>
      <c r="D20" s="77">
        <f>IF(ISBLANK(C20),0,VLOOKUP(C20,Options[],3,0))</f>
        <v>0</v>
      </c>
    </row>
    <row r="21" spans="1:9">
      <c r="A21" s="28" t="e">
        <f>IF(ISBLANK(I21),"",VLOOKUP(I21,'FEUILLE DE CALCUL':C14,2,0))</f>
        <v>#NAME?</v>
      </c>
      <c r="B21" s="51" t="s">
        <v>259</v>
      </c>
      <c r="D21" s="77">
        <f>IF(ISBLANK(C21),0,VLOOKUP(C21,Options[],3,0))</f>
        <v>0</v>
      </c>
      <c r="I21" s="88" t="str">
        <f t="array" ref="I21">IF(G21=FALSE,"",SUM(IF(($H21='MAGIFIRST FX20'!$Q$3:$Q$9999)*($C$11='MAGIFIRST FX20'!$R$3:$R$9999),'MAGIFIRST FX20'!$S$3:$S$9999,0)))</f>
        <v/>
      </c>
    </row>
    <row r="22" spans="1:9">
      <c r="A22" s="28"/>
      <c r="B22" s="51" t="s">
        <v>260</v>
      </c>
      <c r="D22" s="77">
        <f>IF(ISBLANK(C22),0,VLOOKUP(C22,Options[],3,0))</f>
        <v>0</v>
      </c>
      <c r="G22" t="b">
        <v>0</v>
      </c>
      <c r="H22" t="s">
        <v>302</v>
      </c>
      <c r="I22" s="88" t="str">
        <f t="array" ref="I22">IF(G22=FALSE,"",SUM(IF(($H22='MAGIFIRST FX20'!$Q$3:$Q$9999)*($C$11='MAGIFIRST FX20'!$R$3:$R$9999),'MAGIFIRST FX20'!$S$3:$S$9999,0)))</f>
        <v/>
      </c>
    </row>
    <row r="23" spans="1:9">
      <c r="A23" s="28"/>
      <c r="B23" s="51" t="s">
        <v>261</v>
      </c>
      <c r="D23" s="77">
        <f>IF(ISBLANK(C23),0,VLOOKUP(C23,Options[],3,0))</f>
        <v>0</v>
      </c>
      <c r="G23" t="b">
        <v>0</v>
      </c>
      <c r="H23" t="s">
        <v>303</v>
      </c>
      <c r="I23" s="88" t="str">
        <f t="array" ref="I23">IF(G23=FALSE,"",SUM(IF(($H23='MAGIFIRST FX20'!$Q$3:$Q$9999)*($C$11='MAGIFIRST FX20'!$R$3:$R$9999),'MAGIFIRST FX20'!$S$3:$S$9999,0)))</f>
        <v/>
      </c>
    </row>
    <row r="24" spans="1:9">
      <c r="A24" s="28"/>
      <c r="B24" s="51" t="s">
        <v>262</v>
      </c>
      <c r="D24" s="77">
        <f>IF(ISBLANK(C24),0,VLOOKUP(C24,Options[],3,0))</f>
        <v>0</v>
      </c>
      <c r="G24" t="b">
        <v>0</v>
      </c>
      <c r="H24" t="s">
        <v>304</v>
      </c>
      <c r="I24" s="88" t="str">
        <f t="array" ref="I24">IF(G24=FALSE,"",SUM(IF(($H24='MAGIFIRST FX20'!$Q$3:$Q$9999)*($C$11='MAGIFIRST FX20'!$R$3:$R$9999),'MAGIFIRST FX20'!$S$3:$S$9999,0)))</f>
        <v/>
      </c>
    </row>
    <row r="25" spans="1:9">
      <c r="A25" s="28"/>
      <c r="B25" s="22"/>
      <c r="C25" s="16"/>
      <c r="D25" s="23"/>
      <c r="G25" t="b">
        <v>0</v>
      </c>
      <c r="H25" t="s">
        <v>305</v>
      </c>
      <c r="I25" s="88" t="str">
        <f t="array" ref="I25">IF(G25=FALSE,"",SUM(IF(($H25='MAGIFIRST FX20'!$Q$3:$Q$9999)*($C$11='MAGIFIRST FX20'!$R$3:$R$9999),'MAGIFIRST FX20'!$S$3:$S$9999,0)))</f>
        <v/>
      </c>
    </row>
    <row r="26" spans="1:9">
      <c r="A26" s="28"/>
      <c r="B26" s="21" t="s">
        <v>24</v>
      </c>
      <c r="C26" s="27" t="s">
        <v>22</v>
      </c>
      <c r="D26" s="25"/>
      <c r="G26" t="b">
        <v>0</v>
      </c>
      <c r="H26" t="s">
        <v>306</v>
      </c>
      <c r="I26" s="88" t="str">
        <f t="array" ref="I26">IF(G26=FALSE,"",SUM(IF(($H26='MAGIFIRST FX20'!$Q$3:$Q$9999)*($C$11='MAGIFIRST FX20'!$R$3:$R$9999),'MAGIFIRST FX20'!$S$3:$S$9999*I36,0)))</f>
        <v/>
      </c>
    </row>
    <row r="27" spans="1:9">
      <c r="A27" s="28"/>
      <c r="B27" s="6" t="s">
        <v>25</v>
      </c>
      <c r="C27" s="14" t="s">
        <v>21</v>
      </c>
      <c r="D27" s="26"/>
      <c r="G27" t="b">
        <v>0</v>
      </c>
      <c r="H27" t="s">
        <v>307</v>
      </c>
      <c r="I27" s="88" t="str">
        <f t="array" ref="I27">IF(G27=FALSE,"",SUM(IF(($H27='MAGIFIRST FX20'!$Q$3:$Q$9999)*($C$11='MAGIFIRST FX20'!$R$3:$R$9999),'MAGIFIRST FX20'!$S$3:$S$9999,0)))</f>
        <v/>
      </c>
    </row>
    <row r="28" spans="1:9">
      <c r="A28" s="28"/>
      <c r="B28" s="6" t="s">
        <v>26</v>
      </c>
      <c r="C28" s="14" t="s">
        <v>23</v>
      </c>
      <c r="D28" s="26"/>
      <c r="G28" t="b">
        <v>0</v>
      </c>
      <c r="H28" t="s">
        <v>308</v>
      </c>
      <c r="I28" s="88" t="str">
        <f t="array" ref="I28">IF(G28=FALSE,"",SUM(IF(($H28='MAGIFIRST FX20'!$Q$3:$Q$9999)*($C$11='MAGIFIRST FX20'!$R$3:$R$9999),'MAGIFIRST FX20'!$S$3:$S$9999,0)))</f>
        <v/>
      </c>
    </row>
    <row r="29" spans="1:9">
      <c r="A29" s="28"/>
      <c r="B29" s="6" t="s">
        <v>27</v>
      </c>
      <c r="C29" s="14" t="s">
        <v>20</v>
      </c>
      <c r="D29" s="26"/>
    </row>
    <row r="30" spans="1:9">
      <c r="A30" s="28"/>
      <c r="B30" s="22"/>
      <c r="C30" s="8"/>
      <c r="D30" s="23"/>
      <c r="I30" s="88"/>
    </row>
    <row r="31" spans="1:9">
      <c r="A31" s="28"/>
      <c r="B31" s="10"/>
      <c r="C31" s="20" t="s">
        <v>265</v>
      </c>
      <c r="D31" s="52"/>
      <c r="G31" t="b">
        <v>0</v>
      </c>
      <c r="H31" t="s">
        <v>310</v>
      </c>
      <c r="I31" s="88" t="str">
        <f t="array" ref="I31">IF(G31=FALSE,"",SUM(IF(($H31='MAGIFIRST FX20'!$Q$3:$Q$9999)*($C$11='MAGIFIRST FX20'!$R$3:$R$9999),'MAGIFIRST FX20'!$S$3:$S$9999,0)))</f>
        <v/>
      </c>
    </row>
    <row r="32" spans="1:9">
      <c r="A32" s="28"/>
      <c r="B32" s="10"/>
      <c r="C32" s="20" t="s">
        <v>4</v>
      </c>
      <c r="D32" s="105"/>
      <c r="G32" t="b">
        <v>0</v>
      </c>
      <c r="H32" t="s">
        <v>309</v>
      </c>
      <c r="I32" s="88" t="str">
        <f t="array" ref="I32">IF(G32=FALSE,"",SUM(IF(($H32='MAGIFIRST FX20'!$Q$3:$Q$9999)*($C$11='MAGIFIRST FX20'!$R$3:$R$9999),'MAGIFIRST FX20'!$S$3:$S$9999,0)))</f>
        <v/>
      </c>
    </row>
    <row r="33" spans="1:32">
      <c r="A33" s="28"/>
      <c r="B33" s="10"/>
      <c r="C33" s="20" t="s">
        <v>266</v>
      </c>
      <c r="D33" s="52" t="str">
        <f>IF(D31*(1-D32)=D31,"",D31*(1-D32))</f>
        <v/>
      </c>
      <c r="G33" t="b">
        <v>0</v>
      </c>
      <c r="H33" t="s">
        <v>311</v>
      </c>
      <c r="I33" s="88" t="str">
        <f t="array" ref="I33">IF(G33=FALSE,"",SUM(IF(($H33='MAGIFIRST FX20'!$Q$3:$Q$9999)*($C$11='MAGIFIRST FX20'!$R$3:$R$9999),'MAGIFIRST FX20'!$S$3:$S$9999,0)))</f>
        <v/>
      </c>
    </row>
    <row r="34" spans="1:32">
      <c r="A34" s="28"/>
      <c r="B34" s="10"/>
      <c r="C34" s="20" t="s">
        <v>263</v>
      </c>
      <c r="D34" s="53">
        <f>IF(D33="",(D31*1.2)-D31,(D33*1.2)-D33)</f>
        <v>0</v>
      </c>
    </row>
    <row r="35" spans="1:32" ht="15.75" thickBot="1">
      <c r="A35" s="28"/>
      <c r="B35" s="3"/>
      <c r="C35" s="24" t="s">
        <v>264</v>
      </c>
      <c r="D35" s="40">
        <f>IF(D33="",D31+D34,D33+D34)</f>
        <v>0</v>
      </c>
    </row>
    <row r="36" spans="1:32" ht="15.75" thickTop="1">
      <c r="A36" s="28"/>
      <c r="H36" s="107" t="s">
        <v>314</v>
      </c>
      <c r="I36" s="85"/>
    </row>
    <row r="37" spans="1:32">
      <c r="A37" s="28"/>
    </row>
    <row r="38" spans="1:32">
      <c r="A38" s="28"/>
      <c r="AE38" s="2"/>
      <c r="AF38" s="15"/>
    </row>
    <row r="39" spans="1:32">
      <c r="A39" s="28"/>
    </row>
    <row r="40" spans="1:32">
      <c r="A40" s="28"/>
    </row>
    <row r="41" spans="1:32">
      <c r="A41" s="28"/>
    </row>
    <row r="42" spans="1:32">
      <c r="A42" s="28"/>
    </row>
    <row r="43" spans="1:32">
      <c r="A43" s="28"/>
    </row>
    <row r="44" spans="1:32">
      <c r="A44" s="28"/>
    </row>
    <row r="45" spans="1:32">
      <c r="A45" s="28"/>
    </row>
    <row r="46" spans="1:32">
      <c r="A46" s="28"/>
    </row>
    <row r="47" spans="1:32">
      <c r="A47" s="28"/>
    </row>
    <row r="48" spans="1:32">
      <c r="A48" s="28"/>
    </row>
    <row r="49" spans="1:1">
      <c r="A49" s="28"/>
    </row>
    <row r="50" spans="1:1">
      <c r="A50" s="28"/>
    </row>
    <row r="51" spans="1:1">
      <c r="A51" s="28"/>
    </row>
    <row r="52" spans="1:1">
      <c r="A52" s="28"/>
    </row>
    <row r="53" spans="1:1">
      <c r="A53" s="28"/>
    </row>
    <row r="54" spans="1:1">
      <c r="A54" s="28"/>
    </row>
    <row r="55" spans="1:1">
      <c r="A55" s="28"/>
    </row>
    <row r="56" spans="1:1">
      <c r="A56" s="28"/>
    </row>
    <row r="57" spans="1:1">
      <c r="A57" s="28"/>
    </row>
    <row r="58" spans="1:1">
      <c r="A58" s="28"/>
    </row>
    <row r="59" spans="1:1">
      <c r="A59" s="28"/>
    </row>
    <row r="60" spans="1:1">
      <c r="A60" s="28"/>
    </row>
    <row r="61" spans="1:1">
      <c r="A61" s="28"/>
    </row>
    <row r="62" spans="1:1">
      <c r="A62" s="28"/>
    </row>
    <row r="63" spans="1:1">
      <c r="A63" s="28"/>
    </row>
    <row r="64" spans="1:1">
      <c r="A64" s="28"/>
    </row>
    <row r="65" spans="1:1">
      <c r="A65" s="28"/>
    </row>
    <row r="66" spans="1:1">
      <c r="A66" s="28"/>
    </row>
    <row r="67" spans="1:1">
      <c r="A67" s="28"/>
    </row>
    <row r="68" spans="1:1">
      <c r="A68" s="28"/>
    </row>
    <row r="69" spans="1:1">
      <c r="A69" s="28"/>
    </row>
    <row r="70" spans="1:1">
      <c r="A70" s="28"/>
    </row>
    <row r="71" spans="1:1">
      <c r="A71" s="28"/>
    </row>
    <row r="72" spans="1:1">
      <c r="A72" s="28"/>
    </row>
    <row r="73" spans="1:1">
      <c r="A73" s="28"/>
    </row>
    <row r="74" spans="1:1">
      <c r="A74" s="28"/>
    </row>
    <row r="75" spans="1:1">
      <c r="A75" s="28"/>
    </row>
    <row r="76" spans="1:1">
      <c r="A76" s="28"/>
    </row>
    <row r="77" spans="1:1">
      <c r="A77" s="28"/>
    </row>
    <row r="78" spans="1:1">
      <c r="A78" s="28"/>
    </row>
    <row r="79" spans="1:1">
      <c r="A79" s="28"/>
    </row>
    <row r="80" spans="1:1">
      <c r="A80" s="28"/>
    </row>
    <row r="81" spans="1:1">
      <c r="A81" s="28"/>
    </row>
    <row r="82" spans="1:1">
      <c r="A82" s="28"/>
    </row>
    <row r="83" spans="1:1">
      <c r="A83" s="28"/>
    </row>
    <row r="84" spans="1:1">
      <c r="A84" s="28"/>
    </row>
    <row r="85" spans="1:1">
      <c r="A85" s="28"/>
    </row>
    <row r="86" spans="1:1">
      <c r="A86" s="28"/>
    </row>
    <row r="87" spans="1:1">
      <c r="A87" s="28"/>
    </row>
    <row r="88" spans="1:1">
      <c r="A88" s="28"/>
    </row>
    <row r="89" spans="1:1">
      <c r="A89" s="28"/>
    </row>
    <row r="90" spans="1:1">
      <c r="A90" s="28"/>
    </row>
    <row r="91" spans="1:1">
      <c r="A91" s="28"/>
    </row>
    <row r="92" spans="1:1">
      <c r="A92" s="28"/>
    </row>
    <row r="93" spans="1:1">
      <c r="A93" s="28"/>
    </row>
    <row r="94" spans="1:1">
      <c r="A94" s="28"/>
    </row>
    <row r="95" spans="1:1">
      <c r="A95" s="28"/>
    </row>
    <row r="96" spans="1:1">
      <c r="A96" s="28"/>
    </row>
    <row r="97" spans="1:1">
      <c r="A97" s="28"/>
    </row>
    <row r="98" spans="1:1">
      <c r="A98" s="28"/>
    </row>
    <row r="99" spans="1:1">
      <c r="A99" s="28"/>
    </row>
    <row r="100" spans="1:1">
      <c r="A100" s="28"/>
    </row>
    <row r="101" spans="1:1">
      <c r="A101" s="28"/>
    </row>
    <row r="102" spans="1:1">
      <c r="A102" s="28"/>
    </row>
    <row r="103" spans="1:1">
      <c r="A103" s="28"/>
    </row>
    <row r="104" spans="1:1">
      <c r="A104" s="28"/>
    </row>
    <row r="105" spans="1:1">
      <c r="A105" s="28"/>
    </row>
    <row r="106" spans="1:1">
      <c r="A106" s="28"/>
    </row>
    <row r="107" spans="1:1">
      <c r="A107" s="28"/>
    </row>
    <row r="108" spans="1:1">
      <c r="A108" s="28"/>
    </row>
    <row r="109" spans="1:1">
      <c r="A109" s="28"/>
    </row>
    <row r="110" spans="1:1">
      <c r="A110" s="28"/>
    </row>
    <row r="111" spans="1:1">
      <c r="A111" s="28"/>
    </row>
    <row r="112" spans="1:1">
      <c r="A112" s="28"/>
    </row>
    <row r="113" spans="1:1">
      <c r="A113" s="28"/>
    </row>
    <row r="114" spans="1:1">
      <c r="A114" s="28"/>
    </row>
    <row r="115" spans="1:1">
      <c r="A115" s="28"/>
    </row>
    <row r="116" spans="1:1">
      <c r="A116" s="28"/>
    </row>
    <row r="117" spans="1:1">
      <c r="A117" s="28"/>
    </row>
    <row r="118" spans="1:1">
      <c r="A118" s="28"/>
    </row>
    <row r="119" spans="1:1">
      <c r="A119" s="28"/>
    </row>
    <row r="120" spans="1:1">
      <c r="A120" s="28"/>
    </row>
    <row r="121" spans="1:1">
      <c r="A121" s="28"/>
    </row>
    <row r="122" spans="1:1">
      <c r="A122" s="28"/>
    </row>
    <row r="123" spans="1:1">
      <c r="A123" s="28"/>
    </row>
    <row r="124" spans="1:1">
      <c r="A124" s="28"/>
    </row>
    <row r="125" spans="1:1">
      <c r="A125" s="28"/>
    </row>
    <row r="126" spans="1:1">
      <c r="A126" s="28"/>
    </row>
    <row r="127" spans="1:1">
      <c r="A127" s="28"/>
    </row>
    <row r="128" spans="1:1">
      <c r="A128" s="28"/>
    </row>
    <row r="129" spans="1:1">
      <c r="A129" s="28"/>
    </row>
    <row r="130" spans="1:1">
      <c r="A130" s="28"/>
    </row>
    <row r="131" spans="1:1">
      <c r="A131" s="28"/>
    </row>
    <row r="132" spans="1:1">
      <c r="A132" s="28"/>
    </row>
    <row r="133" spans="1:1">
      <c r="A133" s="28"/>
    </row>
    <row r="134" spans="1:1">
      <c r="A134" s="28"/>
    </row>
    <row r="135" spans="1:1">
      <c r="A135" s="28"/>
    </row>
    <row r="136" spans="1:1">
      <c r="A136" s="28"/>
    </row>
    <row r="137" spans="1:1">
      <c r="A137" s="28"/>
    </row>
    <row r="138" spans="1:1">
      <c r="A138" s="28"/>
    </row>
    <row r="139" spans="1:1">
      <c r="A139" s="28"/>
    </row>
    <row r="140" spans="1:1">
      <c r="A140" s="28"/>
    </row>
    <row r="141" spans="1:1">
      <c r="A141" s="28"/>
    </row>
    <row r="142" spans="1:1">
      <c r="A142" s="28"/>
    </row>
    <row r="143" spans="1:1">
      <c r="A143" s="28"/>
    </row>
    <row r="144" spans="1:1">
      <c r="A144" s="28"/>
    </row>
    <row r="145" spans="1:1">
      <c r="A145" s="28"/>
    </row>
    <row r="146" spans="1:1">
      <c r="A146" s="28"/>
    </row>
    <row r="147" spans="1:1">
      <c r="A147" s="28"/>
    </row>
    <row r="148" spans="1:1">
      <c r="A148" s="28"/>
    </row>
    <row r="149" spans="1:1">
      <c r="A149" s="28"/>
    </row>
    <row r="150" spans="1:1">
      <c r="A150" s="28"/>
    </row>
    <row r="151" spans="1:1">
      <c r="A151" s="28"/>
    </row>
    <row r="152" spans="1:1">
      <c r="A152" s="28"/>
    </row>
    <row r="153" spans="1:1">
      <c r="A153" s="28"/>
    </row>
    <row r="154" spans="1:1">
      <c r="A154" s="28"/>
    </row>
    <row r="155" spans="1:1">
      <c r="A155" s="28"/>
    </row>
    <row r="156" spans="1:1">
      <c r="A156" s="28"/>
    </row>
    <row r="157" spans="1:1">
      <c r="A157" s="28"/>
    </row>
    <row r="158" spans="1:1">
      <c r="A158" s="28"/>
    </row>
    <row r="159" spans="1:1">
      <c r="A159" s="28"/>
    </row>
    <row r="160" spans="1:1">
      <c r="A160" s="28"/>
    </row>
    <row r="161" spans="1:1">
      <c r="A161" s="28"/>
    </row>
    <row r="162" spans="1:1">
      <c r="A162" s="28"/>
    </row>
    <row r="163" spans="1:1">
      <c r="A163" s="28"/>
    </row>
    <row r="164" spans="1:1">
      <c r="A164" s="28"/>
    </row>
    <row r="165" spans="1:1">
      <c r="A165" s="28"/>
    </row>
    <row r="166" spans="1:1">
      <c r="A166" s="28"/>
    </row>
    <row r="167" spans="1:1">
      <c r="A167" s="28"/>
    </row>
    <row r="168" spans="1:1">
      <c r="A168" s="28"/>
    </row>
    <row r="169" spans="1:1">
      <c r="A169" s="28"/>
    </row>
    <row r="170" spans="1:1">
      <c r="A170" s="28"/>
    </row>
    <row r="171" spans="1:1">
      <c r="A171" s="28"/>
    </row>
    <row r="172" spans="1:1">
      <c r="A172" s="28"/>
    </row>
    <row r="173" spans="1:1">
      <c r="A173" s="28"/>
    </row>
    <row r="174" spans="1:1">
      <c r="A174" s="28"/>
    </row>
    <row r="175" spans="1:1">
      <c r="A175" s="28"/>
    </row>
    <row r="176" spans="1:1">
      <c r="A176" s="28"/>
    </row>
    <row r="177" spans="1:1">
      <c r="A177" s="28"/>
    </row>
    <row r="178" spans="1:1">
      <c r="A178" s="28"/>
    </row>
    <row r="179" spans="1:1">
      <c r="A179" s="28"/>
    </row>
    <row r="180" spans="1:1">
      <c r="A180" s="28"/>
    </row>
    <row r="181" spans="1:1">
      <c r="A181" s="28"/>
    </row>
    <row r="182" spans="1:1">
      <c r="A182" s="28"/>
    </row>
    <row r="183" spans="1:1">
      <c r="A183" s="28"/>
    </row>
    <row r="184" spans="1:1">
      <c r="A184" s="28"/>
    </row>
    <row r="185" spans="1:1">
      <c r="A185" s="28"/>
    </row>
    <row r="186" spans="1:1">
      <c r="A186" s="28"/>
    </row>
    <row r="187" spans="1:1">
      <c r="A187" s="28"/>
    </row>
    <row r="188" spans="1:1">
      <c r="A188" s="28"/>
    </row>
    <row r="189" spans="1:1">
      <c r="A189" s="28"/>
    </row>
    <row r="190" spans="1:1">
      <c r="A190" s="28"/>
    </row>
    <row r="191" spans="1:1">
      <c r="A191" s="28"/>
    </row>
    <row r="192" spans="1:1">
      <c r="A192" s="28"/>
    </row>
    <row r="193" spans="1:1">
      <c r="A193" s="28"/>
    </row>
    <row r="194" spans="1:1">
      <c r="A194" s="28"/>
    </row>
    <row r="195" spans="1:1">
      <c r="A195" s="28"/>
    </row>
    <row r="196" spans="1:1">
      <c r="A196" s="28"/>
    </row>
    <row r="197" spans="1:1">
      <c r="A197" s="28"/>
    </row>
    <row r="198" spans="1:1">
      <c r="A198" s="28"/>
    </row>
    <row r="199" spans="1:1">
      <c r="A199" s="28"/>
    </row>
    <row r="200" spans="1:1">
      <c r="A200" s="28"/>
    </row>
    <row r="201" spans="1:1">
      <c r="A201" s="28"/>
    </row>
    <row r="202" spans="1:1">
      <c r="A202" s="28"/>
    </row>
    <row r="203" spans="1:1">
      <c r="A203" s="28"/>
    </row>
    <row r="204" spans="1:1">
      <c r="A204" s="28"/>
    </row>
    <row r="205" spans="1:1">
      <c r="A205" s="28"/>
    </row>
    <row r="206" spans="1:1">
      <c r="A206" s="28"/>
    </row>
    <row r="207" spans="1:1">
      <c r="A207" s="28"/>
    </row>
    <row r="208" spans="1:1">
      <c r="A208" s="28"/>
    </row>
    <row r="209" spans="1:1">
      <c r="A209" s="28"/>
    </row>
    <row r="210" spans="1:1">
      <c r="A210" s="28"/>
    </row>
    <row r="211" spans="1:1">
      <c r="A211" s="28"/>
    </row>
    <row r="212" spans="1:1">
      <c r="A212" s="28"/>
    </row>
    <row r="213" spans="1:1">
      <c r="A213" s="28"/>
    </row>
    <row r="214" spans="1:1">
      <c r="A214" s="28"/>
    </row>
    <row r="215" spans="1:1">
      <c r="A215" s="28"/>
    </row>
    <row r="216" spans="1:1">
      <c r="A216" s="28"/>
    </row>
    <row r="217" spans="1:1">
      <c r="A217" s="28"/>
    </row>
    <row r="218" spans="1:1">
      <c r="A218" s="28"/>
    </row>
    <row r="219" spans="1:1">
      <c r="A219" s="28"/>
    </row>
    <row r="220" spans="1:1">
      <c r="A220" s="28"/>
    </row>
    <row r="221" spans="1:1">
      <c r="A221" s="28"/>
    </row>
    <row r="222" spans="1:1">
      <c r="A222" s="28"/>
    </row>
    <row r="223" spans="1:1">
      <c r="A223" s="28"/>
    </row>
    <row r="224" spans="1:1">
      <c r="A224" s="28"/>
    </row>
    <row r="225" spans="1:1">
      <c r="A225" s="28"/>
    </row>
    <row r="226" spans="1:1">
      <c r="A226" s="28"/>
    </row>
    <row r="227" spans="1:1">
      <c r="A227" s="28"/>
    </row>
    <row r="228" spans="1:1">
      <c r="A228" s="28"/>
    </row>
    <row r="229" spans="1:1">
      <c r="A229" s="28"/>
    </row>
    <row r="230" spans="1:1">
      <c r="A230" s="28"/>
    </row>
    <row r="231" spans="1:1">
      <c r="A231" s="28"/>
    </row>
    <row r="232" spans="1:1">
      <c r="A232" s="28"/>
    </row>
    <row r="233" spans="1:1">
      <c r="A233" s="28"/>
    </row>
    <row r="234" spans="1:1">
      <c r="A234" s="28"/>
    </row>
    <row r="235" spans="1:1">
      <c r="A235" s="28"/>
    </row>
    <row r="236" spans="1:1">
      <c r="A236" s="28"/>
    </row>
    <row r="237" spans="1:1">
      <c r="A237" s="28"/>
    </row>
    <row r="238" spans="1:1">
      <c r="A238" s="28"/>
    </row>
    <row r="239" spans="1:1">
      <c r="A239" s="28"/>
    </row>
    <row r="240" spans="1:1">
      <c r="A240" s="28"/>
    </row>
    <row r="241" spans="1:1">
      <c r="A241" s="28"/>
    </row>
    <row r="242" spans="1:1">
      <c r="A242" s="28"/>
    </row>
    <row r="243" spans="1:1">
      <c r="A243" s="28"/>
    </row>
    <row r="244" spans="1:1">
      <c r="A244" s="28"/>
    </row>
    <row r="245" spans="1:1">
      <c r="A245" s="28"/>
    </row>
    <row r="246" spans="1:1">
      <c r="A246" s="28"/>
    </row>
    <row r="247" spans="1:1">
      <c r="A247" s="28"/>
    </row>
    <row r="248" spans="1:1">
      <c r="A248" s="28"/>
    </row>
    <row r="249" spans="1:1">
      <c r="A249" s="28"/>
    </row>
    <row r="250" spans="1:1">
      <c r="A250" s="28"/>
    </row>
    <row r="251" spans="1:1">
      <c r="A251" s="28"/>
    </row>
    <row r="252" spans="1:1">
      <c r="A252" s="28"/>
    </row>
    <row r="253" spans="1:1">
      <c r="A253" s="28"/>
    </row>
    <row r="254" spans="1:1">
      <c r="A254" s="28"/>
    </row>
    <row r="255" spans="1:1">
      <c r="A255" s="28"/>
    </row>
    <row r="256" spans="1:1">
      <c r="A256" s="28"/>
    </row>
    <row r="257" spans="1:1">
      <c r="A257" s="28"/>
    </row>
    <row r="258" spans="1:1">
      <c r="A258" s="28"/>
    </row>
    <row r="259" spans="1:1">
      <c r="A259" s="28"/>
    </row>
    <row r="260" spans="1:1">
      <c r="A260" s="28"/>
    </row>
    <row r="261" spans="1:1">
      <c r="A261" s="28"/>
    </row>
    <row r="262" spans="1:1">
      <c r="A262" s="28"/>
    </row>
    <row r="263" spans="1:1">
      <c r="A263" s="28"/>
    </row>
    <row r="264" spans="1:1">
      <c r="A264" s="28"/>
    </row>
    <row r="265" spans="1:1">
      <c r="A265" s="28"/>
    </row>
    <row r="266" spans="1:1">
      <c r="A266" s="28"/>
    </row>
    <row r="267" spans="1:1">
      <c r="A267" s="28"/>
    </row>
    <row r="268" spans="1:1">
      <c r="A268" s="28"/>
    </row>
    <row r="269" spans="1:1">
      <c r="A269" s="28"/>
    </row>
    <row r="270" spans="1:1">
      <c r="A270" s="28"/>
    </row>
    <row r="271" spans="1:1">
      <c r="A271" s="28"/>
    </row>
    <row r="272" spans="1:1">
      <c r="A272" s="28"/>
    </row>
    <row r="273" spans="1:1">
      <c r="A273" s="28"/>
    </row>
    <row r="274" spans="1:1">
      <c r="A274" s="28"/>
    </row>
    <row r="275" spans="1:1">
      <c r="A275" s="28"/>
    </row>
    <row r="276" spans="1:1">
      <c r="A276" s="28"/>
    </row>
    <row r="277" spans="1:1">
      <c r="A277" s="28"/>
    </row>
    <row r="278" spans="1:1">
      <c r="A278" s="28"/>
    </row>
    <row r="279" spans="1:1">
      <c r="A279" s="28"/>
    </row>
    <row r="280" spans="1:1">
      <c r="A280" s="28"/>
    </row>
    <row r="281" spans="1:1">
      <c r="A281" s="28"/>
    </row>
    <row r="282" spans="1:1">
      <c r="A282" s="28"/>
    </row>
    <row r="283" spans="1:1">
      <c r="A283" s="28"/>
    </row>
    <row r="284" spans="1:1">
      <c r="A284" s="28"/>
    </row>
    <row r="285" spans="1:1">
      <c r="A285" s="28"/>
    </row>
    <row r="286" spans="1:1">
      <c r="A286" s="28"/>
    </row>
    <row r="287" spans="1:1">
      <c r="A287" s="28"/>
    </row>
    <row r="288" spans="1:1">
      <c r="A288" s="28"/>
    </row>
    <row r="289" spans="1:1">
      <c r="A289" s="28"/>
    </row>
    <row r="290" spans="1:1">
      <c r="A290" s="28"/>
    </row>
    <row r="291" spans="1:1">
      <c r="A291" s="28"/>
    </row>
    <row r="292" spans="1:1">
      <c r="A292" s="28"/>
    </row>
    <row r="293" spans="1:1">
      <c r="A293" s="28"/>
    </row>
    <row r="294" spans="1:1">
      <c r="A294" s="28"/>
    </row>
    <row r="295" spans="1:1">
      <c r="A295" s="28"/>
    </row>
    <row r="296" spans="1:1">
      <c r="A296" s="28"/>
    </row>
    <row r="297" spans="1:1">
      <c r="A297" s="28"/>
    </row>
    <row r="298" spans="1:1">
      <c r="A298" s="28"/>
    </row>
    <row r="299" spans="1:1">
      <c r="A299" s="28"/>
    </row>
    <row r="300" spans="1:1">
      <c r="A300" s="28"/>
    </row>
    <row r="301" spans="1:1">
      <c r="A301" s="28"/>
    </row>
    <row r="302" spans="1:1">
      <c r="A302" s="28"/>
    </row>
    <row r="303" spans="1:1">
      <c r="A303" s="28"/>
    </row>
    <row r="304" spans="1:1">
      <c r="A304" s="28"/>
    </row>
    <row r="305" spans="1:1">
      <c r="A305" s="28"/>
    </row>
    <row r="306" spans="1:1">
      <c r="A306" s="28"/>
    </row>
    <row r="307" spans="1:1">
      <c r="A307" s="28"/>
    </row>
    <row r="308" spans="1:1">
      <c r="A308" s="28"/>
    </row>
    <row r="309" spans="1:1">
      <c r="A309" s="28"/>
    </row>
    <row r="310" spans="1:1">
      <c r="A310" s="28"/>
    </row>
    <row r="311" spans="1:1">
      <c r="A311" s="28"/>
    </row>
    <row r="312" spans="1:1">
      <c r="A312" s="28"/>
    </row>
    <row r="313" spans="1:1">
      <c r="A313" s="28"/>
    </row>
    <row r="314" spans="1:1">
      <c r="A314" s="28"/>
    </row>
    <row r="315" spans="1:1">
      <c r="A315" s="28"/>
    </row>
    <row r="316" spans="1:1">
      <c r="A316" s="28"/>
    </row>
    <row r="317" spans="1:1">
      <c r="A317" s="28"/>
    </row>
    <row r="318" spans="1:1">
      <c r="A318" s="28"/>
    </row>
    <row r="319" spans="1:1">
      <c r="A319" s="28"/>
    </row>
    <row r="320" spans="1:1">
      <c r="A320" s="28"/>
    </row>
    <row r="321" spans="1:1">
      <c r="A321" s="28"/>
    </row>
    <row r="322" spans="1:1">
      <c r="A322" s="28"/>
    </row>
    <row r="323" spans="1:1">
      <c r="A323" s="28"/>
    </row>
    <row r="324" spans="1:1">
      <c r="A324" s="28"/>
    </row>
    <row r="325" spans="1:1">
      <c r="A325" s="28"/>
    </row>
    <row r="326" spans="1:1">
      <c r="A326" s="28"/>
    </row>
    <row r="327" spans="1:1">
      <c r="A327" s="28"/>
    </row>
    <row r="328" spans="1:1">
      <c r="A328" s="28"/>
    </row>
    <row r="329" spans="1:1">
      <c r="A329" s="28"/>
    </row>
    <row r="330" spans="1:1">
      <c r="A330" s="28"/>
    </row>
    <row r="331" spans="1:1">
      <c r="A331" s="28"/>
    </row>
    <row r="332" spans="1:1">
      <c r="A332" s="28"/>
    </row>
    <row r="333" spans="1:1">
      <c r="A333" s="28"/>
    </row>
    <row r="334" spans="1:1">
      <c r="A334" s="28"/>
    </row>
    <row r="335" spans="1:1">
      <c r="A335" s="28"/>
    </row>
    <row r="336" spans="1:1">
      <c r="A336" s="28"/>
    </row>
    <row r="337" spans="1:1">
      <c r="A337" s="28"/>
    </row>
    <row r="338" spans="1:1">
      <c r="A338" s="28"/>
    </row>
    <row r="339" spans="1:1">
      <c r="A339" s="28"/>
    </row>
    <row r="340" spans="1:1">
      <c r="A340" s="28"/>
    </row>
    <row r="341" spans="1:1">
      <c r="A341" s="28"/>
    </row>
    <row r="342" spans="1:1">
      <c r="A342" s="28"/>
    </row>
    <row r="343" spans="1:1">
      <c r="A343" s="28"/>
    </row>
    <row r="344" spans="1:1">
      <c r="A344" s="28"/>
    </row>
    <row r="345" spans="1:1">
      <c r="A345" s="28"/>
    </row>
    <row r="346" spans="1:1">
      <c r="A346" s="28"/>
    </row>
    <row r="347" spans="1:1">
      <c r="A347" s="28"/>
    </row>
    <row r="348" spans="1:1">
      <c r="A348" s="28"/>
    </row>
    <row r="349" spans="1:1">
      <c r="A349" s="28"/>
    </row>
    <row r="350" spans="1:1">
      <c r="A350" s="28"/>
    </row>
    <row r="351" spans="1:1">
      <c r="A351" s="28"/>
    </row>
    <row r="352" spans="1:1">
      <c r="A352" s="28"/>
    </row>
    <row r="353" spans="1:1">
      <c r="A353" s="28"/>
    </row>
    <row r="354" spans="1:1">
      <c r="A354" s="28"/>
    </row>
    <row r="355" spans="1:1">
      <c r="A355" s="28"/>
    </row>
    <row r="356" spans="1:1">
      <c r="A356" s="28"/>
    </row>
    <row r="357" spans="1:1">
      <c r="A357" s="28"/>
    </row>
    <row r="358" spans="1:1">
      <c r="A358" s="28"/>
    </row>
    <row r="359" spans="1:1">
      <c r="A359" s="28"/>
    </row>
    <row r="360" spans="1:1">
      <c r="A360" s="28"/>
    </row>
    <row r="361" spans="1:1">
      <c r="A361" s="28"/>
    </row>
    <row r="362" spans="1:1">
      <c r="A362" s="28"/>
    </row>
    <row r="363" spans="1:1">
      <c r="A363" s="28"/>
    </row>
    <row r="364" spans="1:1">
      <c r="A364" s="28"/>
    </row>
    <row r="365" spans="1:1">
      <c r="A365" s="28"/>
    </row>
    <row r="366" spans="1:1">
      <c r="A366" s="28"/>
    </row>
    <row r="367" spans="1:1">
      <c r="A367" s="28"/>
    </row>
    <row r="368" spans="1:1">
      <c r="A368" s="28"/>
    </row>
    <row r="369" spans="1:1">
      <c r="A369" s="28"/>
    </row>
    <row r="370" spans="1:1">
      <c r="A370" s="28"/>
    </row>
    <row r="371" spans="1:1">
      <c r="A371" s="28"/>
    </row>
    <row r="372" spans="1:1">
      <c r="A372" s="28"/>
    </row>
    <row r="373" spans="1:1">
      <c r="A373" s="28"/>
    </row>
    <row r="374" spans="1:1">
      <c r="A374" s="28"/>
    </row>
    <row r="375" spans="1:1">
      <c r="A375" s="28"/>
    </row>
    <row r="376" spans="1:1">
      <c r="A376" s="28"/>
    </row>
    <row r="377" spans="1:1">
      <c r="A377" s="28"/>
    </row>
    <row r="378" spans="1:1">
      <c r="A378" s="28"/>
    </row>
    <row r="379" spans="1:1">
      <c r="A379" s="28"/>
    </row>
    <row r="380" spans="1:1">
      <c r="A380" s="28"/>
    </row>
    <row r="381" spans="1:1">
      <c r="A381" s="28"/>
    </row>
    <row r="382" spans="1:1">
      <c r="A382" s="28"/>
    </row>
    <row r="383" spans="1:1">
      <c r="A383" s="28"/>
    </row>
    <row r="384" spans="1:1">
      <c r="A384" s="28"/>
    </row>
    <row r="385" spans="1:1">
      <c r="A385" s="28"/>
    </row>
    <row r="386" spans="1:1">
      <c r="A386" s="28"/>
    </row>
    <row r="387" spans="1:1">
      <c r="A387" s="28"/>
    </row>
    <row r="388" spans="1:1">
      <c r="A388" s="28"/>
    </row>
    <row r="389" spans="1:1">
      <c r="A389" s="28"/>
    </row>
    <row r="390" spans="1:1">
      <c r="A390" s="28"/>
    </row>
    <row r="391" spans="1:1">
      <c r="A391" s="28"/>
    </row>
    <row r="392" spans="1:1">
      <c r="A392" s="28"/>
    </row>
    <row r="393" spans="1:1">
      <c r="A393" s="28"/>
    </row>
    <row r="394" spans="1:1">
      <c r="A394" s="28"/>
    </row>
    <row r="395" spans="1:1">
      <c r="A395" s="28"/>
    </row>
    <row r="396" spans="1:1">
      <c r="A396" s="28"/>
    </row>
    <row r="397" spans="1:1">
      <c r="A397" s="28"/>
    </row>
    <row r="398" spans="1:1">
      <c r="A398" s="28"/>
    </row>
    <row r="399" spans="1:1">
      <c r="A399" s="28"/>
    </row>
    <row r="400" spans="1:1">
      <c r="A400" s="28"/>
    </row>
    <row r="401" spans="1:1">
      <c r="A401" s="28"/>
    </row>
    <row r="402" spans="1:1">
      <c r="A402" s="28"/>
    </row>
    <row r="403" spans="1:1">
      <c r="A403" s="28"/>
    </row>
    <row r="404" spans="1:1">
      <c r="A404" s="28"/>
    </row>
    <row r="405" spans="1:1">
      <c r="A405" s="28"/>
    </row>
    <row r="406" spans="1:1">
      <c r="A406" s="28"/>
    </row>
    <row r="407" spans="1:1">
      <c r="A407" s="28"/>
    </row>
    <row r="408" spans="1:1">
      <c r="A408" s="28"/>
    </row>
    <row r="409" spans="1:1">
      <c r="A409" s="28"/>
    </row>
    <row r="410" spans="1:1">
      <c r="A410" s="28"/>
    </row>
    <row r="411" spans="1:1">
      <c r="A411" s="28"/>
    </row>
    <row r="412" spans="1:1">
      <c r="A412" s="28"/>
    </row>
    <row r="413" spans="1:1">
      <c r="A413" s="28"/>
    </row>
    <row r="414" spans="1:1">
      <c r="A414" s="28"/>
    </row>
    <row r="415" spans="1:1">
      <c r="A415" s="28"/>
    </row>
    <row r="416" spans="1:1">
      <c r="A416" s="28"/>
    </row>
    <row r="417" spans="1:1">
      <c r="A417" s="28"/>
    </row>
    <row r="418" spans="1:1">
      <c r="A418" s="28"/>
    </row>
    <row r="419" spans="1:1">
      <c r="A419" s="28"/>
    </row>
    <row r="420" spans="1:1">
      <c r="A420" s="28"/>
    </row>
    <row r="421" spans="1:1">
      <c r="A421" s="28"/>
    </row>
    <row r="422" spans="1:1">
      <c r="A422" s="28"/>
    </row>
    <row r="423" spans="1:1">
      <c r="A423" s="28"/>
    </row>
    <row r="424" spans="1:1">
      <c r="A424" s="28"/>
    </row>
    <row r="425" spans="1:1">
      <c r="A425" s="28"/>
    </row>
    <row r="426" spans="1:1">
      <c r="A426" s="28"/>
    </row>
    <row r="427" spans="1:1">
      <c r="A427" s="28"/>
    </row>
    <row r="428" spans="1:1">
      <c r="A428" s="28"/>
    </row>
    <row r="429" spans="1:1">
      <c r="A429" s="28"/>
    </row>
    <row r="430" spans="1:1">
      <c r="A430" s="28"/>
    </row>
    <row r="431" spans="1:1">
      <c r="A431" s="28"/>
    </row>
    <row r="432" spans="1:1">
      <c r="A432" s="28"/>
    </row>
    <row r="433" spans="1:1">
      <c r="A433" s="28"/>
    </row>
    <row r="434" spans="1:1">
      <c r="A434" s="28"/>
    </row>
    <row r="435" spans="1:1">
      <c r="A435" s="28"/>
    </row>
    <row r="436" spans="1:1">
      <c r="A436" s="28"/>
    </row>
    <row r="437" spans="1:1">
      <c r="A437" s="28"/>
    </row>
    <row r="438" spans="1:1">
      <c r="A438" s="28"/>
    </row>
    <row r="439" spans="1:1">
      <c r="A439" s="28"/>
    </row>
    <row r="440" spans="1:1">
      <c r="A440" s="28"/>
    </row>
    <row r="441" spans="1:1">
      <c r="A441" s="28"/>
    </row>
    <row r="442" spans="1:1">
      <c r="A442" s="28"/>
    </row>
    <row r="443" spans="1:1">
      <c r="A443" s="28"/>
    </row>
    <row r="444" spans="1:1">
      <c r="A444" s="28"/>
    </row>
    <row r="445" spans="1:1">
      <c r="A445" s="28"/>
    </row>
    <row r="446" spans="1:1">
      <c r="A446" s="28"/>
    </row>
    <row r="447" spans="1:1">
      <c r="A447" s="28"/>
    </row>
    <row r="448" spans="1:1">
      <c r="A448" s="28"/>
    </row>
    <row r="449" spans="1:1">
      <c r="A449" s="28"/>
    </row>
    <row r="450" spans="1:1">
      <c r="A450" s="28"/>
    </row>
    <row r="451" spans="1:1">
      <c r="A451" s="28"/>
    </row>
    <row r="452" spans="1:1">
      <c r="A452" s="28"/>
    </row>
    <row r="453" spans="1:1">
      <c r="A453" s="28"/>
    </row>
    <row r="454" spans="1:1">
      <c r="A454" s="28"/>
    </row>
    <row r="455" spans="1:1">
      <c r="A455" s="28"/>
    </row>
    <row r="456" spans="1:1">
      <c r="A456" s="28"/>
    </row>
    <row r="457" spans="1:1">
      <c r="A457" s="28"/>
    </row>
    <row r="458" spans="1:1">
      <c r="A458" s="28"/>
    </row>
    <row r="459" spans="1:1">
      <c r="A459" s="28"/>
    </row>
    <row r="460" spans="1:1">
      <c r="A460" s="28"/>
    </row>
    <row r="461" spans="1:1">
      <c r="A461" s="28"/>
    </row>
    <row r="462" spans="1:1">
      <c r="A462" s="28"/>
    </row>
    <row r="463" spans="1:1">
      <c r="A463" s="28"/>
    </row>
    <row r="464" spans="1:1">
      <c r="A464" s="28"/>
    </row>
    <row r="465" spans="1:1">
      <c r="A465" s="28"/>
    </row>
    <row r="466" spans="1:1">
      <c r="A466" s="28"/>
    </row>
    <row r="467" spans="1:1">
      <c r="A467" s="28"/>
    </row>
    <row r="468" spans="1:1">
      <c r="A468" s="28"/>
    </row>
    <row r="469" spans="1:1">
      <c r="A469" s="28"/>
    </row>
    <row r="470" spans="1:1">
      <c r="A470" s="28"/>
    </row>
    <row r="471" spans="1:1">
      <c r="A471" s="28"/>
    </row>
    <row r="472" spans="1:1">
      <c r="A472" s="28"/>
    </row>
    <row r="473" spans="1:1">
      <c r="A473" s="28"/>
    </row>
    <row r="474" spans="1:1">
      <c r="A474" s="28"/>
    </row>
    <row r="475" spans="1:1">
      <c r="A475" s="28"/>
    </row>
    <row r="476" spans="1:1">
      <c r="A476" s="28"/>
    </row>
    <row r="477" spans="1:1">
      <c r="A477" s="28"/>
    </row>
    <row r="478" spans="1:1">
      <c r="A478" s="28"/>
    </row>
    <row r="479" spans="1:1">
      <c r="A479" s="28"/>
    </row>
    <row r="480" spans="1:1">
      <c r="A480" s="28"/>
    </row>
    <row r="481" spans="1:1">
      <c r="A481" s="28"/>
    </row>
    <row r="482" spans="1:1">
      <c r="A482" s="28"/>
    </row>
    <row r="483" spans="1:1">
      <c r="A483" s="28"/>
    </row>
    <row r="484" spans="1:1">
      <c r="A484" s="28"/>
    </row>
    <row r="485" spans="1:1">
      <c r="A485" s="28"/>
    </row>
    <row r="486" spans="1:1">
      <c r="A486" s="28"/>
    </row>
    <row r="487" spans="1:1">
      <c r="A487" s="28"/>
    </row>
    <row r="488" spans="1:1">
      <c r="A488" s="28"/>
    </row>
    <row r="489" spans="1:1">
      <c r="A489" s="28"/>
    </row>
    <row r="490" spans="1:1">
      <c r="A490" s="28"/>
    </row>
    <row r="491" spans="1:1">
      <c r="A491" s="28"/>
    </row>
    <row r="492" spans="1:1">
      <c r="A492" s="28"/>
    </row>
    <row r="493" spans="1:1">
      <c r="A493" s="28"/>
    </row>
    <row r="494" spans="1:1">
      <c r="A494" s="28"/>
    </row>
    <row r="495" spans="1:1">
      <c r="A495" s="28"/>
    </row>
    <row r="496" spans="1:1">
      <c r="A496" s="28"/>
    </row>
    <row r="497" spans="1:1">
      <c r="A497" s="28"/>
    </row>
    <row r="498" spans="1:1">
      <c r="A498" s="28"/>
    </row>
    <row r="499" spans="1:1">
      <c r="A499" s="28"/>
    </row>
    <row r="500" spans="1:1">
      <c r="A500" s="28"/>
    </row>
    <row r="501" spans="1:1">
      <c r="A501" s="28"/>
    </row>
    <row r="502" spans="1:1">
      <c r="A502" s="28"/>
    </row>
    <row r="503" spans="1:1">
      <c r="A503" s="28"/>
    </row>
    <row r="504" spans="1:1">
      <c r="A504" s="28"/>
    </row>
    <row r="505" spans="1:1">
      <c r="A505" s="28"/>
    </row>
    <row r="506" spans="1:1">
      <c r="A506" s="28"/>
    </row>
    <row r="507" spans="1:1">
      <c r="A507" s="28"/>
    </row>
    <row r="508" spans="1:1">
      <c r="A508" s="28"/>
    </row>
    <row r="509" spans="1:1">
      <c r="A509" s="28"/>
    </row>
    <row r="510" spans="1:1">
      <c r="A510" s="28"/>
    </row>
    <row r="511" spans="1:1">
      <c r="A511" s="28"/>
    </row>
    <row r="512" spans="1:1">
      <c r="A512" s="28"/>
    </row>
    <row r="513" spans="1:1">
      <c r="A513" s="28"/>
    </row>
    <row r="514" spans="1:1">
      <c r="A514" s="28"/>
    </row>
    <row r="515" spans="1:1">
      <c r="A515" s="28"/>
    </row>
    <row r="516" spans="1:1">
      <c r="A516" s="28"/>
    </row>
    <row r="517" spans="1:1">
      <c r="A517" s="28"/>
    </row>
    <row r="518" spans="1:1">
      <c r="A518" s="28"/>
    </row>
    <row r="519" spans="1:1">
      <c r="A519" s="28"/>
    </row>
    <row r="520" spans="1:1">
      <c r="A520" s="28"/>
    </row>
    <row r="521" spans="1:1">
      <c r="A521" s="28"/>
    </row>
    <row r="522" spans="1:1">
      <c r="A522" s="28"/>
    </row>
    <row r="523" spans="1:1">
      <c r="A523" s="28"/>
    </row>
    <row r="524" spans="1:1">
      <c r="A524" s="28"/>
    </row>
    <row r="525" spans="1:1">
      <c r="A525" s="28"/>
    </row>
    <row r="526" spans="1:1">
      <c r="A526" s="28"/>
    </row>
    <row r="527" spans="1:1">
      <c r="A527" s="28"/>
    </row>
    <row r="528" spans="1:1">
      <c r="A528" s="28"/>
    </row>
    <row r="529" spans="1:1">
      <c r="A529" s="28"/>
    </row>
    <row r="530" spans="1:1">
      <c r="A530" s="28"/>
    </row>
    <row r="531" spans="1:1">
      <c r="A531" s="28"/>
    </row>
    <row r="532" spans="1:1">
      <c r="A532" s="28"/>
    </row>
    <row r="533" spans="1:1">
      <c r="A533" s="28"/>
    </row>
    <row r="534" spans="1:1">
      <c r="A534" s="28"/>
    </row>
    <row r="535" spans="1:1">
      <c r="A535" s="28"/>
    </row>
    <row r="536" spans="1:1">
      <c r="A536" s="28"/>
    </row>
    <row r="537" spans="1:1">
      <c r="A537" s="28"/>
    </row>
    <row r="538" spans="1:1">
      <c r="A538" s="28"/>
    </row>
    <row r="539" spans="1:1">
      <c r="A539" s="28"/>
    </row>
    <row r="540" spans="1:1">
      <c r="A540" s="28"/>
    </row>
    <row r="541" spans="1:1">
      <c r="A541" s="28"/>
    </row>
    <row r="542" spans="1:1">
      <c r="A542" s="28"/>
    </row>
    <row r="543" spans="1:1">
      <c r="A543" s="28"/>
    </row>
    <row r="544" spans="1:1">
      <c r="A544" s="28"/>
    </row>
    <row r="545" spans="1:1">
      <c r="A545" s="28"/>
    </row>
    <row r="546" spans="1:1">
      <c r="A546" s="28"/>
    </row>
    <row r="547" spans="1:1">
      <c r="A547" s="28"/>
    </row>
    <row r="548" spans="1:1">
      <c r="A548" s="28"/>
    </row>
    <row r="549" spans="1:1">
      <c r="A549" s="28"/>
    </row>
    <row r="550" spans="1:1">
      <c r="A550" s="28"/>
    </row>
    <row r="551" spans="1:1">
      <c r="A551" s="28"/>
    </row>
    <row r="552" spans="1:1">
      <c r="A552" s="28"/>
    </row>
    <row r="553" spans="1:1">
      <c r="A553" s="28"/>
    </row>
    <row r="554" spans="1:1">
      <c r="A554" s="28"/>
    </row>
    <row r="555" spans="1:1">
      <c r="A555" s="28"/>
    </row>
    <row r="556" spans="1:1">
      <c r="A556" s="28"/>
    </row>
    <row r="557" spans="1:1">
      <c r="A557" s="28"/>
    </row>
    <row r="558" spans="1:1">
      <c r="A558" s="28"/>
    </row>
    <row r="559" spans="1:1">
      <c r="A559" s="28"/>
    </row>
    <row r="560" spans="1:1">
      <c r="A560" s="28"/>
    </row>
    <row r="561" spans="1:1">
      <c r="A561" s="28"/>
    </row>
    <row r="562" spans="1:1">
      <c r="A562" s="28"/>
    </row>
    <row r="563" spans="1:1">
      <c r="A563" s="28"/>
    </row>
    <row r="564" spans="1:1">
      <c r="A564" s="28"/>
    </row>
    <row r="565" spans="1:1">
      <c r="A565" s="28"/>
    </row>
    <row r="566" spans="1:1">
      <c r="A566" s="28"/>
    </row>
    <row r="567" spans="1:1">
      <c r="A567" s="28"/>
    </row>
    <row r="568" spans="1:1">
      <c r="A568" s="28"/>
    </row>
    <row r="569" spans="1:1">
      <c r="A569" s="28"/>
    </row>
    <row r="570" spans="1:1">
      <c r="A570" s="28"/>
    </row>
    <row r="571" spans="1:1">
      <c r="A571" s="28"/>
    </row>
    <row r="572" spans="1:1">
      <c r="A572" s="28"/>
    </row>
    <row r="573" spans="1:1">
      <c r="A573" s="28"/>
    </row>
    <row r="574" spans="1:1">
      <c r="A574" s="28"/>
    </row>
    <row r="575" spans="1:1">
      <c r="A575" s="28"/>
    </row>
    <row r="576" spans="1:1">
      <c r="A576" s="28"/>
    </row>
    <row r="577" spans="1:1">
      <c r="A577" s="28"/>
    </row>
    <row r="578" spans="1:1">
      <c r="A578" s="28"/>
    </row>
    <row r="579" spans="1:1">
      <c r="A579" s="28"/>
    </row>
    <row r="580" spans="1:1">
      <c r="A580" s="28"/>
    </row>
    <row r="581" spans="1:1">
      <c r="A581" s="28"/>
    </row>
    <row r="582" spans="1:1">
      <c r="A582" s="28"/>
    </row>
    <row r="583" spans="1:1">
      <c r="A583" s="28"/>
    </row>
    <row r="584" spans="1:1">
      <c r="A584" s="28"/>
    </row>
    <row r="585" spans="1:1">
      <c r="A585" s="28"/>
    </row>
    <row r="586" spans="1:1">
      <c r="A586" s="28"/>
    </row>
    <row r="587" spans="1:1">
      <c r="A587" s="28"/>
    </row>
    <row r="588" spans="1:1">
      <c r="A588" s="28"/>
    </row>
    <row r="589" spans="1:1">
      <c r="A589" s="28"/>
    </row>
    <row r="590" spans="1:1">
      <c r="A590" s="28"/>
    </row>
    <row r="591" spans="1:1">
      <c r="A591" s="28"/>
    </row>
    <row r="592" spans="1:1">
      <c r="A592" s="28"/>
    </row>
    <row r="593" spans="1:1">
      <c r="A593" s="28"/>
    </row>
    <row r="594" spans="1:1">
      <c r="A594" s="28"/>
    </row>
    <row r="595" spans="1:1">
      <c r="A595" s="28"/>
    </row>
    <row r="596" spans="1:1">
      <c r="A596" s="28"/>
    </row>
    <row r="597" spans="1:1">
      <c r="A597" s="28"/>
    </row>
    <row r="598" spans="1:1">
      <c r="A598" s="28"/>
    </row>
    <row r="599" spans="1:1">
      <c r="A599" s="28"/>
    </row>
    <row r="600" spans="1:1">
      <c r="A600" s="28"/>
    </row>
    <row r="601" spans="1:1">
      <c r="A601" s="28"/>
    </row>
    <row r="602" spans="1:1">
      <c r="A602" s="28"/>
    </row>
    <row r="603" spans="1:1">
      <c r="A603" s="28"/>
    </row>
    <row r="604" spans="1:1">
      <c r="A604" s="28"/>
    </row>
    <row r="605" spans="1:1">
      <c r="A605" s="28"/>
    </row>
    <row r="606" spans="1:1">
      <c r="A606" s="28"/>
    </row>
    <row r="607" spans="1:1">
      <c r="A607" s="28"/>
    </row>
    <row r="608" spans="1:1">
      <c r="A608" s="28"/>
    </row>
    <row r="609" spans="1:1">
      <c r="A609" s="28"/>
    </row>
    <row r="610" spans="1:1">
      <c r="A610" s="28"/>
    </row>
    <row r="611" spans="1:1">
      <c r="A611" s="28"/>
    </row>
    <row r="612" spans="1:1">
      <c r="A612" s="28"/>
    </row>
    <row r="613" spans="1:1">
      <c r="A613" s="28"/>
    </row>
    <row r="614" spans="1:1">
      <c r="A614" s="28"/>
    </row>
    <row r="615" spans="1:1">
      <c r="A615" s="28"/>
    </row>
    <row r="616" spans="1:1">
      <c r="A616" s="28"/>
    </row>
    <row r="617" spans="1:1">
      <c r="A617" s="28"/>
    </row>
    <row r="618" spans="1:1">
      <c r="A618" s="28"/>
    </row>
    <row r="619" spans="1:1">
      <c r="A619" s="28"/>
    </row>
    <row r="620" spans="1:1">
      <c r="A620" s="28"/>
    </row>
    <row r="621" spans="1:1">
      <c r="A621" s="28"/>
    </row>
    <row r="622" spans="1:1">
      <c r="A622" s="28"/>
    </row>
    <row r="623" spans="1:1">
      <c r="A623" s="28"/>
    </row>
    <row r="624" spans="1:1">
      <c r="A624" s="28"/>
    </row>
    <row r="625" spans="1:1">
      <c r="A625" s="28"/>
    </row>
    <row r="626" spans="1:1">
      <c r="A626" s="28"/>
    </row>
    <row r="627" spans="1:1">
      <c r="A627" s="28"/>
    </row>
    <row r="628" spans="1:1">
      <c r="A628" s="28"/>
    </row>
    <row r="629" spans="1:1">
      <c r="A629" s="28"/>
    </row>
    <row r="630" spans="1:1">
      <c r="A630" s="28"/>
    </row>
    <row r="631" spans="1:1">
      <c r="A631" s="28"/>
    </row>
    <row r="632" spans="1:1">
      <c r="A632" s="28"/>
    </row>
    <row r="633" spans="1:1">
      <c r="A633" s="28"/>
    </row>
    <row r="634" spans="1:1">
      <c r="A634" s="28"/>
    </row>
    <row r="635" spans="1:1">
      <c r="A635" s="28"/>
    </row>
    <row r="636" spans="1:1">
      <c r="A636" s="28"/>
    </row>
    <row r="637" spans="1:1">
      <c r="A637" s="28"/>
    </row>
    <row r="638" spans="1:1">
      <c r="A638" s="28"/>
    </row>
    <row r="639" spans="1:1">
      <c r="A639" s="28"/>
    </row>
    <row r="640" spans="1:1">
      <c r="A640" s="28"/>
    </row>
    <row r="641" spans="1:1">
      <c r="A641" s="28"/>
    </row>
    <row r="642" spans="1:1">
      <c r="A642" s="28"/>
    </row>
    <row r="643" spans="1:1">
      <c r="A643" s="28"/>
    </row>
    <row r="644" spans="1:1">
      <c r="A644" s="28"/>
    </row>
    <row r="645" spans="1:1">
      <c r="A645" s="28"/>
    </row>
    <row r="646" spans="1:1">
      <c r="A646" s="28"/>
    </row>
    <row r="647" spans="1:1">
      <c r="A647" s="28"/>
    </row>
    <row r="648" spans="1:1">
      <c r="A648" s="28"/>
    </row>
    <row r="649" spans="1:1">
      <c r="A649" s="28"/>
    </row>
    <row r="650" spans="1:1">
      <c r="A650" s="28"/>
    </row>
    <row r="651" spans="1:1">
      <c r="A651" s="28"/>
    </row>
    <row r="652" spans="1:1">
      <c r="A652" s="28"/>
    </row>
    <row r="653" spans="1:1">
      <c r="A653" s="28"/>
    </row>
    <row r="654" spans="1:1">
      <c r="A654" s="28"/>
    </row>
    <row r="655" spans="1:1">
      <c r="A655" s="28"/>
    </row>
    <row r="656" spans="1:1">
      <c r="A656" s="28"/>
    </row>
    <row r="657" spans="1:1">
      <c r="A657" s="28"/>
    </row>
    <row r="658" spans="1:1">
      <c r="A658" s="28"/>
    </row>
    <row r="659" spans="1:1">
      <c r="A659" s="28"/>
    </row>
    <row r="660" spans="1:1">
      <c r="A660" s="28"/>
    </row>
    <row r="661" spans="1:1">
      <c r="A661" s="28"/>
    </row>
    <row r="662" spans="1:1">
      <c r="A662" s="28"/>
    </row>
    <row r="663" spans="1:1">
      <c r="A663" s="28"/>
    </row>
    <row r="664" spans="1:1">
      <c r="A664" s="28"/>
    </row>
    <row r="665" spans="1:1">
      <c r="A665" s="28"/>
    </row>
    <row r="666" spans="1:1">
      <c r="A666" s="28"/>
    </row>
    <row r="667" spans="1:1">
      <c r="A667" s="28"/>
    </row>
    <row r="668" spans="1:1">
      <c r="A668" s="28"/>
    </row>
    <row r="669" spans="1:1">
      <c r="A669" s="28"/>
    </row>
    <row r="670" spans="1:1">
      <c r="A670" s="28"/>
    </row>
    <row r="671" spans="1:1">
      <c r="A671" s="28"/>
    </row>
    <row r="672" spans="1:1">
      <c r="A672" s="28"/>
    </row>
    <row r="673" spans="1:1">
      <c r="A673" s="28"/>
    </row>
    <row r="674" spans="1:1">
      <c r="A674" s="28"/>
    </row>
    <row r="675" spans="1:1">
      <c r="A675" s="28"/>
    </row>
    <row r="676" spans="1:1">
      <c r="A676" s="28"/>
    </row>
    <row r="677" spans="1:1">
      <c r="A677" s="28"/>
    </row>
    <row r="678" spans="1:1">
      <c r="A678" s="28"/>
    </row>
    <row r="679" spans="1:1">
      <c r="A679" s="28"/>
    </row>
    <row r="680" spans="1:1">
      <c r="A680" s="28"/>
    </row>
    <row r="681" spans="1:1">
      <c r="A681" s="28"/>
    </row>
    <row r="682" spans="1:1">
      <c r="A682" s="28"/>
    </row>
    <row r="683" spans="1:1">
      <c r="A683" s="28"/>
    </row>
    <row r="684" spans="1:1">
      <c r="A684" s="28"/>
    </row>
    <row r="685" spans="1:1">
      <c r="A685" s="28"/>
    </row>
    <row r="686" spans="1:1">
      <c r="A686" s="28"/>
    </row>
    <row r="687" spans="1:1">
      <c r="A687" s="28"/>
    </row>
    <row r="688" spans="1:1">
      <c r="A688" s="28"/>
    </row>
    <row r="689" spans="1:1">
      <c r="A689" s="28"/>
    </row>
    <row r="690" spans="1:1">
      <c r="A690" s="28"/>
    </row>
    <row r="691" spans="1:1">
      <c r="A691" s="28"/>
    </row>
    <row r="692" spans="1:1">
      <c r="A692" s="28"/>
    </row>
    <row r="693" spans="1:1">
      <c r="A693" s="28"/>
    </row>
    <row r="694" spans="1:1">
      <c r="A694" s="28"/>
    </row>
    <row r="695" spans="1:1">
      <c r="A695" s="28"/>
    </row>
    <row r="696" spans="1:1">
      <c r="A696" s="28"/>
    </row>
    <row r="697" spans="1:1">
      <c r="A697" s="28"/>
    </row>
    <row r="698" spans="1:1">
      <c r="A698" s="28"/>
    </row>
    <row r="699" spans="1:1">
      <c r="A699" s="28"/>
    </row>
    <row r="700" spans="1:1">
      <c r="A700" s="28"/>
    </row>
    <row r="701" spans="1:1">
      <c r="A701" s="28"/>
    </row>
    <row r="702" spans="1:1">
      <c r="A702" s="28"/>
    </row>
    <row r="703" spans="1:1">
      <c r="A703" s="28"/>
    </row>
    <row r="704" spans="1:1">
      <c r="A704" s="28"/>
    </row>
    <row r="705" spans="1:1">
      <c r="A705" s="28"/>
    </row>
    <row r="706" spans="1:1">
      <c r="A706" s="28"/>
    </row>
    <row r="707" spans="1:1">
      <c r="A707" s="28"/>
    </row>
    <row r="708" spans="1:1">
      <c r="A708" s="28"/>
    </row>
    <row r="709" spans="1:1">
      <c r="A709" s="28"/>
    </row>
    <row r="710" spans="1:1">
      <c r="A710" s="28"/>
    </row>
    <row r="711" spans="1:1">
      <c r="A711" s="28"/>
    </row>
    <row r="712" spans="1:1">
      <c r="A712" s="28"/>
    </row>
    <row r="713" spans="1:1">
      <c r="A713" s="28"/>
    </row>
    <row r="714" spans="1:1">
      <c r="A714" s="28"/>
    </row>
    <row r="715" spans="1:1">
      <c r="A715" s="28"/>
    </row>
    <row r="716" spans="1:1">
      <c r="A716" s="28"/>
    </row>
    <row r="717" spans="1:1">
      <c r="A717" s="28"/>
    </row>
    <row r="718" spans="1:1">
      <c r="A718" s="28"/>
    </row>
    <row r="719" spans="1:1">
      <c r="A719" s="28"/>
    </row>
    <row r="720" spans="1:1">
      <c r="A720" s="28"/>
    </row>
    <row r="721" spans="1:1">
      <c r="A721" s="28"/>
    </row>
    <row r="722" spans="1:1">
      <c r="A722" s="28"/>
    </row>
    <row r="723" spans="1:1">
      <c r="A723" s="28"/>
    </row>
    <row r="724" spans="1:1">
      <c r="A724" s="28"/>
    </row>
    <row r="725" spans="1:1">
      <c r="A725" s="28"/>
    </row>
    <row r="726" spans="1:1">
      <c r="A726" s="28"/>
    </row>
    <row r="727" spans="1:1">
      <c r="A727" s="28"/>
    </row>
    <row r="728" spans="1:1">
      <c r="A728" s="28"/>
    </row>
    <row r="729" spans="1:1">
      <c r="A729" s="28"/>
    </row>
    <row r="730" spans="1:1">
      <c r="A730" s="28"/>
    </row>
    <row r="731" spans="1:1">
      <c r="A731" s="28"/>
    </row>
    <row r="732" spans="1:1">
      <c r="A732" s="28"/>
    </row>
    <row r="733" spans="1:1">
      <c r="A733" s="28"/>
    </row>
    <row r="734" spans="1:1">
      <c r="A734" s="28"/>
    </row>
    <row r="735" spans="1:1">
      <c r="A735" s="28"/>
    </row>
    <row r="736" spans="1:1">
      <c r="A736" s="28"/>
    </row>
    <row r="737" spans="1:1">
      <c r="A737" s="28"/>
    </row>
    <row r="738" spans="1:1">
      <c r="A738" s="28"/>
    </row>
    <row r="739" spans="1:1">
      <c r="A739" s="28"/>
    </row>
    <row r="740" spans="1:1">
      <c r="A740" s="28"/>
    </row>
    <row r="741" spans="1:1">
      <c r="A741" s="28"/>
    </row>
    <row r="742" spans="1:1">
      <c r="A742" s="28"/>
    </row>
    <row r="743" spans="1:1">
      <c r="A743" s="28"/>
    </row>
    <row r="744" spans="1:1">
      <c r="A744" s="28"/>
    </row>
    <row r="745" spans="1:1">
      <c r="A745" s="28"/>
    </row>
    <row r="746" spans="1:1">
      <c r="A746" s="28"/>
    </row>
    <row r="747" spans="1:1">
      <c r="A747" s="28"/>
    </row>
    <row r="748" spans="1:1">
      <c r="A748" s="28"/>
    </row>
    <row r="749" spans="1:1">
      <c r="A749" s="28"/>
    </row>
    <row r="750" spans="1:1">
      <c r="A750" s="28"/>
    </row>
    <row r="751" spans="1:1">
      <c r="A751" s="28"/>
    </row>
    <row r="752" spans="1:1">
      <c r="A752" s="28"/>
    </row>
    <row r="753" spans="1:1">
      <c r="A753" s="28"/>
    </row>
    <row r="754" spans="1:1">
      <c r="A754" s="28"/>
    </row>
    <row r="755" spans="1:1">
      <c r="A755" s="28"/>
    </row>
    <row r="756" spans="1:1">
      <c r="A756" s="28"/>
    </row>
    <row r="757" spans="1:1">
      <c r="A757" s="28"/>
    </row>
    <row r="758" spans="1:1">
      <c r="A758" s="28"/>
    </row>
    <row r="759" spans="1:1">
      <c r="A759" s="28"/>
    </row>
    <row r="760" spans="1:1">
      <c r="A760" s="28"/>
    </row>
    <row r="761" spans="1:1">
      <c r="A761" s="28"/>
    </row>
    <row r="762" spans="1:1">
      <c r="A762" s="28"/>
    </row>
    <row r="763" spans="1:1">
      <c r="A763" s="28"/>
    </row>
    <row r="764" spans="1:1">
      <c r="A764" s="28"/>
    </row>
    <row r="765" spans="1:1">
      <c r="A765" s="28"/>
    </row>
    <row r="766" spans="1:1">
      <c r="A766" s="28"/>
    </row>
    <row r="767" spans="1:1">
      <c r="A767" s="28"/>
    </row>
    <row r="768" spans="1:1">
      <c r="A768" s="28"/>
    </row>
    <row r="769" spans="1:1">
      <c r="A769" s="28"/>
    </row>
    <row r="770" spans="1:1">
      <c r="A770" s="28"/>
    </row>
    <row r="771" spans="1:1">
      <c r="A771" s="28"/>
    </row>
    <row r="772" spans="1:1">
      <c r="A772" s="28"/>
    </row>
    <row r="773" spans="1:1">
      <c r="A773" s="28"/>
    </row>
    <row r="774" spans="1:1">
      <c r="A774" s="28"/>
    </row>
    <row r="775" spans="1:1">
      <c r="A775" s="28"/>
    </row>
    <row r="776" spans="1:1">
      <c r="A776" s="28"/>
    </row>
    <row r="777" spans="1:1">
      <c r="A777" s="28"/>
    </row>
    <row r="778" spans="1:1">
      <c r="A778" s="28"/>
    </row>
    <row r="779" spans="1:1">
      <c r="A779" s="28"/>
    </row>
    <row r="780" spans="1:1">
      <c r="A780" s="28"/>
    </row>
    <row r="781" spans="1:1">
      <c r="A781" s="28"/>
    </row>
    <row r="782" spans="1:1">
      <c r="A782" s="28"/>
    </row>
    <row r="783" spans="1:1">
      <c r="A783" s="28"/>
    </row>
    <row r="784" spans="1:1">
      <c r="A784" s="28"/>
    </row>
    <row r="785" spans="1:1">
      <c r="A785" s="28"/>
    </row>
    <row r="786" spans="1:1">
      <c r="A786" s="28"/>
    </row>
    <row r="787" spans="1:1">
      <c r="A787" s="28"/>
    </row>
    <row r="788" spans="1:1">
      <c r="A788" s="28"/>
    </row>
    <row r="789" spans="1:1">
      <c r="A789" s="28"/>
    </row>
    <row r="790" spans="1:1">
      <c r="A790" s="28"/>
    </row>
    <row r="791" spans="1:1">
      <c r="A791" s="28"/>
    </row>
    <row r="792" spans="1:1">
      <c r="A792" s="28"/>
    </row>
    <row r="793" spans="1:1">
      <c r="A793" s="28"/>
    </row>
    <row r="794" spans="1:1">
      <c r="A794" s="28"/>
    </row>
    <row r="795" spans="1:1">
      <c r="A795" s="28"/>
    </row>
    <row r="796" spans="1:1">
      <c r="A796" s="28"/>
    </row>
    <row r="797" spans="1:1">
      <c r="A797" s="28"/>
    </row>
    <row r="798" spans="1:1">
      <c r="A798" s="28"/>
    </row>
    <row r="799" spans="1:1">
      <c r="A799" s="28"/>
    </row>
    <row r="800" spans="1:1">
      <c r="A800" s="28"/>
    </row>
    <row r="801" spans="1:1">
      <c r="A801" s="28"/>
    </row>
    <row r="802" spans="1:1">
      <c r="A802" s="28"/>
    </row>
    <row r="803" spans="1:1">
      <c r="A803" s="28"/>
    </row>
    <row r="804" spans="1:1">
      <c r="A804" s="28"/>
    </row>
    <row r="805" spans="1:1">
      <c r="A805" s="28"/>
    </row>
    <row r="806" spans="1:1">
      <c r="A806" s="28"/>
    </row>
    <row r="807" spans="1:1">
      <c r="A807" s="28"/>
    </row>
    <row r="808" spans="1:1">
      <c r="A808" s="28"/>
    </row>
    <row r="809" spans="1:1">
      <c r="A809" s="28"/>
    </row>
    <row r="810" spans="1:1">
      <c r="A810" s="28"/>
    </row>
    <row r="811" spans="1:1">
      <c r="A811" s="28"/>
    </row>
    <row r="812" spans="1:1">
      <c r="A812" s="28"/>
    </row>
    <row r="813" spans="1:1">
      <c r="A813" s="28"/>
    </row>
    <row r="814" spans="1:1">
      <c r="A814" s="28"/>
    </row>
    <row r="815" spans="1:1">
      <c r="A815" s="28"/>
    </row>
    <row r="816" spans="1:1">
      <c r="A816" s="28"/>
    </row>
    <row r="817" spans="1:1">
      <c r="A817" s="28"/>
    </row>
    <row r="818" spans="1:1">
      <c r="A818" s="28"/>
    </row>
    <row r="819" spans="1:1">
      <c r="A819" s="28"/>
    </row>
    <row r="820" spans="1:1">
      <c r="A820" s="28"/>
    </row>
    <row r="821" spans="1:1">
      <c r="A821" s="28"/>
    </row>
    <row r="822" spans="1:1">
      <c r="A822" s="28"/>
    </row>
    <row r="823" spans="1:1">
      <c r="A823" s="28"/>
    </row>
    <row r="824" spans="1:1">
      <c r="A824" s="28"/>
    </row>
    <row r="825" spans="1:1">
      <c r="A825" s="28"/>
    </row>
    <row r="826" spans="1:1">
      <c r="A826" s="28"/>
    </row>
    <row r="827" spans="1:1">
      <c r="A827" s="28"/>
    </row>
    <row r="828" spans="1:1">
      <c r="A828" s="28"/>
    </row>
    <row r="829" spans="1:1">
      <c r="A829" s="28"/>
    </row>
    <row r="830" spans="1:1">
      <c r="A830" s="28"/>
    </row>
    <row r="831" spans="1:1">
      <c r="A831" s="28"/>
    </row>
    <row r="832" spans="1:1">
      <c r="A832" s="28"/>
    </row>
    <row r="833" spans="1:1">
      <c r="A833" s="28"/>
    </row>
    <row r="834" spans="1:1">
      <c r="A834" s="28"/>
    </row>
    <row r="835" spans="1:1">
      <c r="A835" s="28"/>
    </row>
    <row r="836" spans="1:1">
      <c r="A836" s="28"/>
    </row>
    <row r="837" spans="1:1">
      <c r="A837" s="28"/>
    </row>
    <row r="838" spans="1:1">
      <c r="A838" s="28"/>
    </row>
    <row r="839" spans="1:1">
      <c r="A839" s="28"/>
    </row>
    <row r="840" spans="1:1">
      <c r="A840" s="28"/>
    </row>
    <row r="841" spans="1:1">
      <c r="A841" s="28"/>
    </row>
    <row r="842" spans="1:1">
      <c r="A842" s="28"/>
    </row>
    <row r="843" spans="1:1">
      <c r="A843" s="28"/>
    </row>
    <row r="844" spans="1:1">
      <c r="A844" s="28"/>
    </row>
    <row r="845" spans="1:1">
      <c r="A845" s="28"/>
    </row>
    <row r="846" spans="1:1">
      <c r="A846" s="28"/>
    </row>
    <row r="847" spans="1:1">
      <c r="A847" s="28"/>
    </row>
    <row r="848" spans="1:1">
      <c r="A848" s="28"/>
    </row>
    <row r="849" spans="1:1">
      <c r="A849" s="28"/>
    </row>
    <row r="850" spans="1:1">
      <c r="A850" s="28"/>
    </row>
    <row r="851" spans="1:1">
      <c r="A851" s="28"/>
    </row>
    <row r="852" spans="1:1">
      <c r="A852" s="28"/>
    </row>
    <row r="853" spans="1:1">
      <c r="A853" s="28"/>
    </row>
    <row r="854" spans="1:1">
      <c r="A854" s="28"/>
    </row>
    <row r="855" spans="1:1">
      <c r="A855" s="28"/>
    </row>
    <row r="856" spans="1:1">
      <c r="A856" s="28"/>
    </row>
    <row r="857" spans="1:1">
      <c r="A857" s="28"/>
    </row>
    <row r="858" spans="1:1">
      <c r="A858" s="28"/>
    </row>
    <row r="859" spans="1:1">
      <c r="A859" s="28"/>
    </row>
    <row r="860" spans="1:1">
      <c r="A860" s="28"/>
    </row>
    <row r="861" spans="1:1">
      <c r="A861" s="28"/>
    </row>
    <row r="862" spans="1:1">
      <c r="A862" s="28"/>
    </row>
    <row r="863" spans="1:1">
      <c r="A863" s="28"/>
    </row>
    <row r="864" spans="1:1">
      <c r="A864" s="28"/>
    </row>
    <row r="865" spans="1:1">
      <c r="A865" s="28"/>
    </row>
    <row r="866" spans="1:1">
      <c r="A866" s="28"/>
    </row>
    <row r="867" spans="1:1">
      <c r="A867" s="28"/>
    </row>
    <row r="868" spans="1:1">
      <c r="A868" s="28"/>
    </row>
    <row r="869" spans="1:1">
      <c r="A869" s="28"/>
    </row>
    <row r="870" spans="1:1">
      <c r="A870" s="28"/>
    </row>
    <row r="871" spans="1:1">
      <c r="A871" s="28"/>
    </row>
    <row r="872" spans="1:1">
      <c r="A872" s="28"/>
    </row>
    <row r="873" spans="1:1">
      <c r="A873" s="28"/>
    </row>
    <row r="874" spans="1:1">
      <c r="A874" s="28"/>
    </row>
    <row r="875" spans="1:1">
      <c r="A875" s="28"/>
    </row>
    <row r="876" spans="1:1">
      <c r="A876" s="28"/>
    </row>
    <row r="877" spans="1:1">
      <c r="A877" s="28"/>
    </row>
    <row r="878" spans="1:1">
      <c r="A878" s="28"/>
    </row>
    <row r="879" spans="1:1">
      <c r="A879" s="28"/>
    </row>
    <row r="880" spans="1:1">
      <c r="A880" s="28"/>
    </row>
    <row r="881" spans="1:1">
      <c r="A881" s="28"/>
    </row>
    <row r="882" spans="1:1">
      <c r="A882" s="28"/>
    </row>
    <row r="883" spans="1:1">
      <c r="A883" s="28"/>
    </row>
    <row r="884" spans="1:1">
      <c r="A884" s="28"/>
    </row>
    <row r="885" spans="1:1">
      <c r="A885" s="28"/>
    </row>
    <row r="886" spans="1:1">
      <c r="A886" s="28"/>
    </row>
    <row r="887" spans="1:1">
      <c r="A887" s="28"/>
    </row>
    <row r="888" spans="1:1">
      <c r="A888" s="28"/>
    </row>
    <row r="889" spans="1:1">
      <c r="A889" s="28"/>
    </row>
    <row r="890" spans="1:1">
      <c r="A890" s="28"/>
    </row>
    <row r="891" spans="1:1">
      <c r="A891" s="28"/>
    </row>
    <row r="892" spans="1:1">
      <c r="A892" s="28"/>
    </row>
    <row r="893" spans="1:1">
      <c r="A893" s="28"/>
    </row>
    <row r="894" spans="1:1">
      <c r="A894" s="28"/>
    </row>
    <row r="895" spans="1:1">
      <c r="A895" s="28"/>
    </row>
    <row r="896" spans="1:1">
      <c r="A896" s="28"/>
    </row>
    <row r="897" spans="1:1">
      <c r="A897" s="28"/>
    </row>
    <row r="898" spans="1:1">
      <c r="A898" s="28"/>
    </row>
    <row r="899" spans="1:1">
      <c r="A899" s="28"/>
    </row>
    <row r="900" spans="1:1">
      <c r="A900" s="28"/>
    </row>
    <row r="901" spans="1:1">
      <c r="A901" s="28"/>
    </row>
    <row r="902" spans="1:1">
      <c r="A902" s="28"/>
    </row>
    <row r="903" spans="1:1">
      <c r="A903" s="28"/>
    </row>
    <row r="904" spans="1:1">
      <c r="A904" s="28"/>
    </row>
    <row r="905" spans="1:1">
      <c r="A905" s="28"/>
    </row>
    <row r="906" spans="1:1">
      <c r="A906" s="28"/>
    </row>
    <row r="907" spans="1:1">
      <c r="A907" s="28"/>
    </row>
    <row r="908" spans="1:1">
      <c r="A908" s="28"/>
    </row>
    <row r="909" spans="1:1">
      <c r="A909" s="28"/>
    </row>
    <row r="910" spans="1:1">
      <c r="A910" s="28"/>
    </row>
    <row r="911" spans="1:1">
      <c r="A911" s="28"/>
    </row>
    <row r="912" spans="1:1">
      <c r="A912" s="28"/>
    </row>
    <row r="913" spans="1:1">
      <c r="A913" s="28"/>
    </row>
    <row r="914" spans="1:1">
      <c r="A914" s="28"/>
    </row>
    <row r="915" spans="1:1">
      <c r="A915" s="28"/>
    </row>
    <row r="916" spans="1:1">
      <c r="A916" s="28"/>
    </row>
    <row r="917" spans="1:1">
      <c r="A917" s="28"/>
    </row>
    <row r="918" spans="1:1">
      <c r="A918" s="28"/>
    </row>
    <row r="919" spans="1:1">
      <c r="A919" s="28"/>
    </row>
    <row r="920" spans="1:1">
      <c r="A920" s="28"/>
    </row>
    <row r="921" spans="1:1">
      <c r="A921" s="28"/>
    </row>
    <row r="922" spans="1:1">
      <c r="A922" s="28"/>
    </row>
    <row r="923" spans="1:1">
      <c r="A923" s="28"/>
    </row>
    <row r="924" spans="1:1">
      <c r="A924" s="28"/>
    </row>
    <row r="925" spans="1:1">
      <c r="A925" s="28"/>
    </row>
    <row r="926" spans="1:1">
      <c r="A926" s="28"/>
    </row>
    <row r="927" spans="1:1">
      <c r="A927" s="28"/>
    </row>
    <row r="928" spans="1:1">
      <c r="A928" s="28"/>
    </row>
    <row r="929" spans="1:1">
      <c r="A929" s="28"/>
    </row>
    <row r="930" spans="1:1">
      <c r="A930" s="28"/>
    </row>
    <row r="931" spans="1:1">
      <c r="A931" s="28"/>
    </row>
    <row r="932" spans="1:1">
      <c r="A932" s="28"/>
    </row>
    <row r="933" spans="1:1">
      <c r="A933" s="28"/>
    </row>
    <row r="934" spans="1:1">
      <c r="A934" s="28"/>
    </row>
    <row r="935" spans="1:1">
      <c r="A935" s="28"/>
    </row>
    <row r="936" spans="1:1">
      <c r="A936" s="28"/>
    </row>
    <row r="937" spans="1:1">
      <c r="A937" s="28"/>
    </row>
    <row r="938" spans="1:1">
      <c r="A938" s="28"/>
    </row>
    <row r="939" spans="1:1">
      <c r="A939" s="28"/>
    </row>
    <row r="940" spans="1:1">
      <c r="A940" s="28"/>
    </row>
    <row r="941" spans="1:1">
      <c r="A941" s="28"/>
    </row>
    <row r="942" spans="1:1">
      <c r="A942" s="28"/>
    </row>
    <row r="943" spans="1:1">
      <c r="A943" s="28"/>
    </row>
    <row r="944" spans="1:1">
      <c r="A944" s="28"/>
    </row>
    <row r="945" spans="1:1">
      <c r="A945" s="28"/>
    </row>
    <row r="946" spans="1:1">
      <c r="A946" s="28"/>
    </row>
    <row r="947" spans="1:1">
      <c r="A947" s="28"/>
    </row>
    <row r="948" spans="1:1">
      <c r="A948" s="28"/>
    </row>
    <row r="949" spans="1:1">
      <c r="A949" s="28"/>
    </row>
    <row r="950" spans="1:1">
      <c r="A950" s="28"/>
    </row>
    <row r="951" spans="1:1">
      <c r="A951" s="28"/>
    </row>
    <row r="952" spans="1:1">
      <c r="A952" s="28"/>
    </row>
    <row r="953" spans="1:1">
      <c r="A953" s="28"/>
    </row>
    <row r="954" spans="1:1">
      <c r="A954" s="28"/>
    </row>
    <row r="955" spans="1:1">
      <c r="A955" s="28"/>
    </row>
    <row r="956" spans="1:1">
      <c r="A956" s="28"/>
    </row>
    <row r="957" spans="1:1">
      <c r="A957" s="28"/>
    </row>
    <row r="958" spans="1:1">
      <c r="A958" s="28"/>
    </row>
    <row r="959" spans="1:1">
      <c r="A959" s="28"/>
    </row>
    <row r="960" spans="1:1">
      <c r="A960" s="28"/>
    </row>
    <row r="961" spans="1:1">
      <c r="A961" s="28"/>
    </row>
    <row r="962" spans="1:1">
      <c r="A962" s="28"/>
    </row>
    <row r="963" spans="1:1">
      <c r="A963" s="28"/>
    </row>
    <row r="964" spans="1:1">
      <c r="A964" s="28"/>
    </row>
    <row r="965" spans="1:1">
      <c r="A965" s="28"/>
    </row>
    <row r="966" spans="1:1">
      <c r="A966" s="28"/>
    </row>
    <row r="967" spans="1:1">
      <c r="A967" s="28"/>
    </row>
    <row r="968" spans="1:1">
      <c r="A968" s="28"/>
    </row>
    <row r="969" spans="1:1">
      <c r="A969" s="28"/>
    </row>
    <row r="970" spans="1:1">
      <c r="A970" s="28"/>
    </row>
    <row r="971" spans="1:1">
      <c r="A971" s="28"/>
    </row>
    <row r="972" spans="1:1">
      <c r="A972" s="28"/>
    </row>
    <row r="973" spans="1:1">
      <c r="A973" s="28"/>
    </row>
    <row r="974" spans="1:1">
      <c r="A974" s="28"/>
    </row>
    <row r="975" spans="1:1">
      <c r="A975" s="28"/>
    </row>
    <row r="976" spans="1:1">
      <c r="A976" s="28"/>
    </row>
    <row r="977" spans="1:1">
      <c r="A977" s="28"/>
    </row>
    <row r="978" spans="1:1">
      <c r="A978" s="28"/>
    </row>
    <row r="979" spans="1:1">
      <c r="A979" s="28"/>
    </row>
    <row r="980" spans="1:1">
      <c r="A980" s="28"/>
    </row>
    <row r="981" spans="1:1">
      <c r="A981" s="28"/>
    </row>
    <row r="982" spans="1:1">
      <c r="A982" s="28"/>
    </row>
    <row r="983" spans="1:1">
      <c r="A983" s="28"/>
    </row>
    <row r="984" spans="1:1">
      <c r="A984" s="28"/>
    </row>
    <row r="985" spans="1:1">
      <c r="A985" s="28"/>
    </row>
    <row r="986" spans="1:1">
      <c r="A986" s="28"/>
    </row>
  </sheetData>
  <dataValidations count="8">
    <dataValidation type="list" allowBlank="1" showInputMessage="1" showErrorMessage="1" sqref="C10" xr:uid="{00000000-0002-0000-0000-000000000000}">
      <formula1>MODELES</formula1>
    </dataValidation>
    <dataValidation type="list" allowBlank="1" showInputMessage="1" showErrorMessage="1" sqref="C17" xr:uid="{00000000-0002-0000-0000-000001000000}">
      <formula1>Divers</formula1>
    </dataValidation>
    <dataValidation type="list" allowBlank="1" showInputMessage="1" showErrorMessage="1" sqref="C14" xr:uid="{00000000-0002-0000-0000-000002000000}">
      <formula1>Mousse</formula1>
    </dataValidation>
    <dataValidation type="list" allowBlank="1" showInputMessage="1" showErrorMessage="1" sqref="C15" xr:uid="{00000000-0002-0000-0000-000003000000}">
      <formula1>Projecteur</formula1>
    </dataValidation>
    <dataValidation type="list" allowBlank="1" showInputMessage="1" showErrorMessage="1" sqref="C16" xr:uid="{00000000-0002-0000-0000-000004000000}">
      <formula1>Local</formula1>
    </dataValidation>
    <dataValidation type="list" allowBlank="1" showInputMessage="1" showErrorMessage="1" sqref="C18" xr:uid="{00000000-0002-0000-0000-000005000000}">
      <formula1>Couronne</formula1>
    </dataValidation>
    <dataValidation type="list" allowBlank="1" showInputMessage="1" showErrorMessage="1" sqref="C20:C24" xr:uid="{00000000-0002-0000-0000-000006000000}">
      <formula1>Supplémentaire</formula1>
    </dataValidation>
    <dataValidation type="list" allowBlank="1" showInputMessage="1" showErrorMessage="1" sqref="C11" xr:uid="{00000000-0002-0000-0000-000007000000}">
      <formula1>INDIRECT($C$10)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defaultSize="0" autoFill="0" autoLine="0" autoPict="0">
                <anchor moveWithCells="1">
                  <from>
                    <xdr:col>5</xdr:col>
                    <xdr:colOff>66675</xdr:colOff>
                    <xdr:row>8</xdr:row>
                    <xdr:rowOff>180975</xdr:rowOff>
                  </from>
                  <to>
                    <xdr:col>5</xdr:col>
                    <xdr:colOff>200025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defaultSize="0" autoFill="0" autoLine="0" autoPict="0">
                <anchor moveWithCells="1">
                  <from>
                    <xdr:col>5</xdr:col>
                    <xdr:colOff>66675</xdr:colOff>
                    <xdr:row>9</xdr:row>
                    <xdr:rowOff>180975</xdr:rowOff>
                  </from>
                  <to>
                    <xdr:col>5</xdr:col>
                    <xdr:colOff>200025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Check Box 12">
              <controlPr defaultSize="0" autoFill="0" autoLine="0" autoPict="0">
                <anchor moveWithCells="1">
                  <from>
                    <xdr:col>5</xdr:col>
                    <xdr:colOff>66675</xdr:colOff>
                    <xdr:row>10</xdr:row>
                    <xdr:rowOff>180975</xdr:rowOff>
                  </from>
                  <to>
                    <xdr:col>5</xdr:col>
                    <xdr:colOff>200025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Check Box 13">
              <controlPr defaultSize="0" autoFill="0" autoLine="0" autoPict="0">
                <anchor moveWithCells="1">
                  <from>
                    <xdr:col>5</xdr:col>
                    <xdr:colOff>66675</xdr:colOff>
                    <xdr:row>11</xdr:row>
                    <xdr:rowOff>180975</xdr:rowOff>
                  </from>
                  <to>
                    <xdr:col>5</xdr:col>
                    <xdr:colOff>200025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Check Box 14">
              <controlPr defaultSize="0" autoFill="0" autoLine="0" autoPict="0">
                <anchor moveWithCells="1">
                  <from>
                    <xdr:col>5</xdr:col>
                    <xdr:colOff>66675</xdr:colOff>
                    <xdr:row>12</xdr:row>
                    <xdr:rowOff>180975</xdr:rowOff>
                  </from>
                  <to>
                    <xdr:col>5</xdr:col>
                    <xdr:colOff>200025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Check Box 15">
              <controlPr defaultSize="0" autoFill="0" autoLine="0" autoPict="0">
                <anchor moveWithCells="1">
                  <from>
                    <xdr:col>5</xdr:col>
                    <xdr:colOff>66675</xdr:colOff>
                    <xdr:row>13</xdr:row>
                    <xdr:rowOff>180975</xdr:rowOff>
                  </from>
                  <to>
                    <xdr:col>5</xdr:col>
                    <xdr:colOff>200025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Check Box 16">
              <controlPr defaultSize="0" autoFill="0" autoLine="0" autoPict="0">
                <anchor moveWithCells="1">
                  <from>
                    <xdr:col>5</xdr:col>
                    <xdr:colOff>66675</xdr:colOff>
                    <xdr:row>14</xdr:row>
                    <xdr:rowOff>180975</xdr:rowOff>
                  </from>
                  <to>
                    <xdr:col>5</xdr:col>
                    <xdr:colOff>200025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7">
              <controlPr defaultSize="0" autoFill="0" autoLine="0" autoPict="0">
                <anchor moveWithCells="1">
                  <from>
                    <xdr:col>5</xdr:col>
                    <xdr:colOff>66675</xdr:colOff>
                    <xdr:row>15</xdr:row>
                    <xdr:rowOff>180975</xdr:rowOff>
                  </from>
                  <to>
                    <xdr:col>5</xdr:col>
                    <xdr:colOff>200025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>
                <anchor moveWithCells="1">
                  <from>
                    <xdr:col>5</xdr:col>
                    <xdr:colOff>66675</xdr:colOff>
                    <xdr:row>16</xdr:row>
                    <xdr:rowOff>180975</xdr:rowOff>
                  </from>
                  <to>
                    <xdr:col>5</xdr:col>
                    <xdr:colOff>200025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>
                  <from>
                    <xdr:col>5</xdr:col>
                    <xdr:colOff>66675</xdr:colOff>
                    <xdr:row>17</xdr:row>
                    <xdr:rowOff>180975</xdr:rowOff>
                  </from>
                  <to>
                    <xdr:col>5</xdr:col>
                    <xdr:colOff>200025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4" name="Check Box 24">
              <controlPr defaultSize="0" autoFill="0" autoLine="0" autoPict="0">
                <anchor moveWithCells="1">
                  <from>
                    <xdr:col>5</xdr:col>
                    <xdr:colOff>66675</xdr:colOff>
                    <xdr:row>20</xdr:row>
                    <xdr:rowOff>180975</xdr:rowOff>
                  </from>
                  <to>
                    <xdr:col>5</xdr:col>
                    <xdr:colOff>200025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5" name="Check Box 25">
              <controlPr defaultSize="0" autoFill="0" autoLine="0" autoPict="0">
                <anchor moveWithCells="1">
                  <from>
                    <xdr:col>5</xdr:col>
                    <xdr:colOff>66675</xdr:colOff>
                    <xdr:row>21</xdr:row>
                    <xdr:rowOff>180975</xdr:rowOff>
                  </from>
                  <to>
                    <xdr:col>5</xdr:col>
                    <xdr:colOff>200025</xdr:colOff>
                    <xdr:row>23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6" name="Check Box 26">
              <controlPr defaultSize="0" autoFill="0" autoLine="0" autoPict="0">
                <anchor moveWithCells="1">
                  <from>
                    <xdr:col>5</xdr:col>
                    <xdr:colOff>66675</xdr:colOff>
                    <xdr:row>22</xdr:row>
                    <xdr:rowOff>180975</xdr:rowOff>
                  </from>
                  <to>
                    <xdr:col>5</xdr:col>
                    <xdr:colOff>200025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7" name="Check Box 27">
              <controlPr defaultSize="0" autoFill="0" autoLine="0" autoPict="0">
                <anchor moveWithCells="1">
                  <from>
                    <xdr:col>5</xdr:col>
                    <xdr:colOff>66675</xdr:colOff>
                    <xdr:row>23</xdr:row>
                    <xdr:rowOff>180975</xdr:rowOff>
                  </from>
                  <to>
                    <xdr:col>5</xdr:col>
                    <xdr:colOff>200025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8" name="Check Box 28">
              <controlPr defaultSize="0" autoFill="0" autoLine="0" autoPict="0">
                <anchor moveWithCells="1">
                  <from>
                    <xdr:col>5</xdr:col>
                    <xdr:colOff>66675</xdr:colOff>
                    <xdr:row>24</xdr:row>
                    <xdr:rowOff>180975</xdr:rowOff>
                  </from>
                  <to>
                    <xdr:col>5</xdr:col>
                    <xdr:colOff>200025</xdr:colOff>
                    <xdr:row>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Check Box 29">
              <controlPr defaultSize="0" autoFill="0" autoLine="0" autoPict="0">
                <anchor moveWithCells="1">
                  <from>
                    <xdr:col>5</xdr:col>
                    <xdr:colOff>66675</xdr:colOff>
                    <xdr:row>25</xdr:row>
                    <xdr:rowOff>180975</xdr:rowOff>
                  </from>
                  <to>
                    <xdr:col>5</xdr:col>
                    <xdr:colOff>200025</xdr:colOff>
                    <xdr:row>27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0" name="Check Box 30">
              <controlPr defaultSize="0" autoFill="0" autoLine="0" autoPict="0">
                <anchor moveWithCells="1">
                  <from>
                    <xdr:col>5</xdr:col>
                    <xdr:colOff>66675</xdr:colOff>
                    <xdr:row>26</xdr:row>
                    <xdr:rowOff>180975</xdr:rowOff>
                  </from>
                  <to>
                    <xdr:col>5</xdr:col>
                    <xdr:colOff>200025</xdr:colOff>
                    <xdr:row>28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1" name="Check Box 32">
              <controlPr defaultSize="0" autoFill="0" autoLine="0" autoPict="0">
                <anchor moveWithCells="1">
                  <from>
                    <xdr:col>5</xdr:col>
                    <xdr:colOff>66675</xdr:colOff>
                    <xdr:row>29</xdr:row>
                    <xdr:rowOff>180975</xdr:rowOff>
                  </from>
                  <to>
                    <xdr:col>5</xdr:col>
                    <xdr:colOff>200025</xdr:colOff>
                    <xdr:row>31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2" name="Check Box 33">
              <controlPr defaultSize="0" autoFill="0" autoLine="0" autoPict="0">
                <anchor moveWithCells="1">
                  <from>
                    <xdr:col>5</xdr:col>
                    <xdr:colOff>66675</xdr:colOff>
                    <xdr:row>30</xdr:row>
                    <xdr:rowOff>180975</xdr:rowOff>
                  </from>
                  <to>
                    <xdr:col>5</xdr:col>
                    <xdr:colOff>200025</xdr:colOff>
                    <xdr:row>32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3" name="Check Box 34">
              <controlPr defaultSize="0" autoFill="0" autoLine="0" autoPict="0">
                <anchor moveWithCells="1">
                  <from>
                    <xdr:col>5</xdr:col>
                    <xdr:colOff>66675</xdr:colOff>
                    <xdr:row>31</xdr:row>
                    <xdr:rowOff>180975</xdr:rowOff>
                  </from>
                  <to>
                    <xdr:col>5</xdr:col>
                    <xdr:colOff>200025</xdr:colOff>
                    <xdr:row>33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4" name="Check Box 36">
              <controlPr defaultSize="0" autoFill="0" autoLine="0" autoPict="0">
                <anchor moveWithCells="1">
                  <from>
                    <xdr:col>2</xdr:col>
                    <xdr:colOff>1504950</xdr:colOff>
                    <xdr:row>10</xdr:row>
                    <xdr:rowOff>152400</xdr:rowOff>
                  </from>
                  <to>
                    <xdr:col>2</xdr:col>
                    <xdr:colOff>1657350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71"/>
  <sheetViews>
    <sheetView showGridLines="0" showZeros="0" zoomScaleNormal="100" workbookViewId="0">
      <selection activeCell="A14" sqref="A14:G15"/>
    </sheetView>
  </sheetViews>
  <sheetFormatPr baseColWidth="10" defaultRowHeight="15"/>
  <cols>
    <col min="1" max="1" width="3.5703125" customWidth="1"/>
    <col min="2" max="2" width="10.140625" customWidth="1"/>
    <col min="3" max="3" width="20" customWidth="1"/>
    <col min="4" max="4" width="36.28515625" customWidth="1"/>
    <col min="5" max="5" width="5" bestFit="1" customWidth="1"/>
    <col min="6" max="6" width="13.85546875" bestFit="1" customWidth="1"/>
    <col min="7" max="7" width="13.28515625" bestFit="1" customWidth="1"/>
    <col min="9" max="9" width="19.42578125" bestFit="1" customWidth="1"/>
  </cols>
  <sheetData>
    <row r="1" spans="1:10" ht="44.25">
      <c r="A1" s="62"/>
      <c r="B1" s="63"/>
      <c r="C1" s="63"/>
      <c r="D1" s="63"/>
      <c r="E1" s="63"/>
      <c r="F1" s="63"/>
      <c r="G1" s="63"/>
    </row>
    <row r="2" spans="1:10" ht="26.25">
      <c r="A2" s="61"/>
      <c r="B2" s="61"/>
      <c r="C2" s="61"/>
      <c r="D2" s="61"/>
      <c r="E2" s="61"/>
      <c r="F2" s="61"/>
      <c r="G2" s="61"/>
    </row>
    <row r="3" spans="1:10" ht="30" customHeight="1">
      <c r="A3" s="59"/>
      <c r="B3" s="60"/>
      <c r="C3" s="60"/>
      <c r="D3" s="60"/>
      <c r="E3" s="60"/>
      <c r="F3" s="60"/>
      <c r="G3" s="60"/>
    </row>
    <row r="4" spans="1:10" ht="15.75">
      <c r="A4" s="139"/>
      <c r="B4" s="140" t="s">
        <v>284</v>
      </c>
      <c r="C4" s="141">
        <f>IF(ISBLANK(B4),"",VLOOKUP(B4,'FEUILLE DE CALCUL'!B1:C1,2,0))</f>
        <v>0</v>
      </c>
      <c r="D4" s="109"/>
      <c r="E4" s="108"/>
      <c r="F4" s="110"/>
      <c r="G4" s="111"/>
    </row>
    <row r="5" spans="1:10" ht="9" customHeight="1">
      <c r="A5" s="112"/>
      <c r="B5" s="108"/>
      <c r="C5" s="108"/>
      <c r="D5" s="108"/>
      <c r="E5" s="108"/>
      <c r="F5" s="113"/>
      <c r="G5" s="108"/>
    </row>
    <row r="6" spans="1:10" ht="15.75">
      <c r="A6" s="108"/>
      <c r="B6" s="108"/>
      <c r="C6" s="142" t="s">
        <v>275</v>
      </c>
      <c r="D6" s="143">
        <f>IF(ISBLANK(C6),"",VLOOKUP(C6,'FEUILLE DE CALCUL'!B2:C2,2,0))</f>
        <v>0</v>
      </c>
      <c r="E6" s="144"/>
      <c r="F6" s="144"/>
      <c r="G6" s="144"/>
      <c r="J6" s="76"/>
    </row>
    <row r="7" spans="1:10" ht="15.75">
      <c r="A7" s="114"/>
      <c r="B7" s="114"/>
      <c r="C7" s="145"/>
      <c r="D7" s="144">
        <f>IF(ISBLANK(I7),"",VLOOKUP(I7,'FEUILLE DE CALCUL'!B3:C3,2,0))</f>
        <v>0</v>
      </c>
      <c r="E7" s="146"/>
      <c r="F7" s="147" t="s">
        <v>315</v>
      </c>
      <c r="G7" s="148"/>
      <c r="I7" t="s">
        <v>267</v>
      </c>
    </row>
    <row r="8" spans="1:10" ht="15.75">
      <c r="A8" s="114"/>
      <c r="B8" s="114"/>
      <c r="C8" s="145"/>
      <c r="D8" s="149">
        <f>IF(ISBLANK(I8),"",VLOOKUP(I8,'FEUILLE DE CALCUL'!B4:C4,2,0))</f>
        <v>0</v>
      </c>
      <c r="E8" s="150"/>
      <c r="F8" s="150">
        <f ca="1">TODAY()</f>
        <v>43368</v>
      </c>
      <c r="G8" s="144"/>
      <c r="I8" t="s">
        <v>313</v>
      </c>
    </row>
    <row r="9" spans="1:10" ht="15.75">
      <c r="A9" s="114"/>
      <c r="B9" s="114"/>
      <c r="C9" s="145"/>
      <c r="D9" s="149">
        <f>IF(ISBLANK(I9),"",VLOOKUP(I9,'FEUILLE DE CALCUL'!B5:C5,2,0))</f>
        <v>0</v>
      </c>
      <c r="E9" s="151"/>
      <c r="F9" s="145"/>
      <c r="G9" s="144"/>
      <c r="I9" t="s">
        <v>273</v>
      </c>
    </row>
    <row r="10" spans="1:10" ht="15.75">
      <c r="A10" s="188" t="s">
        <v>276</v>
      </c>
      <c r="B10" s="188"/>
      <c r="C10" s="152">
        <f>IF(ISBLANK(A10),"",VLOOKUP(A10,'FEUILLE DE CALCUL'!B7:C7,2,0))</f>
        <v>0</v>
      </c>
      <c r="D10" s="149">
        <f>IF(ISBLANK(I10),"",VLOOKUP(I10,'FEUILLE DE CALCUL'!B6:C6,2,0))</f>
        <v>0</v>
      </c>
      <c r="E10" s="151"/>
      <c r="F10" s="145"/>
      <c r="G10" s="144"/>
      <c r="I10" t="s">
        <v>274</v>
      </c>
    </row>
    <row r="11" spans="1:10" ht="21" customHeight="1">
      <c r="A11" s="115"/>
      <c r="B11" s="116"/>
      <c r="C11" s="153"/>
      <c r="D11" s="144"/>
      <c r="E11" s="144"/>
      <c r="F11" s="144"/>
      <c r="G11" s="145"/>
    </row>
    <row r="12" spans="1:10" ht="18">
      <c r="A12" s="189" t="s">
        <v>277</v>
      </c>
      <c r="B12" s="190"/>
      <c r="C12" s="190"/>
      <c r="D12" s="190"/>
      <c r="E12" s="137" t="s">
        <v>278</v>
      </c>
      <c r="F12" s="137" t="s">
        <v>279</v>
      </c>
      <c r="G12" s="138" t="s">
        <v>280</v>
      </c>
      <c r="I12" s="73"/>
    </row>
    <row r="13" spans="1:10" ht="20.100000000000001" customHeight="1">
      <c r="A13" s="119"/>
      <c r="B13" s="120"/>
      <c r="C13" s="120"/>
      <c r="D13" s="120"/>
      <c r="E13" s="123"/>
      <c r="F13" s="123"/>
      <c r="G13" s="124"/>
      <c r="I13" s="73"/>
    </row>
    <row r="14" spans="1:10" ht="15.75">
      <c r="A14" s="207" t="str">
        <f>IF(ISBLANK(I14),"",VLOOKUP(I14,'MAGIFIRST FX20'!J6:K6,2,0))</f>
        <v>MAGIfirst avec Filtration FX20 et avec escalier ROMAN 2m</v>
      </c>
      <c r="B14" s="208"/>
      <c r="C14" s="208"/>
      <c r="D14" s="208"/>
      <c r="E14" s="208"/>
      <c r="F14" s="208"/>
      <c r="G14" s="209"/>
      <c r="H14" s="74"/>
      <c r="I14" s="73" t="s">
        <v>2</v>
      </c>
    </row>
    <row r="15" spans="1:10" ht="15.75">
      <c r="A15" s="207"/>
      <c r="B15" s="208"/>
      <c r="C15" s="208"/>
      <c r="D15" s="208"/>
      <c r="E15" s="208"/>
      <c r="F15" s="208"/>
      <c r="G15" s="209"/>
      <c r="H15" s="74"/>
      <c r="I15" s="73"/>
    </row>
    <row r="16" spans="1:10" ht="25.5">
      <c r="A16" s="207" t="str">
        <f>IF(ISBLANK(I16),"",VLOOKUP(I16,'FEUILLE DE CALCUL'!B11:C11,2,0))</f>
        <v>3,33x2,00</v>
      </c>
      <c r="B16" s="208"/>
      <c r="C16" s="208"/>
      <c r="D16" s="208"/>
      <c r="E16" s="208"/>
      <c r="F16" s="208"/>
      <c r="G16" s="209"/>
      <c r="H16" s="74"/>
      <c r="I16" t="s">
        <v>3</v>
      </c>
      <c r="J16" t="s">
        <v>320</v>
      </c>
    </row>
    <row r="17" spans="1:9" ht="20.100000000000001" customHeight="1">
      <c r="A17" s="93"/>
      <c r="B17" s="101" t="str">
        <f>IF(C17=0,"","Piscine de taille")</f>
        <v/>
      </c>
      <c r="C17" s="102"/>
      <c r="D17" s="94"/>
      <c r="E17" s="96"/>
      <c r="F17" s="96"/>
      <c r="G17" s="96"/>
      <c r="H17" s="74"/>
    </row>
    <row r="18" spans="1:9" ht="15.75" customHeight="1">
      <c r="A18" s="210" t="str">
        <f>IF(A16=0,"",IF('FEUILLE DE CALCUL'!G9=FALSE,"Kit Piscine MAGILINE","Kit Piscine MAGILINE avec Panneaux 1,5m"))</f>
        <v>Kit Piscine MAGILINE</v>
      </c>
      <c r="B18" s="211"/>
      <c r="C18" s="211"/>
      <c r="D18" s="212"/>
      <c r="E18" s="96">
        <f>IF(A16=0,"",COUNTIF('FEUILLE DE CALCUL'!$B$9:$D$35,A16))</f>
        <v>1</v>
      </c>
      <c r="F18" s="103" t="e">
        <f>IF(ISBLANK(J16),"",VLOOKUP(J16,'FEUILLE DE CALCUL'!B$11:D$101,3,0))</f>
        <v>#REF!</v>
      </c>
      <c r="G18" s="103" t="e">
        <f>IF(E18="",F18,F18*E18)</f>
        <v>#REF!</v>
      </c>
      <c r="I18" t="s">
        <v>312</v>
      </c>
    </row>
    <row r="19" spans="1:9" ht="15.75">
      <c r="A19" s="93"/>
      <c r="B19" s="94"/>
      <c r="C19" s="94"/>
      <c r="D19" s="94"/>
      <c r="E19" s="96" t="str">
        <f>IF(A17=0,"",COUNTIF('FEUILLE DE CALCUL'!$B$9:$D$35,A17))</f>
        <v/>
      </c>
      <c r="F19" s="103"/>
      <c r="G19" s="103"/>
      <c r="I19" s="75"/>
    </row>
    <row r="20" spans="1:9" ht="15.75">
      <c r="A20" s="196">
        <f>IF(ISBLANK(I20),"",VLOOKUP(I20,'FEUILLE DE CALCUL'!B14:C14,2,0))</f>
        <v>0</v>
      </c>
      <c r="B20" s="197"/>
      <c r="C20" s="197"/>
      <c r="D20" s="198"/>
      <c r="E20" s="96" t="str">
        <f>IF(OR(A20=0,A20=""),"",COUNTIF('FEUILLE DE CALCUL'!$B$9:$D$35,A20))</f>
        <v/>
      </c>
      <c r="F20" s="103" t="str">
        <f>IF(A20=0,"",VLOOKUP(A20,'FEUILLE DE CALCUL'!C14:D14,2,0))</f>
        <v/>
      </c>
      <c r="G20" s="103" t="str">
        <f t="shared" ref="G20:G46" si="0">IF(E20="",F20,F20*E20)</f>
        <v/>
      </c>
      <c r="I20" s="75" t="s">
        <v>253</v>
      </c>
    </row>
    <row r="21" spans="1:9" ht="15.75">
      <c r="A21" s="196">
        <f>IF(ISBLANK(I21),"",VLOOKUP(I21,'FEUILLE DE CALCUL'!B15:C15,2,0))</f>
        <v>0</v>
      </c>
      <c r="B21" s="197"/>
      <c r="C21" s="197"/>
      <c r="D21" s="198"/>
      <c r="E21" s="96" t="str">
        <f>IF(OR(A21=0,A21=""),"",COUNTIF('FEUILLE DE CALCUL'!$B$9:$D$35,A21))</f>
        <v/>
      </c>
      <c r="F21" s="103" t="str">
        <f>IF(A21=0,"",VLOOKUP(A21,'FEUILLE DE CALCUL'!C15:D15,2,0))</f>
        <v/>
      </c>
      <c r="G21" s="103" t="str">
        <f t="shared" si="0"/>
        <v/>
      </c>
      <c r="I21" s="75" t="s">
        <v>254</v>
      </c>
    </row>
    <row r="22" spans="1:9" ht="15.75">
      <c r="A22" s="196">
        <f>IF(ISBLANK(I22),"",VLOOKUP(I22,'FEUILLE DE CALCUL'!B16:C16,2,0))</f>
        <v>0</v>
      </c>
      <c r="B22" s="197"/>
      <c r="C22" s="197"/>
      <c r="D22" s="198"/>
      <c r="E22" s="96" t="str">
        <f>IF(OR(A22=0,A22=""),"",COUNTIF('FEUILLE DE CALCUL'!$B$9:$D$35,A22))</f>
        <v/>
      </c>
      <c r="F22" s="103" t="str">
        <f>IF(A22=0,"",VLOOKUP(A22,'FEUILLE DE CALCUL'!C16:D16,2,0))</f>
        <v/>
      </c>
      <c r="G22" s="103" t="str">
        <f t="shared" si="0"/>
        <v/>
      </c>
      <c r="I22" s="75" t="s">
        <v>255</v>
      </c>
    </row>
    <row r="23" spans="1:9" ht="15.75">
      <c r="A23" s="196">
        <f>IF(ISBLANK(I23),"",VLOOKUP(I23,'FEUILLE DE CALCUL'!B17:C17,2,0))</f>
        <v>0</v>
      </c>
      <c r="B23" s="197"/>
      <c r="C23" s="197"/>
      <c r="D23" s="198"/>
      <c r="E23" s="96" t="str">
        <f>IF(OR(A23=0,A23=""),"",COUNTIF('FEUILLE DE CALCUL'!$B$9:$D$35,A23))</f>
        <v/>
      </c>
      <c r="F23" s="103" t="str">
        <f>IF(A23=0,"",VLOOKUP(A23,'FEUILLE DE CALCUL'!C17:D17,2,0))</f>
        <v/>
      </c>
      <c r="G23" s="103" t="str">
        <f t="shared" si="0"/>
        <v/>
      </c>
      <c r="I23" s="75" t="s">
        <v>256</v>
      </c>
    </row>
    <row r="24" spans="1:9" ht="15.75" customHeight="1">
      <c r="A24" s="196">
        <f>IF(ISBLANK(I24),"",VLOOKUP(I24,'FEUILLE DE CALCUL'!B18:C18,2,0))</f>
        <v>0</v>
      </c>
      <c r="B24" s="197"/>
      <c r="C24" s="197"/>
      <c r="D24" s="198"/>
      <c r="E24" s="96" t="str">
        <f>IF(OR(A24=0,A24=""),"",COUNTIF('FEUILLE DE CALCUL'!$B$9:$D$35,A24))</f>
        <v/>
      </c>
      <c r="F24" s="103" t="str">
        <f>IF(A24=0,"",VLOOKUP(A24,'FEUILLE DE CALCUL'!C18:D18,2,0))</f>
        <v/>
      </c>
      <c r="G24" s="103" t="str">
        <f t="shared" si="0"/>
        <v/>
      </c>
      <c r="I24" s="89" t="s">
        <v>257</v>
      </c>
    </row>
    <row r="25" spans="1:9" ht="15.75">
      <c r="A25" s="104"/>
      <c r="B25" s="102"/>
      <c r="C25" s="102"/>
      <c r="D25" s="102"/>
      <c r="E25" s="96" t="str">
        <f>IF(OR(A25=0,A25=""),"",COUNTIF('FEUILLE DE CALCUL'!$B$9:$D$35,A25))</f>
        <v/>
      </c>
      <c r="F25" s="103"/>
      <c r="G25" s="103"/>
      <c r="I25" s="89"/>
    </row>
    <row r="26" spans="1:9" ht="15.75">
      <c r="A26" s="196" t="str">
        <f>IF(OR(ISBLANK('FEUILLE DE CALCUL'!C20),'FEUILLE DE CALCUL'!C20='FEUILLE DE CALCUL'!C$14,'FEUILLE DE CALCUL'!C20='FEUILLE DE CALCUL'!C$15,'FEUILLE DE CALCUL'!C20='FEUILLE DE CALCUL'!C$16,'FEUILLE DE CALCUL'!C20='FEUILLE DE CALCUL'!C$17,'FEUILLE DE CALCUL'!C20='FEUILLE DE CALCUL'!C$18),"",VLOOKUP(I26,'FEUILLE DE CALCUL'!B20:D20,2,0))</f>
        <v/>
      </c>
      <c r="B26" s="197"/>
      <c r="C26" s="197"/>
      <c r="D26" s="198"/>
      <c r="E26" s="96" t="str">
        <f>IF(OR(A26=0,A26=""),"",COUNTIF('FEUILLE DE CALCUL'!$B$9:$D$35,A26))</f>
        <v/>
      </c>
      <c r="F26" s="103" t="str">
        <f>IF(ISBLANK('FEUILLE DE CALCUL'!C20),"",VLOOKUP(DEVIS!A26,'FEUILLE DE CALCUL'!C20:D20,2,0))</f>
        <v/>
      </c>
      <c r="G26" s="103" t="str">
        <f t="shared" si="0"/>
        <v/>
      </c>
      <c r="I26" s="89" t="s">
        <v>258</v>
      </c>
    </row>
    <row r="27" spans="1:9" ht="15.75">
      <c r="A27" s="196" t="str">
        <f>IF(OR(ISBLANK('FEUILLE DE CALCUL'!C21),'FEUILLE DE CALCUL'!C21='FEUILLE DE CALCUL'!C$14,'FEUILLE DE CALCUL'!C21='FEUILLE DE CALCUL'!C$15,'FEUILLE DE CALCUL'!C21='FEUILLE DE CALCUL'!C$16,'FEUILLE DE CALCUL'!C21='FEUILLE DE CALCUL'!C$17,'FEUILLE DE CALCUL'!C21='FEUILLE DE CALCUL'!C$18),"",VLOOKUP(I27,'FEUILLE DE CALCUL'!B21:D21,2,0))</f>
        <v/>
      </c>
      <c r="B27" s="197"/>
      <c r="C27" s="197"/>
      <c r="D27" s="198"/>
      <c r="E27" s="96" t="str">
        <f>IF(OR(A27=0,A27=""),"",COUNTIF('FEUILLE DE CALCUL'!$B$9:$D$35,A27))</f>
        <v/>
      </c>
      <c r="F27" s="103" t="str">
        <f>IF(ISBLANK('FEUILLE DE CALCUL'!C21),"",VLOOKUP(DEVIS!A27,'FEUILLE DE CALCUL'!C21:D21,2,0))</f>
        <v/>
      </c>
      <c r="G27" s="103" t="str">
        <f t="shared" si="0"/>
        <v/>
      </c>
      <c r="I27" s="89" t="s">
        <v>259</v>
      </c>
    </row>
    <row r="28" spans="1:9" ht="15.75" hidden="1">
      <c r="A28" s="196" t="str">
        <f>IF(OR(ISBLANK('FEUILLE DE CALCUL'!C22),'FEUILLE DE CALCUL'!C22='FEUILLE DE CALCUL'!C$14,'FEUILLE DE CALCUL'!C22='FEUILLE DE CALCUL'!C$15,'FEUILLE DE CALCUL'!C22='FEUILLE DE CALCUL'!C$16,'FEUILLE DE CALCUL'!C22='FEUILLE DE CALCUL'!C$17,'FEUILLE DE CALCUL'!C22='FEUILLE DE CALCUL'!C$18),"",VLOOKUP(I28,'FEUILLE DE CALCUL'!B22:D22,2,0))</f>
        <v/>
      </c>
      <c r="B28" s="197"/>
      <c r="C28" s="197"/>
      <c r="D28" s="198"/>
      <c r="E28" s="96" t="str">
        <f>IF(OR(A28=0,A28=""),"",COUNTIF('FEUILLE DE CALCUL'!$B$9:$D$35,A28))</f>
        <v/>
      </c>
      <c r="F28" s="103" t="str">
        <f>IF(ISBLANK('FEUILLE DE CALCUL'!C22),"",VLOOKUP(DEVIS!A28,'FEUILLE DE CALCUL'!C22:D22,2,0))</f>
        <v/>
      </c>
      <c r="G28" s="103" t="str">
        <f t="shared" si="0"/>
        <v/>
      </c>
      <c r="I28" s="89" t="s">
        <v>260</v>
      </c>
    </row>
    <row r="29" spans="1:9" ht="15.75" hidden="1">
      <c r="A29" s="196" t="str">
        <f>IF(OR(ISBLANK('FEUILLE DE CALCUL'!C23),'FEUILLE DE CALCUL'!C23='FEUILLE DE CALCUL'!C$14,'FEUILLE DE CALCUL'!C23='FEUILLE DE CALCUL'!C$15,'FEUILLE DE CALCUL'!C23='FEUILLE DE CALCUL'!C$16,'FEUILLE DE CALCUL'!C23='FEUILLE DE CALCUL'!C$17,'FEUILLE DE CALCUL'!C23='FEUILLE DE CALCUL'!C$18),"",VLOOKUP(I29,'FEUILLE DE CALCUL'!B23:D23,2,0))</f>
        <v/>
      </c>
      <c r="B29" s="197"/>
      <c r="C29" s="197"/>
      <c r="D29" s="198"/>
      <c r="E29" s="96" t="str">
        <f>IF(OR(A29=0,A29=""),"",COUNTIF('FEUILLE DE CALCUL'!$B$9:$D$35,A29))</f>
        <v/>
      </c>
      <c r="F29" s="103" t="str">
        <f>IF(ISBLANK('FEUILLE DE CALCUL'!C23),"",VLOOKUP(DEVIS!A29,'FEUILLE DE CALCUL'!C23:D23,2,0))</f>
        <v/>
      </c>
      <c r="G29" s="103" t="str">
        <f t="shared" si="0"/>
        <v/>
      </c>
      <c r="I29" s="89" t="s">
        <v>261</v>
      </c>
    </row>
    <row r="30" spans="1:9" ht="15.75" hidden="1">
      <c r="A30" s="196" t="str">
        <f>IF(OR(ISBLANK('FEUILLE DE CALCUL'!C24),'FEUILLE DE CALCUL'!C24='FEUILLE DE CALCUL'!C$14,'FEUILLE DE CALCUL'!C24='FEUILLE DE CALCUL'!C$15,'FEUILLE DE CALCUL'!C24='FEUILLE DE CALCUL'!C$16,'FEUILLE DE CALCUL'!C24='FEUILLE DE CALCUL'!C$17,'FEUILLE DE CALCUL'!C24='FEUILLE DE CALCUL'!C$18),"",VLOOKUP(I30,'FEUILLE DE CALCUL'!B24:D24,2,0))</f>
        <v/>
      </c>
      <c r="B30" s="197"/>
      <c r="C30" s="197"/>
      <c r="D30" s="198"/>
      <c r="E30" s="96" t="str">
        <f>IF(OR(A30=0,A30=""),"",COUNTIF('FEUILLE DE CALCUL'!$B$9:$D$35,A30))</f>
        <v/>
      </c>
      <c r="F30" s="103" t="str">
        <f>IF(ISBLANK('FEUILLE DE CALCUL'!C24),"",VLOOKUP(DEVIS!A30,'FEUILLE DE CALCUL'!C24:D24,2,0))</f>
        <v/>
      </c>
      <c r="G30" s="103" t="str">
        <f t="shared" si="0"/>
        <v/>
      </c>
      <c r="I30" s="89" t="s">
        <v>262</v>
      </c>
    </row>
    <row r="31" spans="1:9">
      <c r="A31" s="104"/>
      <c r="B31" s="102"/>
      <c r="C31" s="102"/>
      <c r="D31" s="102"/>
      <c r="E31" s="96" t="str">
        <f>IF(OR(A31=0,A31=""),"",COUNTIF('FEUILLE DE CALCUL'!$B$9:$D$35,A31))</f>
        <v/>
      </c>
      <c r="F31" s="103"/>
      <c r="G31" s="103"/>
    </row>
    <row r="32" spans="1:9" hidden="1">
      <c r="A32" s="196" t="str">
        <f>IF(ISBLANK('FEUILLE DE CALCUL'!D26),"",VLOOKUP(I32,'FEUILLE DE CALCUL'!C26:D29,1,0))</f>
        <v/>
      </c>
      <c r="B32" s="197"/>
      <c r="C32" s="197"/>
      <c r="D32" s="198"/>
      <c r="E32" s="96" t="str">
        <f>IF(OR(A32=0,A32=""),"",COUNTIF('FEUILLE DE CALCUL'!$B$9:$D$35,A32))</f>
        <v/>
      </c>
      <c r="F32" s="103" t="str">
        <f>IF(ISBLANK('FEUILLE DE CALCUL'!D26),"",VLOOKUP(I32,'FEUILLE DE CALCUL'!C26:D26,2,0))</f>
        <v/>
      </c>
      <c r="G32" s="103" t="str">
        <f t="shared" si="0"/>
        <v/>
      </c>
      <c r="I32" s="27" t="s">
        <v>22</v>
      </c>
    </row>
    <row r="33" spans="1:9">
      <c r="A33" s="196" t="str">
        <f>IF(ISBLANK('FEUILLE DE CALCUL'!D27),"",VLOOKUP(I33,'FEUILLE DE CALCUL'!C27:D30,1,0))</f>
        <v/>
      </c>
      <c r="B33" s="197"/>
      <c r="C33" s="197"/>
      <c r="D33" s="198"/>
      <c r="E33" s="96" t="str">
        <f>IF(OR(A33=0,A33=""),"",COUNTIF('FEUILLE DE CALCUL'!$B$9:$D$35,A33))</f>
        <v/>
      </c>
      <c r="F33" s="103" t="str">
        <f>IF(ISBLANK('FEUILLE DE CALCUL'!D27),"",VLOOKUP(I33,'FEUILLE DE CALCUL'!C27:D27,2,0))</f>
        <v/>
      </c>
      <c r="G33" s="103" t="str">
        <f t="shared" si="0"/>
        <v/>
      </c>
      <c r="I33" s="14" t="s">
        <v>21</v>
      </c>
    </row>
    <row r="34" spans="1:9">
      <c r="A34" s="196" t="str">
        <f>IF(ISBLANK('FEUILLE DE CALCUL'!D28),"",VLOOKUP(I34,'FEUILLE DE CALCUL'!C28:D31,1,0))</f>
        <v/>
      </c>
      <c r="B34" s="197"/>
      <c r="C34" s="197"/>
      <c r="D34" s="198"/>
      <c r="E34" s="96" t="str">
        <f>IF(OR(A34=0,A34=""),"",COUNTIF('FEUILLE DE CALCUL'!$B$9:$D$35,A34))</f>
        <v/>
      </c>
      <c r="F34" s="103" t="str">
        <f>IF(ISBLANK('FEUILLE DE CALCUL'!D28),"",VLOOKUP(I34,'FEUILLE DE CALCUL'!C28:D28,2,0))</f>
        <v/>
      </c>
      <c r="G34" s="103" t="str">
        <f t="shared" si="0"/>
        <v/>
      </c>
      <c r="I34" s="14" t="s">
        <v>23</v>
      </c>
    </row>
    <row r="35" spans="1:9">
      <c r="A35" s="196" t="str">
        <f>IF(ISBLANK('FEUILLE DE CALCUL'!D29),"",VLOOKUP(I35,'FEUILLE DE CALCUL'!C29:D32,1,0))</f>
        <v/>
      </c>
      <c r="B35" s="197"/>
      <c r="C35" s="197"/>
      <c r="D35" s="198"/>
      <c r="E35" s="96" t="str">
        <f>IF(OR(A35=0,A35=""),"",COUNTIF('FEUILLE DE CALCUL'!$B$9:$D$35,A35))</f>
        <v/>
      </c>
      <c r="F35" s="103" t="str">
        <f>IF(ISBLANK('FEUILLE DE CALCUL'!D29),"",VLOOKUP(I35,'FEUILLE DE CALCUL'!C29:D29,2,0))</f>
        <v/>
      </c>
      <c r="G35" s="103" t="str">
        <f t="shared" si="0"/>
        <v/>
      </c>
      <c r="I35" s="14" t="s">
        <v>20</v>
      </c>
    </row>
    <row r="36" spans="1:9">
      <c r="A36" s="104"/>
      <c r="B36" s="102"/>
      <c r="C36" s="102"/>
      <c r="D36" s="102"/>
      <c r="E36" s="96" t="str">
        <f>IF(OR(A36=0,A36=""),"",COUNTIF('FEUILLE DE CALCUL'!$B$9:$D$35,A36))</f>
        <v/>
      </c>
      <c r="F36" s="103" t="str">
        <f>IF(ISBLANK(A36),"",VLOOKUP(A36,'FEUILLE DE CALCUL'!C30:D30,2,0))</f>
        <v/>
      </c>
      <c r="G36" s="103"/>
      <c r="I36" s="14"/>
    </row>
    <row r="37" spans="1:9">
      <c r="A37" s="196" t="str">
        <f>IF('FEUILLE DE CALCUL'!G10=FALSE,"",'FEUILLE DE CALCUL'!H10)</f>
        <v/>
      </c>
      <c r="B37" s="197"/>
      <c r="C37" s="197"/>
      <c r="D37" s="198"/>
      <c r="E37" s="96" t="str">
        <f>IF(OR(A37=0,A37=""),"",COUNTIF('FEUILLE DE CALCUL'!$H$10:ID$42,A37))</f>
        <v/>
      </c>
      <c r="F37" s="103" t="str">
        <f>IF('FEUILLE DE CALCUL'!G10=FALSE,"",'FEUILLE DE CALCUL'!I10)</f>
        <v/>
      </c>
      <c r="G37" s="103" t="str">
        <f t="shared" si="0"/>
        <v/>
      </c>
      <c r="I37" s="14"/>
    </row>
    <row r="38" spans="1:9" ht="15.75" customHeight="1">
      <c r="A38" s="196" t="str">
        <f>IF('FEUILLE DE CALCUL'!G11=FALSE,"",'FEUILLE DE CALCUL'!H11)</f>
        <v/>
      </c>
      <c r="B38" s="197"/>
      <c r="C38" s="197"/>
      <c r="D38" s="198"/>
      <c r="E38" s="96" t="str">
        <f>IF(OR(A38=0,A38=""),"",COUNTIF('FEUILLE DE CALCUL'!$H$10:ID$42,A38))</f>
        <v/>
      </c>
      <c r="F38" s="103" t="str">
        <f>IF('FEUILLE DE CALCUL'!G11=FALSE,"",'FEUILLE DE CALCUL'!I11)</f>
        <v/>
      </c>
      <c r="G38" s="103" t="str">
        <f t="shared" si="0"/>
        <v/>
      </c>
      <c r="I38" s="14"/>
    </row>
    <row r="39" spans="1:9" ht="15.75" customHeight="1">
      <c r="A39" s="196" t="str">
        <f>IF('FEUILLE DE CALCUL'!G12=FALSE,"",'FEUILLE DE CALCUL'!H12)</f>
        <v/>
      </c>
      <c r="B39" s="197"/>
      <c r="C39" s="197"/>
      <c r="D39" s="198"/>
      <c r="E39" s="96" t="str">
        <f>IF(OR(A39=0,A39=""),"",COUNTIF('FEUILLE DE CALCUL'!$H$10:ID$42,A39))</f>
        <v/>
      </c>
      <c r="F39" s="103" t="str">
        <f>IF('FEUILLE DE CALCUL'!G12=FALSE,"",'FEUILLE DE CALCUL'!I12)</f>
        <v/>
      </c>
      <c r="G39" s="103" t="str">
        <f t="shared" si="0"/>
        <v/>
      </c>
      <c r="I39" s="14"/>
    </row>
    <row r="40" spans="1:9" ht="15.75" customHeight="1">
      <c r="A40" s="196" t="str">
        <f>IF('FEUILLE DE CALCUL'!G13=FALSE,"",'FEUILLE DE CALCUL'!H13)</f>
        <v/>
      </c>
      <c r="B40" s="197"/>
      <c r="C40" s="197"/>
      <c r="D40" s="198"/>
      <c r="E40" s="96" t="str">
        <f>IF(OR(A40=0,A40=""),"",COUNTIF('FEUILLE DE CALCUL'!$H$10:ID$42,A40))</f>
        <v/>
      </c>
      <c r="F40" s="103" t="str">
        <f>IF('FEUILLE DE CALCUL'!G13=FALSE,"",'FEUILLE DE CALCUL'!I13)</f>
        <v/>
      </c>
      <c r="G40" s="103" t="str">
        <f t="shared" si="0"/>
        <v/>
      </c>
    </row>
    <row r="41" spans="1:9">
      <c r="A41" s="196" t="str">
        <f>IF('FEUILLE DE CALCUL'!G14=FALSE,"",'FEUILLE DE CALCUL'!H14)</f>
        <v/>
      </c>
      <c r="B41" s="197"/>
      <c r="C41" s="197"/>
      <c r="D41" s="198"/>
      <c r="E41" s="96" t="str">
        <f>IF(OR(A41=0,A41=""),"",COUNTIF('FEUILLE DE CALCUL'!$H$10:ID$42,A41))</f>
        <v/>
      </c>
      <c r="F41" s="103" t="str">
        <f>IF('FEUILLE DE CALCUL'!G14=FALSE,"",'FEUILLE DE CALCUL'!I14)</f>
        <v/>
      </c>
      <c r="G41" s="103" t="str">
        <f t="shared" si="0"/>
        <v/>
      </c>
    </row>
    <row r="42" spans="1:9">
      <c r="A42" s="196" t="str">
        <f>IF('FEUILLE DE CALCUL'!G15=FALSE,"",'FEUILLE DE CALCUL'!H15)</f>
        <v/>
      </c>
      <c r="B42" s="197"/>
      <c r="C42" s="197"/>
      <c r="D42" s="198"/>
      <c r="E42" s="96" t="str">
        <f>IF(OR(A42=0,A42=""),"",COUNTIF('FEUILLE DE CALCUL'!$H$10:ID$42,A42))</f>
        <v/>
      </c>
      <c r="F42" s="103" t="str">
        <f>IF('FEUILLE DE CALCUL'!G15=FALSE,"",'FEUILLE DE CALCUL'!I15)</f>
        <v/>
      </c>
      <c r="G42" s="103" t="str">
        <f t="shared" si="0"/>
        <v/>
      </c>
    </row>
    <row r="43" spans="1:9">
      <c r="A43" s="196" t="str">
        <f>IF('FEUILLE DE CALCUL'!G16=FALSE,"",'FEUILLE DE CALCUL'!H16)</f>
        <v/>
      </c>
      <c r="B43" s="197"/>
      <c r="C43" s="197"/>
      <c r="D43" s="198"/>
      <c r="E43" s="96" t="str">
        <f>IF(OR(A43=0,A43=""),"",COUNTIF('FEUILLE DE CALCUL'!$H$10:ID$42,A43))</f>
        <v/>
      </c>
      <c r="F43" s="103" t="str">
        <f>IF('FEUILLE DE CALCUL'!G16=FALSE,"",'FEUILLE DE CALCUL'!I16)</f>
        <v/>
      </c>
      <c r="G43" s="103" t="str">
        <f t="shared" si="0"/>
        <v/>
      </c>
    </row>
    <row r="44" spans="1:9">
      <c r="A44" s="196" t="str">
        <f>IF('FEUILLE DE CALCUL'!G17=FALSE,"",'FEUILLE DE CALCUL'!H17)</f>
        <v/>
      </c>
      <c r="B44" s="197"/>
      <c r="C44" s="197"/>
      <c r="D44" s="198"/>
      <c r="E44" s="96" t="str">
        <f>IF(OR(A44=0,A44=""),"",COUNTIF('FEUILLE DE CALCUL'!$H$10:ID$42,A44))</f>
        <v/>
      </c>
      <c r="F44" s="103" t="str">
        <f>IF('FEUILLE DE CALCUL'!G17=FALSE,"",'FEUILLE DE CALCUL'!I17)</f>
        <v/>
      </c>
      <c r="G44" s="103" t="str">
        <f t="shared" si="0"/>
        <v/>
      </c>
    </row>
    <row r="45" spans="1:9">
      <c r="A45" s="196" t="str">
        <f>IF('FEUILLE DE CALCUL'!G18=FALSE,"",'FEUILLE DE CALCUL'!H18)</f>
        <v/>
      </c>
      <c r="B45" s="197"/>
      <c r="C45" s="197"/>
      <c r="D45" s="198"/>
      <c r="E45" s="96" t="str">
        <f>IF(OR(A45=0,A45=""),"",COUNTIF('FEUILLE DE CALCUL'!$H$10:ID$42,A45))</f>
        <v/>
      </c>
      <c r="F45" s="103" t="str">
        <f>IF('FEUILLE DE CALCUL'!G18=FALSE,"",'FEUILLE DE CALCUL'!I18)</f>
        <v/>
      </c>
      <c r="G45" s="103" t="str">
        <f t="shared" si="0"/>
        <v/>
      </c>
    </row>
    <row r="46" spans="1:9">
      <c r="A46" s="214" t="str">
        <f>IF('FEUILLE DE CALCUL'!G19=FALSE,"",'FEUILLE DE CALCUL'!H19)</f>
        <v/>
      </c>
      <c r="B46" s="214"/>
      <c r="C46" s="214"/>
      <c r="D46" s="214"/>
      <c r="E46" s="96" t="str">
        <f>IF(OR(A46=0,A46=""),"",COUNTIF('FEUILLE DE CALCUL'!$H$10:ID$42,A46))</f>
        <v/>
      </c>
      <c r="F46" s="103" t="str">
        <f>IF('FEUILLE DE CALCUL'!G19=FALSE,"",'FEUILLE DE CALCUL'!I19)</f>
        <v/>
      </c>
      <c r="G46" s="103" t="str">
        <f t="shared" si="0"/>
        <v/>
      </c>
    </row>
    <row r="47" spans="1:9">
      <c r="A47" s="133"/>
      <c r="B47" s="154"/>
      <c r="C47" s="155"/>
      <c r="D47" s="134"/>
      <c r="E47" s="96"/>
      <c r="F47" s="103"/>
      <c r="G47" s="103"/>
    </row>
    <row r="48" spans="1:9">
      <c r="A48" s="196" t="str">
        <f>IF('FEUILLE DE CALCUL'!G22=FALSE,"",'FEUILLE DE CALCUL'!H22)</f>
        <v/>
      </c>
      <c r="B48" s="197"/>
      <c r="C48" s="197"/>
      <c r="D48" s="198"/>
      <c r="E48" s="96" t="str">
        <f>IF(OR(A48=0,A48=""),"",COUNTIF('FEUILLE DE CALCUL'!$H$10:ID$42,A48))</f>
        <v/>
      </c>
      <c r="F48" s="103" t="str">
        <f>IF('FEUILLE DE CALCUL'!G22=FALSE,"",'FEUILLE DE CALCUL'!I22)</f>
        <v/>
      </c>
      <c r="G48" s="103" t="str">
        <f>IF(E48="",F48,F48*E48)</f>
        <v/>
      </c>
    </row>
    <row r="49" spans="1:9">
      <c r="A49" s="196" t="str">
        <f>IF('FEUILLE DE CALCUL'!G23=FALSE,"",'FEUILLE DE CALCUL'!H23)</f>
        <v/>
      </c>
      <c r="B49" s="197"/>
      <c r="C49" s="197"/>
      <c r="D49" s="198"/>
      <c r="E49" s="96" t="str">
        <f>IF(OR(A49=0,A49=""),"",COUNTIF('FEUILLE DE CALCUL'!$H$10:ID$42,A49))</f>
        <v/>
      </c>
      <c r="F49" s="103" t="str">
        <f>IF('FEUILLE DE CALCUL'!G23=FALSE,"",'FEUILLE DE CALCUL'!I23)</f>
        <v/>
      </c>
      <c r="G49" s="103" t="str">
        <f>IF(E49="",F49,F49*E49)</f>
        <v/>
      </c>
    </row>
    <row r="50" spans="1:9">
      <c r="A50" s="196" t="str">
        <f>IF('FEUILLE DE CALCUL'!G24=FALSE,"",'FEUILLE DE CALCUL'!H24)</f>
        <v/>
      </c>
      <c r="B50" s="197"/>
      <c r="C50" s="197"/>
      <c r="D50" s="198"/>
      <c r="E50" s="96" t="str">
        <f>IF(OR(A50=0,A50=""),"",COUNTIF('FEUILLE DE CALCUL'!$H$10:ID$42,A50))</f>
        <v/>
      </c>
      <c r="F50" s="103" t="str">
        <f>IF('FEUILLE DE CALCUL'!G24=FALSE,"",'FEUILLE DE CALCUL'!I24)</f>
        <v/>
      </c>
      <c r="G50" s="103" t="str">
        <f>IF(E50="",F50,F50*E50)</f>
        <v/>
      </c>
    </row>
    <row r="51" spans="1:9">
      <c r="A51" s="196" t="str">
        <f>IF('FEUILLE DE CALCUL'!G25=FALSE,"",'FEUILLE DE CALCUL'!H25)</f>
        <v/>
      </c>
      <c r="B51" s="197"/>
      <c r="C51" s="197"/>
      <c r="D51" s="198"/>
      <c r="E51" s="96" t="str">
        <f>IF(OR(A51=0,A51=""),"",COUNTIF('FEUILLE DE CALCUL'!$H$10:ID$42,A51))</f>
        <v/>
      </c>
      <c r="F51" s="103" t="str">
        <f>IF('FEUILLE DE CALCUL'!G25=FALSE,"",'FEUILLE DE CALCUL'!I25)</f>
        <v/>
      </c>
      <c r="G51" s="103" t="str">
        <f>IF(E51="",F51,F51*E51)</f>
        <v/>
      </c>
    </row>
    <row r="52" spans="1:9">
      <c r="A52" s="196" t="str">
        <f>IF('FEUILLE DE CALCUL'!G26=FALSE,"",'FEUILLE DE CALCUL'!H26)</f>
        <v/>
      </c>
      <c r="B52" s="197"/>
      <c r="C52" s="197"/>
      <c r="D52" s="198"/>
      <c r="E52" s="96" t="str">
        <f>IF(OR(A52=0,A52=""),"",IF('FEUILLE DE CALCUL'!I36="",1,'FEUILLE DE CALCUL'!I36))</f>
        <v/>
      </c>
      <c r="F52" s="103" t="str">
        <f>IF('FEUILLE DE CALCUL'!G26=FALSE,"",125.42)</f>
        <v/>
      </c>
      <c r="G52" s="103" t="str">
        <f>IF(E52="","",E52*F52)</f>
        <v/>
      </c>
    </row>
    <row r="53" spans="1:9">
      <c r="A53" s="196" t="str">
        <f>IF('FEUILLE DE CALCUL'!G27=FALSE,"",'FEUILLE DE CALCUL'!H27)</f>
        <v/>
      </c>
      <c r="B53" s="197"/>
      <c r="C53" s="197"/>
      <c r="D53" s="198"/>
      <c r="E53" s="96" t="str">
        <f>IF(OR(A53=0,A53=""),"",COUNTIF('FEUILLE DE CALCUL'!$H$10:ID$42,A53))</f>
        <v/>
      </c>
      <c r="F53" s="103" t="str">
        <f>IF('FEUILLE DE CALCUL'!G27=FALSE,"",'FEUILLE DE CALCUL'!I27)</f>
        <v/>
      </c>
      <c r="G53" s="103" t="str">
        <f>IF(E53="",F53,F53*E53)</f>
        <v/>
      </c>
    </row>
    <row r="54" spans="1:9">
      <c r="A54" s="196" t="str">
        <f>IF('FEUILLE DE CALCUL'!G28=FALSE,"",'FEUILLE DE CALCUL'!H28)</f>
        <v/>
      </c>
      <c r="B54" s="197"/>
      <c r="C54" s="197"/>
      <c r="D54" s="198"/>
      <c r="E54" s="96" t="str">
        <f>IF(OR(A54=0,A54=""),"",COUNTIF('FEUILLE DE CALCUL'!$H$10:ID$42,A54))</f>
        <v/>
      </c>
      <c r="F54" s="103" t="str">
        <f>IF('FEUILLE DE CALCUL'!G28=FALSE,"",'FEUILLE DE CALCUL'!I28)</f>
        <v/>
      </c>
      <c r="G54" s="103" t="str">
        <f>IF(E54="",F54,F54*E54)</f>
        <v/>
      </c>
    </row>
    <row r="55" spans="1:9">
      <c r="A55" s="196"/>
      <c r="B55" s="197"/>
      <c r="C55" s="197"/>
      <c r="D55" s="198"/>
      <c r="E55" s="96"/>
      <c r="F55" s="103"/>
      <c r="G55" s="103"/>
    </row>
    <row r="56" spans="1:9">
      <c r="A56" s="196" t="str">
        <f>IF('FEUILLE DE CALCUL'!G31=FALSE,"",'FEUILLE DE CALCUL'!H31)</f>
        <v/>
      </c>
      <c r="B56" s="197"/>
      <c r="C56" s="197"/>
      <c r="D56" s="198"/>
      <c r="E56" s="96" t="str">
        <f>IF(OR(A56=0,A56=""),"",COUNTIF('FEUILLE DE CALCUL'!$H$10:ID$42,A56))</f>
        <v/>
      </c>
      <c r="F56" s="103" t="str">
        <f>IF('FEUILLE DE CALCUL'!G31=FALSE,"",'FEUILLE DE CALCUL'!I31)</f>
        <v/>
      </c>
      <c r="G56" s="103" t="str">
        <f>IF(E56="",F56,F56*E56)</f>
        <v/>
      </c>
    </row>
    <row r="57" spans="1:9">
      <c r="A57" s="196" t="str">
        <f>IF('FEUILLE DE CALCUL'!G32=FALSE,"",'FEUILLE DE CALCUL'!H32)</f>
        <v/>
      </c>
      <c r="B57" s="197"/>
      <c r="C57" s="197"/>
      <c r="D57" s="198"/>
      <c r="E57" s="96" t="str">
        <f>IF(OR(A57=0,A57=""),"",COUNTIF('FEUILLE DE CALCUL'!$H$10:ID$42,A57))</f>
        <v/>
      </c>
      <c r="F57" s="103" t="str">
        <f>IF('FEUILLE DE CALCUL'!G32=FALSE,"",'FEUILLE DE CALCUL'!I32)</f>
        <v/>
      </c>
      <c r="G57" s="103" t="str">
        <f>IF(E57="",F57,F57*E57)</f>
        <v/>
      </c>
    </row>
    <row r="58" spans="1:9">
      <c r="A58" s="196" t="str">
        <f>IF('FEUILLE DE CALCUL'!G33=FALSE,"",'FEUILLE DE CALCUL'!H33)</f>
        <v/>
      </c>
      <c r="B58" s="197"/>
      <c r="C58" s="197"/>
      <c r="D58" s="198"/>
      <c r="E58" s="96" t="str">
        <f>IF(OR(A58=0,A58=""),"",COUNTIF('FEUILLE DE CALCUL'!$H$10:ID$42,A58))</f>
        <v/>
      </c>
      <c r="F58" s="103" t="str">
        <f>IF('FEUILLE DE CALCUL'!G33=FALSE,"",'FEUILLE DE CALCUL'!I33)</f>
        <v/>
      </c>
      <c r="G58" s="103" t="str">
        <f>IF(E58="",F58,F58*E58)</f>
        <v/>
      </c>
    </row>
    <row r="59" spans="1:9">
      <c r="A59" s="199"/>
      <c r="B59" s="200"/>
      <c r="C59" s="200"/>
      <c r="D59" s="201"/>
      <c r="E59" s="95"/>
      <c r="F59" s="97"/>
      <c r="G59" s="97"/>
    </row>
    <row r="60" spans="1:9" ht="15.75">
      <c r="A60" s="78"/>
      <c r="B60" s="117"/>
      <c r="C60" s="78"/>
      <c r="D60" s="79"/>
      <c r="E60" s="191" t="s">
        <v>281</v>
      </c>
      <c r="F60" s="192"/>
      <c r="G60" s="215" t="e">
        <f>IF(C62=0,SUM(G18:G59),SUM(G18:G59)*(1-C62))</f>
        <v>#REF!</v>
      </c>
    </row>
    <row r="61" spans="1:9" ht="15.75">
      <c r="A61" s="80"/>
      <c r="B61" s="71"/>
      <c r="C61" s="72"/>
      <c r="D61" s="70"/>
      <c r="E61" s="193"/>
      <c r="F61" s="194"/>
      <c r="G61" s="216"/>
    </row>
    <row r="62" spans="1:9" ht="30.95" customHeight="1">
      <c r="A62" s="71"/>
      <c r="B62" s="82" t="str">
        <f>IF(C62=0,"","Remise")</f>
        <v/>
      </c>
      <c r="C62" s="135">
        <f>IF(ISBLANK(I62),"",VLOOKUP(I62,'FEUILLE DE CALCUL'!C32:D32,2,0))</f>
        <v>0</v>
      </c>
      <c r="D62" s="58"/>
      <c r="E62" s="195" t="s">
        <v>282</v>
      </c>
      <c r="F62" s="195"/>
      <c r="G62" s="81" t="e">
        <f>G60*0.2</f>
        <v>#REF!</v>
      </c>
      <c r="I62" t="s">
        <v>4</v>
      </c>
    </row>
    <row r="63" spans="1:9" ht="30.95" customHeight="1">
      <c r="A63" s="71"/>
      <c r="B63" s="82"/>
      <c r="C63" s="83"/>
      <c r="D63" s="70"/>
      <c r="E63" s="206" t="s">
        <v>283</v>
      </c>
      <c r="F63" s="206"/>
      <c r="G63" s="136" t="e">
        <f>G60+G62</f>
        <v>#REF!</v>
      </c>
    </row>
    <row r="65" spans="1:8" ht="15.75">
      <c r="A65" s="205" t="s">
        <v>321</v>
      </c>
      <c r="B65" s="203"/>
      <c r="C65" s="203"/>
      <c r="D65" s="203"/>
      <c r="E65" s="203"/>
      <c r="F65" s="203"/>
      <c r="G65" s="203"/>
    </row>
    <row r="66" spans="1:8" ht="15.75">
      <c r="A66" s="202" t="s">
        <v>316</v>
      </c>
      <c r="B66" s="202"/>
      <c r="C66" s="202"/>
      <c r="D66" s="202"/>
      <c r="E66" s="202"/>
      <c r="F66" s="202"/>
      <c r="G66" s="202"/>
    </row>
    <row r="67" spans="1:8" ht="15.75">
      <c r="B67" s="204" t="s">
        <v>318</v>
      </c>
      <c r="C67" s="204"/>
      <c r="D67" s="121"/>
      <c r="E67" s="203" t="s">
        <v>317</v>
      </c>
      <c r="F67" s="203"/>
      <c r="G67" s="203"/>
    </row>
    <row r="71" spans="1:8">
      <c r="A71" s="213"/>
      <c r="B71" s="213"/>
      <c r="C71" s="213"/>
      <c r="D71" s="213"/>
      <c r="E71" s="213"/>
      <c r="F71" s="213"/>
      <c r="G71" s="213"/>
      <c r="H71" s="122"/>
    </row>
  </sheetData>
  <mergeCells count="50">
    <mergeCell ref="A57:D57"/>
    <mergeCell ref="A58:D58"/>
    <mergeCell ref="A44:D44"/>
    <mergeCell ref="A45:D45"/>
    <mergeCell ref="A71:G71"/>
    <mergeCell ref="A46:D46"/>
    <mergeCell ref="A55:D55"/>
    <mergeCell ref="A56:D56"/>
    <mergeCell ref="A50:D50"/>
    <mergeCell ref="A51:D51"/>
    <mergeCell ref="A52:D52"/>
    <mergeCell ref="A53:D53"/>
    <mergeCell ref="A54:D54"/>
    <mergeCell ref="A49:D49"/>
    <mergeCell ref="G60:G61"/>
    <mergeCell ref="A48:D48"/>
    <mergeCell ref="A42:D42"/>
    <mergeCell ref="A14:G15"/>
    <mergeCell ref="A16:G16"/>
    <mergeCell ref="A18:D18"/>
    <mergeCell ref="A20:D20"/>
    <mergeCell ref="A21:D21"/>
    <mergeCell ref="A22:D22"/>
    <mergeCell ref="A23:D23"/>
    <mergeCell ref="A24:D24"/>
    <mergeCell ref="A26:D26"/>
    <mergeCell ref="A27:D27"/>
    <mergeCell ref="A28:D28"/>
    <mergeCell ref="A41:D41"/>
    <mergeCell ref="A66:G66"/>
    <mergeCell ref="E67:G67"/>
    <mergeCell ref="B67:C67"/>
    <mergeCell ref="A65:G65"/>
    <mergeCell ref="E63:F63"/>
    <mergeCell ref="A10:B10"/>
    <mergeCell ref="A12:D12"/>
    <mergeCell ref="E60:F61"/>
    <mergeCell ref="E62:F62"/>
    <mergeCell ref="A30:D30"/>
    <mergeCell ref="A32:D32"/>
    <mergeCell ref="A33:D33"/>
    <mergeCell ref="A34:D34"/>
    <mergeCell ref="A35:D35"/>
    <mergeCell ref="A37:D37"/>
    <mergeCell ref="A38:D38"/>
    <mergeCell ref="A39:D39"/>
    <mergeCell ref="A40:D40"/>
    <mergeCell ref="A29:D29"/>
    <mergeCell ref="A43:D43"/>
    <mergeCell ref="A59:D59"/>
  </mergeCells>
  <conditionalFormatting sqref="C62">
    <cfRule type="expression" dxfId="6" priority="1">
      <formula>AND($C$62=0,$C$63=0)</formula>
    </cfRule>
  </conditionalFormatting>
  <printOptions horizontalCentered="1" verticalCentered="1"/>
  <pageMargins left="0.11811023622047245" right="0" top="0.59055118110236227" bottom="0.74803149606299213" header="0.31496062992125984" footer="7.874015748031496E-2"/>
  <pageSetup paperSize="9" orientation="portrait" r:id="rId1"/>
  <headerFooter>
    <oddFooter xml:space="preserve">&amp;C&amp;"Cambria,Gras"&amp;9&amp;K00-045NP P&amp;"Cambria,Normal"iscines - SAS au capital de 1500€ / SIRET : 82846644100015
669 Boulevard Marius Berliet - 66000 PERPIGNAN&amp;R&amp;"Cambria,Normal"&amp;9&amp;K00-045Page : &amp;P/&amp;N&amp;K00+000iii  &amp;K00-045 </oddFooter>
  </headerFooter>
  <ignoredErrors>
    <ignoredError sqref="E52 G52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F580A-E957-4D1F-A0DF-FDC7A348C80B}">
  <sheetPr>
    <tabColor theme="5" tint="-0.499984740745262"/>
  </sheetPr>
  <dimension ref="A1"/>
  <sheetViews>
    <sheetView workbookViewId="0">
      <selection activeCell="D5" sqref="D5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92D050"/>
  </sheetPr>
  <dimension ref="A2:XFD4181"/>
  <sheetViews>
    <sheetView topLeftCell="A800" workbookViewId="0">
      <selection activeCell="B4" sqref="B4:B202"/>
    </sheetView>
  </sheetViews>
  <sheetFormatPr baseColWidth="10" defaultRowHeight="15"/>
  <cols>
    <col min="1" max="1" width="27.140625" bestFit="1" customWidth="1"/>
    <col min="2" max="2" width="9.5703125" bestFit="1" customWidth="1"/>
    <col min="3" max="3" width="10.140625" bestFit="1" customWidth="1"/>
    <col min="4" max="4" width="11.140625" bestFit="1" customWidth="1"/>
    <col min="6" max="6" width="61.85546875" bestFit="1" customWidth="1"/>
    <col min="7" max="7" width="13" bestFit="1" customWidth="1"/>
    <col min="8" max="8" width="12.28515625" bestFit="1" customWidth="1"/>
    <col min="10" max="10" width="37" bestFit="1" customWidth="1"/>
    <col min="11" max="11" width="44.28515625" bestFit="1" customWidth="1"/>
    <col min="12" max="12" width="48.7109375" bestFit="1" customWidth="1"/>
    <col min="13" max="13" width="48.28515625" bestFit="1" customWidth="1"/>
    <col min="14" max="14" width="50.7109375" bestFit="1" customWidth="1"/>
    <col min="15" max="15" width="48.28515625" bestFit="1" customWidth="1"/>
    <col min="17" max="17" width="74.140625" bestFit="1" customWidth="1"/>
    <col min="18" max="18" width="9.5703125" bestFit="1" customWidth="1"/>
    <col min="19" max="19" width="9.140625" bestFit="1" customWidth="1"/>
    <col min="20" max="216" width="8.5703125" customWidth="1"/>
  </cols>
  <sheetData>
    <row r="2" spans="1:216 16384:16384" ht="15.75" thickBot="1"/>
    <row r="3" spans="1:216 16384:16384" ht="16.5" thickTop="1" thickBot="1">
      <c r="A3" s="32" t="s">
        <v>31</v>
      </c>
      <c r="B3" s="32" t="s">
        <v>32</v>
      </c>
      <c r="C3" s="32" t="s">
        <v>270</v>
      </c>
      <c r="D3" s="32" t="s">
        <v>269</v>
      </c>
      <c r="F3" s="12" t="s">
        <v>6</v>
      </c>
      <c r="G3" s="13" t="s">
        <v>271</v>
      </c>
      <c r="H3" s="56" t="s">
        <v>272</v>
      </c>
      <c r="J3" s="29" t="s">
        <v>0</v>
      </c>
      <c r="K3" s="30" t="s">
        <v>1</v>
      </c>
      <c r="L3" s="30" t="s">
        <v>28</v>
      </c>
      <c r="M3" s="30" t="s">
        <v>29</v>
      </c>
      <c r="N3" s="30" t="s">
        <v>234</v>
      </c>
      <c r="O3" s="31" t="s">
        <v>30</v>
      </c>
      <c r="Q3" s="34" t="s">
        <v>291</v>
      </c>
      <c r="R3" s="35" t="s">
        <v>34</v>
      </c>
      <c r="S3" s="87">
        <v>419.73</v>
      </c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2"/>
      <c r="GY3" s="32"/>
      <c r="GZ3" s="32"/>
      <c r="HA3" s="32"/>
      <c r="HB3" s="32"/>
      <c r="HC3" s="32"/>
      <c r="HD3" s="32"/>
      <c r="HE3" s="32"/>
      <c r="HF3" s="32"/>
      <c r="HG3" s="32"/>
      <c r="HH3" s="32"/>
    </row>
    <row r="4" spans="1:216 16384:16384" ht="16.5" thickTop="1" thickBot="1">
      <c r="A4" s="34" t="s">
        <v>0</v>
      </c>
      <c r="B4" s="35" t="s">
        <v>34</v>
      </c>
      <c r="C4" s="46">
        <f t="shared" ref="C4:C67" si="0">D4/1.2</f>
        <v>5303.3333333333339</v>
      </c>
      <c r="D4" s="46">
        <v>6364</v>
      </c>
      <c r="F4" s="2" t="s">
        <v>232</v>
      </c>
      <c r="G4" s="17">
        <v>245</v>
      </c>
      <c r="H4" s="57">
        <f>Options[[#This Row],[TARIF TTC]]/1.2</f>
        <v>204.16666666666669</v>
      </c>
      <c r="J4" s="66" t="s">
        <v>285</v>
      </c>
      <c r="K4" s="67" t="s">
        <v>286</v>
      </c>
      <c r="L4" s="68" t="s">
        <v>287</v>
      </c>
      <c r="M4" s="68" t="s">
        <v>290</v>
      </c>
      <c r="N4" s="68" t="s">
        <v>288</v>
      </c>
      <c r="O4" s="69" t="s">
        <v>289</v>
      </c>
      <c r="Q4" s="34" t="s">
        <v>291</v>
      </c>
      <c r="R4" s="35" t="s">
        <v>33</v>
      </c>
      <c r="S4" s="87">
        <v>419.73</v>
      </c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  <c r="CZ4" s="86"/>
      <c r="DA4" s="86"/>
      <c r="DB4" s="86"/>
      <c r="DC4" s="86"/>
      <c r="DD4" s="86"/>
      <c r="DE4" s="86"/>
      <c r="DF4" s="86"/>
      <c r="DG4" s="86"/>
      <c r="DH4" s="86"/>
      <c r="DI4" s="86"/>
      <c r="DJ4" s="86"/>
      <c r="DK4" s="86"/>
      <c r="DL4" s="86"/>
      <c r="DM4" s="86"/>
      <c r="DN4" s="86"/>
      <c r="DO4" s="86"/>
      <c r="DP4" s="86"/>
      <c r="DQ4" s="86"/>
      <c r="DR4" s="86"/>
      <c r="DS4" s="86"/>
      <c r="DT4" s="86"/>
      <c r="DU4" s="86"/>
      <c r="DV4" s="86"/>
      <c r="DW4" s="86"/>
      <c r="DX4" s="86"/>
      <c r="DY4" s="86"/>
      <c r="DZ4" s="86"/>
      <c r="EA4" s="86"/>
      <c r="EB4" s="86"/>
      <c r="EC4" s="86"/>
      <c r="ED4" s="86"/>
      <c r="EE4" s="86"/>
      <c r="EF4" s="86"/>
      <c r="EG4" s="86"/>
      <c r="EH4" s="86"/>
      <c r="EI4" s="86"/>
      <c r="EJ4" s="86"/>
      <c r="EK4" s="86"/>
      <c r="EL4" s="86"/>
      <c r="EM4" s="86"/>
      <c r="EN4" s="86"/>
      <c r="EO4" s="86"/>
      <c r="EP4" s="86"/>
      <c r="EQ4" s="86"/>
      <c r="ER4" s="86"/>
      <c r="ES4" s="86"/>
      <c r="ET4" s="86"/>
      <c r="EU4" s="86"/>
      <c r="EV4" s="86"/>
      <c r="EW4" s="86"/>
      <c r="EX4" s="86"/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  <c r="FL4" s="86"/>
      <c r="FM4" s="86"/>
      <c r="FN4" s="86"/>
      <c r="FO4" s="86"/>
      <c r="FP4" s="86"/>
      <c r="FQ4" s="86"/>
      <c r="FR4" s="86"/>
      <c r="FS4" s="86"/>
      <c r="FT4" s="86"/>
      <c r="FU4" s="86"/>
      <c r="FV4" s="86"/>
      <c r="FW4" s="86"/>
      <c r="FX4" s="86"/>
      <c r="FY4" s="86"/>
      <c r="FZ4" s="86"/>
      <c r="GA4" s="86"/>
      <c r="GB4" s="86"/>
      <c r="GC4" s="86"/>
      <c r="GD4" s="86"/>
      <c r="GE4" s="86"/>
      <c r="GF4" s="86"/>
      <c r="GG4" s="86"/>
      <c r="GH4" s="86"/>
      <c r="GI4" s="86"/>
      <c r="GJ4" s="86"/>
      <c r="GK4" s="86"/>
      <c r="GL4" s="86"/>
      <c r="GM4" s="86"/>
      <c r="GN4" s="86"/>
      <c r="GO4" s="86"/>
      <c r="GP4" s="86"/>
      <c r="GQ4" s="86"/>
      <c r="GR4" s="86"/>
      <c r="GS4" s="86"/>
      <c r="GT4" s="86"/>
      <c r="GU4" s="86"/>
      <c r="GV4" s="86"/>
      <c r="GW4" s="86"/>
      <c r="GX4" s="86"/>
      <c r="GY4" s="86"/>
      <c r="GZ4" s="86"/>
      <c r="HA4" s="86"/>
      <c r="HB4" s="86"/>
      <c r="HC4" s="86"/>
      <c r="HD4" s="86"/>
      <c r="HE4" s="86"/>
      <c r="HF4" s="86"/>
      <c r="HG4" s="86"/>
      <c r="HH4" s="86"/>
      <c r="XFD4" s="86"/>
    </row>
    <row r="5" spans="1:216 16384:16384" ht="15.75" thickTop="1">
      <c r="A5" s="34" t="s">
        <v>0</v>
      </c>
      <c r="B5" s="35" t="s">
        <v>33</v>
      </c>
      <c r="C5" s="46">
        <f t="shared" si="0"/>
        <v>5341.666666666667</v>
      </c>
      <c r="D5" s="46">
        <v>6410</v>
      </c>
      <c r="F5" s="2" t="s">
        <v>236</v>
      </c>
      <c r="G5" s="17">
        <v>301</v>
      </c>
      <c r="H5" s="17">
        <f>Options[[#This Row],[TARIF TTC]]/1.2</f>
        <v>250.83333333333334</v>
      </c>
      <c r="Q5" s="34" t="s">
        <v>291</v>
      </c>
      <c r="R5" s="35" t="s">
        <v>35</v>
      </c>
      <c r="S5" s="87">
        <v>419.73</v>
      </c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</row>
    <row r="6" spans="1:216 16384:16384">
      <c r="A6" s="34" t="s">
        <v>0</v>
      </c>
      <c r="B6" s="35" t="s">
        <v>35</v>
      </c>
      <c r="C6" s="46">
        <f t="shared" si="0"/>
        <v>5377.5</v>
      </c>
      <c r="D6" s="46">
        <v>6453</v>
      </c>
      <c r="F6" s="2" t="s">
        <v>237</v>
      </c>
      <c r="G6" s="17">
        <v>335</v>
      </c>
      <c r="H6" s="17">
        <f>Options[[#This Row],[TARIF TTC]]/1.2</f>
        <v>279.16666666666669</v>
      </c>
      <c r="J6" s="65" t="s">
        <v>2</v>
      </c>
      <c r="K6" s="85" t="str">
        <f>IF('FEUILLE DE CALCUL'!C10='MAGIFIRST FX20'!J3,'MAGIFIRST FX20'!J4,IF('FEUILLE DE CALCUL'!C10='MAGIFIRST FX20'!K3,'MAGIFIRST FX20'!K4,IF('FEUILLE DE CALCUL'!C10='MAGIFIRST FX20'!L3,'MAGIFIRST FX20'!L4,IF('FEUILLE DE CALCUL'!C10='MAGIFIRST FX20'!M3,'MAGIFIRST FX20'!M4,IF('FEUILLE DE CALCUL'!C10='MAGIFIRST FX20'!N3,'MAGIFIRST FX20'!N4,IF('FEUILLE DE CALCUL'!C10='MAGIFIRST FX20'!O3,'MAGIFIRST FX20'!O4,""))))))</f>
        <v>MAGIfirst avec Filtration FX20 et avec escalier ROMAN 2m</v>
      </c>
      <c r="Q6" s="34" t="s">
        <v>291</v>
      </c>
      <c r="R6" s="35" t="s">
        <v>36</v>
      </c>
      <c r="S6" s="87">
        <v>419.73</v>
      </c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</row>
    <row r="7" spans="1:216 16384:16384">
      <c r="A7" s="34" t="s">
        <v>0</v>
      </c>
      <c r="B7" s="35" t="s">
        <v>36</v>
      </c>
      <c r="C7" s="46">
        <f t="shared" si="0"/>
        <v>5415.8333333333339</v>
      </c>
      <c r="D7" s="46">
        <v>6499</v>
      </c>
      <c r="F7" s="2" t="s">
        <v>238</v>
      </c>
      <c r="G7" s="17">
        <v>321</v>
      </c>
      <c r="H7" s="17">
        <f>Options[[#This Row],[TARIF TTC]]/1.2</f>
        <v>267.5</v>
      </c>
      <c r="Q7" s="34" t="s">
        <v>291</v>
      </c>
      <c r="R7" s="35" t="s">
        <v>37</v>
      </c>
      <c r="S7" s="87">
        <v>419.73</v>
      </c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</row>
    <row r="8" spans="1:216 16384:16384">
      <c r="A8" s="34" t="s">
        <v>0</v>
      </c>
      <c r="B8" s="35" t="s">
        <v>37</v>
      </c>
      <c r="C8" s="46">
        <f t="shared" si="0"/>
        <v>5140</v>
      </c>
      <c r="D8" s="46">
        <v>6168</v>
      </c>
      <c r="F8" s="2" t="s">
        <v>239</v>
      </c>
      <c r="G8" s="17">
        <v>376</v>
      </c>
      <c r="H8" s="17">
        <f>Options[[#This Row],[TARIF TTC]]/1.2</f>
        <v>313.33333333333337</v>
      </c>
      <c r="Q8" s="34" t="s">
        <v>291</v>
      </c>
      <c r="R8" s="35" t="s">
        <v>38</v>
      </c>
      <c r="S8" s="87">
        <v>419.73</v>
      </c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</row>
    <row r="9" spans="1:216 16384:16384">
      <c r="A9" s="34" t="s">
        <v>0</v>
      </c>
      <c r="B9" s="35" t="s">
        <v>38</v>
      </c>
      <c r="C9" s="46">
        <f t="shared" si="0"/>
        <v>5175</v>
      </c>
      <c r="D9" s="46">
        <v>6210</v>
      </c>
      <c r="F9" s="2" t="s">
        <v>240</v>
      </c>
      <c r="G9" s="17">
        <v>410</v>
      </c>
      <c r="H9" s="17">
        <f>Options[[#This Row],[TARIF TTC]]/1.2</f>
        <v>341.66666666666669</v>
      </c>
      <c r="Q9" s="34" t="s">
        <v>291</v>
      </c>
      <c r="R9" s="35" t="s">
        <v>39</v>
      </c>
      <c r="S9" s="87">
        <v>419.73</v>
      </c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</row>
    <row r="10" spans="1:216 16384:16384">
      <c r="A10" s="34" t="s">
        <v>0</v>
      </c>
      <c r="B10" s="35" t="s">
        <v>39</v>
      </c>
      <c r="C10" s="46">
        <f t="shared" si="0"/>
        <v>5211.666666666667</v>
      </c>
      <c r="D10" s="46">
        <v>6254</v>
      </c>
      <c r="F10" s="11" t="s">
        <v>241</v>
      </c>
      <c r="G10" s="17">
        <v>381</v>
      </c>
      <c r="H10" s="17">
        <f>Options[[#This Row],[TARIF TTC]]/1.2</f>
        <v>317.5</v>
      </c>
      <c r="Q10" s="34" t="s">
        <v>291</v>
      </c>
      <c r="R10" s="35" t="s">
        <v>40</v>
      </c>
      <c r="S10" s="87">
        <v>419.73</v>
      </c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</row>
    <row r="11" spans="1:216 16384:16384">
      <c r="A11" s="34" t="s">
        <v>0</v>
      </c>
      <c r="B11" s="35" t="s">
        <v>40</v>
      </c>
      <c r="C11" s="46">
        <f t="shared" si="0"/>
        <v>5248.3333333333339</v>
      </c>
      <c r="D11" s="46">
        <v>6298</v>
      </c>
      <c r="F11" s="11" t="s">
        <v>242</v>
      </c>
      <c r="G11" s="17">
        <v>436</v>
      </c>
      <c r="H11" s="17">
        <f>Options[[#This Row],[TARIF TTC]]/1.2</f>
        <v>363.33333333333337</v>
      </c>
      <c r="Q11" s="34" t="s">
        <v>291</v>
      </c>
      <c r="R11" s="35" t="s">
        <v>41</v>
      </c>
      <c r="S11" s="87">
        <v>419.73</v>
      </c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</row>
    <row r="12" spans="1:216 16384:16384">
      <c r="A12" s="34" t="s">
        <v>0</v>
      </c>
      <c r="B12" s="35" t="s">
        <v>41</v>
      </c>
      <c r="C12" s="46">
        <f t="shared" si="0"/>
        <v>5284.166666666667</v>
      </c>
      <c r="D12" s="46">
        <v>6341</v>
      </c>
      <c r="F12" s="11" t="s">
        <v>243</v>
      </c>
      <c r="G12" s="17">
        <v>477</v>
      </c>
      <c r="H12" s="17">
        <f>Options[[#This Row],[TARIF TTC]]/1.2</f>
        <v>397.5</v>
      </c>
      <c r="Q12" s="34" t="s">
        <v>291</v>
      </c>
      <c r="R12" s="35" t="s">
        <v>42</v>
      </c>
      <c r="S12" s="87">
        <v>419.73</v>
      </c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</row>
    <row r="13" spans="1:216 16384:16384">
      <c r="A13" s="34" t="s">
        <v>0</v>
      </c>
      <c r="B13" s="35" t="s">
        <v>42</v>
      </c>
      <c r="C13" s="46">
        <f t="shared" si="0"/>
        <v>5175</v>
      </c>
      <c r="D13" s="46">
        <v>6210</v>
      </c>
      <c r="F13" s="11" t="s">
        <v>244</v>
      </c>
      <c r="G13" s="17">
        <v>318</v>
      </c>
      <c r="H13" s="17">
        <f>Options[[#This Row],[TARIF TTC]]/1.2</f>
        <v>265</v>
      </c>
      <c r="Q13" s="34" t="s">
        <v>291</v>
      </c>
      <c r="R13" s="35" t="s">
        <v>43</v>
      </c>
      <c r="S13" s="87">
        <v>419.73</v>
      </c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</row>
    <row r="14" spans="1:216 16384:16384">
      <c r="A14" s="34" t="s">
        <v>0</v>
      </c>
      <c r="B14" s="35" t="s">
        <v>43</v>
      </c>
      <c r="C14" s="46">
        <f t="shared" si="0"/>
        <v>5211.666666666667</v>
      </c>
      <c r="D14" s="46">
        <v>6254</v>
      </c>
      <c r="F14" s="11" t="s">
        <v>245</v>
      </c>
      <c r="G14" s="17">
        <v>375</v>
      </c>
      <c r="H14" s="17">
        <f>Options[[#This Row],[TARIF TTC]]/1.2</f>
        <v>312.5</v>
      </c>
      <c r="Q14" s="34" t="s">
        <v>291</v>
      </c>
      <c r="R14" s="35" t="s">
        <v>44</v>
      </c>
      <c r="S14" s="87">
        <v>419.73</v>
      </c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</row>
    <row r="15" spans="1:216 16384:16384">
      <c r="A15" s="34" t="s">
        <v>0</v>
      </c>
      <c r="B15" s="35" t="s">
        <v>44</v>
      </c>
      <c r="C15" s="46">
        <f t="shared" si="0"/>
        <v>5248.3333333333339</v>
      </c>
      <c r="D15" s="46">
        <v>6298</v>
      </c>
      <c r="F15" s="11" t="s">
        <v>246</v>
      </c>
      <c r="G15" s="17">
        <v>407</v>
      </c>
      <c r="H15" s="17">
        <f>Options[[#This Row],[TARIF TTC]]/1.2</f>
        <v>339.16666666666669</v>
      </c>
      <c r="Q15" s="34" t="s">
        <v>291</v>
      </c>
      <c r="R15" s="35" t="s">
        <v>45</v>
      </c>
      <c r="S15" s="87">
        <v>419.73</v>
      </c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</row>
    <row r="16" spans="1:216 16384:16384">
      <c r="A16" s="34" t="s">
        <v>0</v>
      </c>
      <c r="B16" s="35" t="s">
        <v>45</v>
      </c>
      <c r="C16" s="46">
        <f t="shared" si="0"/>
        <v>5284.166666666667</v>
      </c>
      <c r="D16" s="46">
        <v>6341</v>
      </c>
      <c r="F16" s="11" t="s">
        <v>247</v>
      </c>
      <c r="G16" s="17">
        <v>339</v>
      </c>
      <c r="H16" s="17">
        <f>Options[[#This Row],[TARIF TTC]]/1.2</f>
        <v>282.5</v>
      </c>
      <c r="Q16" s="34" t="s">
        <v>291</v>
      </c>
      <c r="R16" s="35" t="s">
        <v>46</v>
      </c>
      <c r="S16" s="87">
        <v>419.73</v>
      </c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</row>
    <row r="17" spans="1:42">
      <c r="A17" s="34" t="s">
        <v>0</v>
      </c>
      <c r="B17" s="35" t="s">
        <v>46</v>
      </c>
      <c r="C17" s="46">
        <f t="shared" si="0"/>
        <v>5321.666666666667</v>
      </c>
      <c r="D17" s="46">
        <v>6386</v>
      </c>
      <c r="F17" s="11" t="s">
        <v>248</v>
      </c>
      <c r="G17" s="17">
        <v>396</v>
      </c>
      <c r="H17" s="17">
        <f>Options[[#This Row],[TARIF TTC]]/1.2</f>
        <v>330</v>
      </c>
      <c r="Q17" s="34" t="s">
        <v>291</v>
      </c>
      <c r="R17" s="35" t="s">
        <v>47</v>
      </c>
      <c r="S17" s="87">
        <v>419.73</v>
      </c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</row>
    <row r="18" spans="1:42">
      <c r="A18" s="34" t="s">
        <v>0</v>
      </c>
      <c r="B18" s="35" t="s">
        <v>47</v>
      </c>
      <c r="C18" s="46">
        <f t="shared" si="0"/>
        <v>5360</v>
      </c>
      <c r="D18" s="46">
        <v>6432</v>
      </c>
      <c r="F18" s="11" t="s">
        <v>249</v>
      </c>
      <c r="G18" s="17">
        <v>428</v>
      </c>
      <c r="H18" s="17">
        <f>Options[[#This Row],[TARIF TTC]]/1.2</f>
        <v>356.66666666666669</v>
      </c>
      <c r="Q18" s="34" t="s">
        <v>291</v>
      </c>
      <c r="R18" s="35" t="s">
        <v>48</v>
      </c>
      <c r="S18" s="87">
        <v>419.73</v>
      </c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</row>
    <row r="19" spans="1:42">
      <c r="A19" s="34" t="s">
        <v>0</v>
      </c>
      <c r="B19" s="35" t="s">
        <v>48</v>
      </c>
      <c r="C19" s="46">
        <f t="shared" si="0"/>
        <v>5211.666666666667</v>
      </c>
      <c r="D19" s="46">
        <v>6254</v>
      </c>
      <c r="F19" s="11" t="s">
        <v>250</v>
      </c>
      <c r="G19" s="17">
        <v>352</v>
      </c>
      <c r="H19" s="17">
        <f>Options[[#This Row],[TARIF TTC]]/1.2</f>
        <v>293.33333333333337</v>
      </c>
      <c r="Q19" s="34" t="s">
        <v>291</v>
      </c>
      <c r="R19" s="35" t="s">
        <v>49</v>
      </c>
      <c r="S19" s="87">
        <v>419.73</v>
      </c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</row>
    <row r="20" spans="1:42">
      <c r="A20" s="34" t="s">
        <v>0</v>
      </c>
      <c r="B20" s="35" t="s">
        <v>49</v>
      </c>
      <c r="C20" s="46">
        <f t="shared" si="0"/>
        <v>5248.3333333333339</v>
      </c>
      <c r="D20" s="46">
        <v>6298</v>
      </c>
      <c r="F20" s="11" t="s">
        <v>251</v>
      </c>
      <c r="G20" s="17">
        <v>409</v>
      </c>
      <c r="H20" s="17">
        <f>Options[[#This Row],[TARIF TTC]]/1.2</f>
        <v>340.83333333333337</v>
      </c>
      <c r="Q20" s="34" t="s">
        <v>291</v>
      </c>
      <c r="R20" s="35" t="s">
        <v>50</v>
      </c>
      <c r="S20" s="87">
        <v>419.73</v>
      </c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</row>
    <row r="21" spans="1:42">
      <c r="A21" s="34" t="s">
        <v>0</v>
      </c>
      <c r="B21" s="35" t="s">
        <v>50</v>
      </c>
      <c r="C21" s="46">
        <f t="shared" si="0"/>
        <v>5284.166666666667</v>
      </c>
      <c r="D21" s="46">
        <v>6341</v>
      </c>
      <c r="F21" s="11" t="s">
        <v>252</v>
      </c>
      <c r="G21" s="18">
        <v>441</v>
      </c>
      <c r="H21" s="17">
        <f>Options[[#This Row],[TARIF TTC]]/1.2</f>
        <v>367.5</v>
      </c>
      <c r="Q21" s="34" t="s">
        <v>291</v>
      </c>
      <c r="R21" s="35" t="s">
        <v>51</v>
      </c>
      <c r="S21" s="87">
        <v>419.73</v>
      </c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</row>
    <row r="22" spans="1:42">
      <c r="A22" s="34" t="s">
        <v>0</v>
      </c>
      <c r="B22" s="35" t="s">
        <v>51</v>
      </c>
      <c r="C22" s="46">
        <f t="shared" si="0"/>
        <v>5321.666666666667</v>
      </c>
      <c r="D22" s="46">
        <v>6386</v>
      </c>
      <c r="F22" s="11" t="s">
        <v>8</v>
      </c>
      <c r="G22" s="17">
        <v>461</v>
      </c>
      <c r="H22" s="17">
        <f>Options[[#This Row],[TARIF TTC]]/1.2</f>
        <v>384.16666666666669</v>
      </c>
      <c r="Q22" s="34" t="s">
        <v>291</v>
      </c>
      <c r="R22" s="35" t="s">
        <v>52</v>
      </c>
      <c r="S22" s="87">
        <v>419.73</v>
      </c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</row>
    <row r="23" spans="1:42">
      <c r="A23" s="34" t="s">
        <v>0</v>
      </c>
      <c r="B23" s="35" t="s">
        <v>52</v>
      </c>
      <c r="C23" s="46">
        <f t="shared" si="0"/>
        <v>5360</v>
      </c>
      <c r="D23" s="46">
        <v>6432</v>
      </c>
      <c r="F23" s="11" t="s">
        <v>233</v>
      </c>
      <c r="G23" s="17">
        <v>448</v>
      </c>
      <c r="H23" s="17">
        <f>Options[[#This Row],[TARIF TTC]]/1.2</f>
        <v>373.33333333333337</v>
      </c>
      <c r="Q23" s="34" t="s">
        <v>291</v>
      </c>
      <c r="R23" s="35" t="s">
        <v>53</v>
      </c>
      <c r="S23" s="87">
        <v>419.73</v>
      </c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</row>
    <row r="24" spans="1:42">
      <c r="A24" s="34" t="s">
        <v>0</v>
      </c>
      <c r="B24" s="35" t="s">
        <v>53</v>
      </c>
      <c r="C24" s="46">
        <f t="shared" si="0"/>
        <v>5396.666666666667</v>
      </c>
      <c r="D24" s="46">
        <v>6476</v>
      </c>
      <c r="F24" s="11" t="s">
        <v>9</v>
      </c>
      <c r="G24" s="17">
        <v>810</v>
      </c>
      <c r="H24" s="17">
        <f>Options[[#This Row],[TARIF TTC]]/1.2</f>
        <v>675</v>
      </c>
      <c r="Q24" s="34" t="s">
        <v>291</v>
      </c>
      <c r="R24" s="35" t="s">
        <v>54</v>
      </c>
      <c r="S24" s="87">
        <v>419.73</v>
      </c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</row>
    <row r="25" spans="1:42">
      <c r="A25" s="34" t="s">
        <v>0</v>
      </c>
      <c r="B25" s="35" t="s">
        <v>54</v>
      </c>
      <c r="C25" s="46">
        <f t="shared" si="0"/>
        <v>5435</v>
      </c>
      <c r="D25" s="46">
        <v>6522</v>
      </c>
      <c r="F25" s="11" t="s">
        <v>10</v>
      </c>
      <c r="G25" s="17">
        <v>374</v>
      </c>
      <c r="H25" s="17">
        <f>Options[[#This Row],[TARIF TTC]]/1.2</f>
        <v>311.66666666666669</v>
      </c>
      <c r="Q25" s="34" t="s">
        <v>291</v>
      </c>
      <c r="R25" s="35" t="s">
        <v>55</v>
      </c>
      <c r="S25" s="87">
        <v>419.73</v>
      </c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</row>
    <row r="26" spans="1:42">
      <c r="A26" s="34" t="s">
        <v>0</v>
      </c>
      <c r="B26" s="35" t="s">
        <v>55</v>
      </c>
      <c r="C26" s="46">
        <f t="shared" si="0"/>
        <v>5248.3333333333339</v>
      </c>
      <c r="D26" s="46">
        <v>6298</v>
      </c>
      <c r="F26" s="11" t="s">
        <v>11</v>
      </c>
      <c r="G26" s="17">
        <v>500</v>
      </c>
      <c r="H26" s="17">
        <f>Options[[#This Row],[TARIF TTC]]/1.2</f>
        <v>416.66666666666669</v>
      </c>
      <c r="Q26" s="34" t="s">
        <v>291</v>
      </c>
      <c r="R26" s="35" t="s">
        <v>56</v>
      </c>
      <c r="S26" s="87">
        <v>419.73</v>
      </c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</row>
    <row r="27" spans="1:42">
      <c r="A27" s="34" t="s">
        <v>0</v>
      </c>
      <c r="B27" s="35" t="s">
        <v>56</v>
      </c>
      <c r="C27" s="46">
        <f t="shared" si="0"/>
        <v>5284.166666666667</v>
      </c>
      <c r="D27" s="46">
        <v>6341</v>
      </c>
      <c r="F27" s="49" t="s">
        <v>15</v>
      </c>
      <c r="G27" s="17">
        <v>116</v>
      </c>
      <c r="H27" s="17">
        <f>Options[[#This Row],[TARIF TTC]]/1.2</f>
        <v>96.666666666666671</v>
      </c>
      <c r="Q27" s="34" t="s">
        <v>291</v>
      </c>
      <c r="R27" s="35" t="s">
        <v>57</v>
      </c>
      <c r="S27" s="87">
        <v>419.73</v>
      </c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</row>
    <row r="28" spans="1:42">
      <c r="A28" s="34" t="s">
        <v>0</v>
      </c>
      <c r="B28" s="35" t="s">
        <v>57</v>
      </c>
      <c r="C28" s="46">
        <f t="shared" si="0"/>
        <v>5321.666666666667</v>
      </c>
      <c r="D28" s="46">
        <v>6386</v>
      </c>
      <c r="F28" s="49" t="s">
        <v>16</v>
      </c>
      <c r="G28" s="17">
        <v>231</v>
      </c>
      <c r="H28" s="17">
        <f>Options[[#This Row],[TARIF TTC]]/1.2</f>
        <v>192.5</v>
      </c>
      <c r="Q28" s="34" t="s">
        <v>291</v>
      </c>
      <c r="R28" s="35" t="s">
        <v>58</v>
      </c>
      <c r="S28" s="87">
        <v>419.73</v>
      </c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</row>
    <row r="29" spans="1:42">
      <c r="A29" s="34" t="s">
        <v>0</v>
      </c>
      <c r="B29" s="35" t="s">
        <v>58</v>
      </c>
      <c r="C29" s="46">
        <f t="shared" si="0"/>
        <v>5360</v>
      </c>
      <c r="D29" s="46">
        <v>6432</v>
      </c>
      <c r="F29" s="10" t="s">
        <v>17</v>
      </c>
      <c r="G29" s="17">
        <v>193</v>
      </c>
      <c r="H29" s="17">
        <f>Options[[#This Row],[TARIF TTC]]/1.2</f>
        <v>160.83333333333334</v>
      </c>
      <c r="Q29" s="34" t="s">
        <v>291</v>
      </c>
      <c r="R29" s="35" t="s">
        <v>59</v>
      </c>
      <c r="S29" s="87">
        <v>419.73</v>
      </c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</row>
    <row r="30" spans="1:42">
      <c r="A30" s="34" t="s">
        <v>0</v>
      </c>
      <c r="B30" s="35" t="s">
        <v>59</v>
      </c>
      <c r="C30" s="46">
        <f t="shared" si="0"/>
        <v>5396.666666666667</v>
      </c>
      <c r="D30" s="46">
        <v>6476</v>
      </c>
      <c r="F30" s="10" t="s">
        <v>18</v>
      </c>
      <c r="G30" s="17">
        <v>386</v>
      </c>
      <c r="H30" s="17">
        <f>Options[[#This Row],[TARIF TTC]]/1.2</f>
        <v>321.66666666666669</v>
      </c>
      <c r="Q30" s="34" t="s">
        <v>291</v>
      </c>
      <c r="R30" s="35" t="s">
        <v>60</v>
      </c>
      <c r="S30" s="87">
        <v>419.73</v>
      </c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</row>
    <row r="31" spans="1:42">
      <c r="A31" s="34" t="s">
        <v>0</v>
      </c>
      <c r="B31" s="35" t="s">
        <v>60</v>
      </c>
      <c r="C31" s="46">
        <f t="shared" si="0"/>
        <v>5435</v>
      </c>
      <c r="D31" s="46">
        <v>6522</v>
      </c>
      <c r="F31" s="11" t="s">
        <v>7</v>
      </c>
      <c r="G31" s="17">
        <v>3326</v>
      </c>
      <c r="H31" s="17">
        <f>Options[[#This Row],[TARIF TTC]]/1.2</f>
        <v>2771.666666666667</v>
      </c>
      <c r="Q31" s="34" t="s">
        <v>291</v>
      </c>
      <c r="R31" s="35" t="s">
        <v>61</v>
      </c>
      <c r="S31" s="87">
        <v>419.73</v>
      </c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</row>
    <row r="32" spans="1:42">
      <c r="A32" s="34" t="s">
        <v>0</v>
      </c>
      <c r="B32" s="35" t="s">
        <v>61</v>
      </c>
      <c r="C32" s="46">
        <f t="shared" si="0"/>
        <v>5474.166666666667</v>
      </c>
      <c r="D32" s="46">
        <v>6569</v>
      </c>
      <c r="F32" s="11" t="s">
        <v>12</v>
      </c>
      <c r="G32" s="17">
        <v>833</v>
      </c>
      <c r="H32" s="17">
        <f>Options[[#This Row],[TARIF TTC]]/1.2</f>
        <v>694.16666666666674</v>
      </c>
      <c r="Q32" s="34" t="s">
        <v>291</v>
      </c>
      <c r="R32" s="35" t="s">
        <v>62</v>
      </c>
      <c r="S32" s="87">
        <v>419.73</v>
      </c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</row>
    <row r="33" spans="1:42">
      <c r="A33" s="34" t="s">
        <v>0</v>
      </c>
      <c r="B33" s="35" t="s">
        <v>62</v>
      </c>
      <c r="C33" s="46">
        <f t="shared" si="0"/>
        <v>5511.666666666667</v>
      </c>
      <c r="D33" s="46">
        <v>6614</v>
      </c>
      <c r="F33" s="11" t="s">
        <v>13</v>
      </c>
      <c r="G33" s="17">
        <v>499</v>
      </c>
      <c r="H33" s="17">
        <f>Options[[#This Row],[TARIF TTC]]/1.2</f>
        <v>415.83333333333337</v>
      </c>
      <c r="Q33" s="34" t="s">
        <v>291</v>
      </c>
      <c r="R33" s="35" t="s">
        <v>63</v>
      </c>
      <c r="S33" s="87">
        <v>419.73</v>
      </c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</row>
    <row r="34" spans="1:42">
      <c r="A34" s="34" t="s">
        <v>0</v>
      </c>
      <c r="B34" s="35" t="s">
        <v>63</v>
      </c>
      <c r="C34" s="46">
        <f t="shared" si="0"/>
        <v>5284.166666666667</v>
      </c>
      <c r="D34" s="46">
        <v>6341</v>
      </c>
      <c r="F34" s="11" t="s">
        <v>14</v>
      </c>
      <c r="G34" s="17">
        <v>161</v>
      </c>
      <c r="H34" s="17">
        <f>Options[[#This Row],[TARIF TTC]]/1.2</f>
        <v>134.16666666666669</v>
      </c>
      <c r="Q34" s="34" t="s">
        <v>291</v>
      </c>
      <c r="R34" s="35" t="s">
        <v>64</v>
      </c>
      <c r="S34" s="87">
        <v>419.73</v>
      </c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</row>
    <row r="35" spans="1:42">
      <c r="A35" s="34" t="s">
        <v>0</v>
      </c>
      <c r="B35" s="35" t="s">
        <v>64</v>
      </c>
      <c r="C35" s="46">
        <f t="shared" si="0"/>
        <v>5321.666666666667</v>
      </c>
      <c r="D35" s="46">
        <v>6386</v>
      </c>
      <c r="F35" s="2" t="s">
        <v>19</v>
      </c>
      <c r="G35" s="17">
        <v>311</v>
      </c>
      <c r="H35" s="17">
        <f>Options[[#This Row],[TARIF TTC]]/1.2</f>
        <v>259.16666666666669</v>
      </c>
      <c r="Q35" s="34" t="s">
        <v>291</v>
      </c>
      <c r="R35" s="35" t="s">
        <v>65</v>
      </c>
      <c r="S35" s="87">
        <v>419.73</v>
      </c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</row>
    <row r="36" spans="1:42">
      <c r="A36" s="34" t="s">
        <v>0</v>
      </c>
      <c r="B36" s="35" t="s">
        <v>65</v>
      </c>
      <c r="C36" s="46">
        <f t="shared" si="0"/>
        <v>5360</v>
      </c>
      <c r="D36" s="46">
        <v>6432</v>
      </c>
      <c r="Q36" s="34" t="s">
        <v>291</v>
      </c>
      <c r="R36" s="35" t="s">
        <v>66</v>
      </c>
      <c r="S36" s="87">
        <v>419.73</v>
      </c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</row>
    <row r="37" spans="1:42">
      <c r="A37" s="34" t="s">
        <v>0</v>
      </c>
      <c r="B37" s="35" t="s">
        <v>66</v>
      </c>
      <c r="C37" s="46">
        <f t="shared" si="0"/>
        <v>5396.666666666667</v>
      </c>
      <c r="D37" s="46">
        <v>6476</v>
      </c>
      <c r="G37" s="118"/>
      <c r="Q37" s="34" t="s">
        <v>291</v>
      </c>
      <c r="R37" s="35" t="s">
        <v>67</v>
      </c>
      <c r="S37" s="87">
        <v>419.73</v>
      </c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</row>
    <row r="38" spans="1:42">
      <c r="A38" s="34" t="s">
        <v>0</v>
      </c>
      <c r="B38" s="35" t="s">
        <v>67</v>
      </c>
      <c r="C38" s="46">
        <f t="shared" si="0"/>
        <v>5435</v>
      </c>
      <c r="D38" s="46">
        <v>6522</v>
      </c>
      <c r="G38" s="90"/>
      <c r="Q38" s="34" t="s">
        <v>291</v>
      </c>
      <c r="R38" s="35" t="s">
        <v>68</v>
      </c>
      <c r="S38" s="87">
        <v>419.73</v>
      </c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</row>
    <row r="39" spans="1:42">
      <c r="A39" s="34" t="s">
        <v>0</v>
      </c>
      <c r="B39" s="35" t="s">
        <v>68</v>
      </c>
      <c r="C39" s="46">
        <f t="shared" si="0"/>
        <v>5474.166666666667</v>
      </c>
      <c r="D39" s="46">
        <v>6569</v>
      </c>
      <c r="G39" s="90"/>
      <c r="Q39" s="34" t="s">
        <v>291</v>
      </c>
      <c r="R39" s="35" t="s">
        <v>69</v>
      </c>
      <c r="S39" s="87">
        <v>419.73</v>
      </c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</row>
    <row r="40" spans="1:42">
      <c r="A40" s="34" t="s">
        <v>0</v>
      </c>
      <c r="B40" s="35" t="s">
        <v>69</v>
      </c>
      <c r="C40" s="46">
        <f t="shared" si="0"/>
        <v>5511.666666666667</v>
      </c>
      <c r="D40" s="46">
        <v>6614</v>
      </c>
      <c r="G40" s="90"/>
      <c r="Q40" s="34" t="s">
        <v>291</v>
      </c>
      <c r="R40" s="35" t="s">
        <v>70</v>
      </c>
      <c r="S40" s="87">
        <v>419.73</v>
      </c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</row>
    <row r="41" spans="1:42">
      <c r="A41" s="34" t="s">
        <v>0</v>
      </c>
      <c r="B41" s="35" t="s">
        <v>70</v>
      </c>
      <c r="C41" s="46">
        <f t="shared" si="0"/>
        <v>5551.666666666667</v>
      </c>
      <c r="D41" s="46">
        <v>6662</v>
      </c>
      <c r="G41" s="90"/>
      <c r="Q41" s="34" t="s">
        <v>291</v>
      </c>
      <c r="R41" s="35" t="s">
        <v>71</v>
      </c>
      <c r="S41" s="87">
        <v>419.73</v>
      </c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</row>
    <row r="42" spans="1:42">
      <c r="A42" s="34" t="s">
        <v>0</v>
      </c>
      <c r="B42" s="35" t="s">
        <v>71</v>
      </c>
      <c r="C42" s="46">
        <f t="shared" si="0"/>
        <v>5781.666666666667</v>
      </c>
      <c r="D42" s="46">
        <v>6938</v>
      </c>
      <c r="G42" s="90"/>
      <c r="Q42" s="34" t="s">
        <v>291</v>
      </c>
      <c r="R42" s="35" t="s">
        <v>72</v>
      </c>
      <c r="S42" s="87">
        <v>419.73</v>
      </c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</row>
    <row r="43" spans="1:42">
      <c r="A43" s="34" t="s">
        <v>0</v>
      </c>
      <c r="B43" s="35" t="s">
        <v>72</v>
      </c>
      <c r="C43" s="46">
        <f t="shared" si="0"/>
        <v>5321.666666666667</v>
      </c>
      <c r="D43" s="46">
        <v>6386</v>
      </c>
      <c r="G43" s="90"/>
      <c r="Q43" s="34" t="s">
        <v>291</v>
      </c>
      <c r="R43" s="35" t="s">
        <v>73</v>
      </c>
      <c r="S43" s="87">
        <v>419.73</v>
      </c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</row>
    <row r="44" spans="1:42">
      <c r="A44" s="34" t="s">
        <v>0</v>
      </c>
      <c r="B44" s="35" t="s">
        <v>73</v>
      </c>
      <c r="C44" s="46">
        <f t="shared" si="0"/>
        <v>5360</v>
      </c>
      <c r="D44" s="46">
        <v>6432</v>
      </c>
      <c r="G44" s="90"/>
      <c r="Q44" s="34" t="s">
        <v>291</v>
      </c>
      <c r="R44" s="35" t="s">
        <v>74</v>
      </c>
      <c r="S44" s="87">
        <v>419.73</v>
      </c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</row>
    <row r="45" spans="1:42">
      <c r="A45" s="34" t="s">
        <v>0</v>
      </c>
      <c r="B45" s="35" t="s">
        <v>74</v>
      </c>
      <c r="C45" s="46">
        <f t="shared" si="0"/>
        <v>5396.666666666667</v>
      </c>
      <c r="D45" s="46">
        <v>6476</v>
      </c>
      <c r="G45" s="90"/>
      <c r="Q45" s="34" t="s">
        <v>291</v>
      </c>
      <c r="R45" s="35" t="s">
        <v>75</v>
      </c>
      <c r="S45" s="87">
        <v>419.73</v>
      </c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</row>
    <row r="46" spans="1:42">
      <c r="A46" s="34" t="s">
        <v>0</v>
      </c>
      <c r="B46" s="35" t="s">
        <v>75</v>
      </c>
      <c r="C46" s="46">
        <f t="shared" si="0"/>
        <v>5435</v>
      </c>
      <c r="D46" s="46">
        <v>6522</v>
      </c>
      <c r="G46" s="90"/>
      <c r="Q46" s="34" t="s">
        <v>291</v>
      </c>
      <c r="R46" s="35" t="s">
        <v>76</v>
      </c>
      <c r="S46" s="87">
        <v>419.73</v>
      </c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</row>
    <row r="47" spans="1:42">
      <c r="A47" s="34" t="s">
        <v>0</v>
      </c>
      <c r="B47" s="35" t="s">
        <v>76</v>
      </c>
      <c r="C47" s="46">
        <f t="shared" si="0"/>
        <v>5474.166666666667</v>
      </c>
      <c r="D47" s="46">
        <v>6569</v>
      </c>
      <c r="G47" s="90"/>
      <c r="Q47" s="34" t="s">
        <v>291</v>
      </c>
      <c r="R47" s="35" t="s">
        <v>77</v>
      </c>
      <c r="S47" s="87">
        <v>419.73</v>
      </c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</row>
    <row r="48" spans="1:42">
      <c r="A48" s="34" t="s">
        <v>0</v>
      </c>
      <c r="B48" s="35" t="s">
        <v>77</v>
      </c>
      <c r="C48" s="46">
        <f t="shared" si="0"/>
        <v>5511.666666666667</v>
      </c>
      <c r="D48" s="46">
        <v>6614</v>
      </c>
      <c r="G48" s="90"/>
      <c r="Q48" s="34" t="s">
        <v>291</v>
      </c>
      <c r="R48" s="35" t="s">
        <v>78</v>
      </c>
      <c r="S48" s="87">
        <v>419.73</v>
      </c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</row>
    <row r="49" spans="1:42">
      <c r="A49" s="34" t="s">
        <v>0</v>
      </c>
      <c r="B49" s="35" t="s">
        <v>78</v>
      </c>
      <c r="C49" s="46">
        <f t="shared" si="0"/>
        <v>5551.666666666667</v>
      </c>
      <c r="D49" s="46">
        <v>6662</v>
      </c>
      <c r="G49" s="90"/>
      <c r="Q49" s="34" t="s">
        <v>291</v>
      </c>
      <c r="R49" s="35" t="s">
        <v>79</v>
      </c>
      <c r="S49" s="87">
        <v>419.73</v>
      </c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</row>
    <row r="50" spans="1:42">
      <c r="A50" s="34" t="s">
        <v>0</v>
      </c>
      <c r="B50" s="35" t="s">
        <v>79</v>
      </c>
      <c r="C50" s="46">
        <f t="shared" si="0"/>
        <v>5781.666666666667</v>
      </c>
      <c r="D50" s="46">
        <v>6938</v>
      </c>
      <c r="G50" s="90"/>
      <c r="Q50" s="34" t="s">
        <v>291</v>
      </c>
      <c r="R50" s="35" t="s">
        <v>80</v>
      </c>
      <c r="S50" s="87">
        <v>419.73</v>
      </c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</row>
    <row r="51" spans="1:42">
      <c r="A51" s="34" t="s">
        <v>0</v>
      </c>
      <c r="B51" s="35" t="s">
        <v>80</v>
      </c>
      <c r="C51" s="46">
        <f t="shared" si="0"/>
        <v>5975</v>
      </c>
      <c r="D51" s="46">
        <v>7170</v>
      </c>
      <c r="G51" s="90"/>
      <c r="Q51" s="34" t="s">
        <v>291</v>
      </c>
      <c r="R51" s="35" t="s">
        <v>81</v>
      </c>
      <c r="S51" s="87">
        <v>419.73</v>
      </c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</row>
    <row r="52" spans="1:42">
      <c r="A52" s="34" t="s">
        <v>0</v>
      </c>
      <c r="B52" s="35" t="s">
        <v>81</v>
      </c>
      <c r="C52" s="46">
        <f t="shared" si="0"/>
        <v>6265</v>
      </c>
      <c r="D52" s="46">
        <v>7518</v>
      </c>
      <c r="G52" s="90"/>
      <c r="Q52" s="34" t="s">
        <v>291</v>
      </c>
      <c r="R52" s="35" t="s">
        <v>83</v>
      </c>
      <c r="S52" s="87">
        <v>419.73</v>
      </c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</row>
    <row r="53" spans="1:42">
      <c r="A53" s="34" t="s">
        <v>0</v>
      </c>
      <c r="B53" s="35" t="s">
        <v>83</v>
      </c>
      <c r="C53" s="46">
        <f t="shared" si="0"/>
        <v>5360</v>
      </c>
      <c r="D53" s="46">
        <v>6432</v>
      </c>
      <c r="G53" s="90"/>
      <c r="Q53" s="34" t="s">
        <v>291</v>
      </c>
      <c r="R53" s="35" t="s">
        <v>84</v>
      </c>
      <c r="S53" s="87">
        <v>419.73</v>
      </c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</row>
    <row r="54" spans="1:42">
      <c r="A54" s="34" t="s">
        <v>0</v>
      </c>
      <c r="B54" s="35" t="s">
        <v>84</v>
      </c>
      <c r="C54" s="46">
        <f t="shared" si="0"/>
        <v>5396.666666666667</v>
      </c>
      <c r="D54" s="46">
        <v>6476</v>
      </c>
      <c r="G54" s="90"/>
      <c r="Q54" s="34" t="s">
        <v>291</v>
      </c>
      <c r="R54" s="35" t="s">
        <v>85</v>
      </c>
      <c r="S54" s="87">
        <v>419.73</v>
      </c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>
      <c r="A55" s="34" t="s">
        <v>0</v>
      </c>
      <c r="B55" s="35" t="s">
        <v>85</v>
      </c>
      <c r="C55" s="46">
        <f t="shared" si="0"/>
        <v>5435</v>
      </c>
      <c r="D55" s="46">
        <v>6522</v>
      </c>
      <c r="G55" s="90"/>
      <c r="Q55" s="34" t="s">
        <v>291</v>
      </c>
      <c r="R55" s="35" t="s">
        <v>86</v>
      </c>
      <c r="S55" s="87">
        <v>419.73</v>
      </c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>
      <c r="A56" s="34" t="s">
        <v>0</v>
      </c>
      <c r="B56" s="35" t="s">
        <v>86</v>
      </c>
      <c r="C56" s="46">
        <f t="shared" si="0"/>
        <v>5474.166666666667</v>
      </c>
      <c r="D56" s="46">
        <v>6569</v>
      </c>
      <c r="G56" s="90"/>
      <c r="Q56" s="34" t="s">
        <v>291</v>
      </c>
      <c r="R56" s="35" t="s">
        <v>87</v>
      </c>
      <c r="S56" s="87">
        <v>419.73</v>
      </c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>
      <c r="A57" s="34" t="s">
        <v>0</v>
      </c>
      <c r="B57" s="35" t="s">
        <v>87</v>
      </c>
      <c r="C57" s="46">
        <f t="shared" si="0"/>
        <v>5511.666666666667</v>
      </c>
      <c r="D57" s="46">
        <v>6614</v>
      </c>
      <c r="G57" s="90"/>
      <c r="Q57" s="34" t="s">
        <v>291</v>
      </c>
      <c r="R57" s="35" t="s">
        <v>88</v>
      </c>
      <c r="S57" s="87">
        <v>419.73</v>
      </c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>
      <c r="A58" s="34" t="s">
        <v>0</v>
      </c>
      <c r="B58" s="35" t="s">
        <v>88</v>
      </c>
      <c r="C58" s="46">
        <f t="shared" si="0"/>
        <v>5551.666666666667</v>
      </c>
      <c r="D58" s="46">
        <v>6662</v>
      </c>
      <c r="G58" s="90"/>
      <c r="Q58" s="34" t="s">
        <v>291</v>
      </c>
      <c r="R58" s="35" t="s">
        <v>89</v>
      </c>
      <c r="S58" s="87">
        <v>419.73</v>
      </c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>
      <c r="A59" s="34" t="s">
        <v>0</v>
      </c>
      <c r="B59" s="35" t="s">
        <v>89</v>
      </c>
      <c r="C59" s="46">
        <f t="shared" si="0"/>
        <v>5781.666666666667</v>
      </c>
      <c r="D59" s="46">
        <v>6938</v>
      </c>
      <c r="G59" s="90"/>
      <c r="Q59" s="34" t="s">
        <v>291</v>
      </c>
      <c r="R59" s="35" t="s">
        <v>90</v>
      </c>
      <c r="S59" s="87">
        <v>419.73</v>
      </c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>
      <c r="A60" s="34" t="s">
        <v>0</v>
      </c>
      <c r="B60" s="35" t="s">
        <v>90</v>
      </c>
      <c r="C60" s="46">
        <f t="shared" si="0"/>
        <v>5975</v>
      </c>
      <c r="D60" s="46">
        <v>7170</v>
      </c>
      <c r="G60" s="90"/>
      <c r="Q60" s="34" t="s">
        <v>291</v>
      </c>
      <c r="R60" s="35" t="s">
        <v>91</v>
      </c>
      <c r="S60" s="87">
        <v>419.73</v>
      </c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>
      <c r="A61" s="34" t="s">
        <v>0</v>
      </c>
      <c r="B61" s="35" t="s">
        <v>91</v>
      </c>
      <c r="C61" s="46">
        <f t="shared" si="0"/>
        <v>6265</v>
      </c>
      <c r="D61" s="46">
        <v>7518</v>
      </c>
      <c r="G61" s="90"/>
      <c r="Q61" s="34" t="s">
        <v>291</v>
      </c>
      <c r="R61" s="35" t="s">
        <v>82</v>
      </c>
      <c r="S61" s="87">
        <v>419.73</v>
      </c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>
      <c r="A62" s="34" t="s">
        <v>0</v>
      </c>
      <c r="B62" s="35" t="s">
        <v>82</v>
      </c>
      <c r="C62" s="46">
        <f t="shared" si="0"/>
        <v>6553.3333333333339</v>
      </c>
      <c r="D62" s="46">
        <v>7864</v>
      </c>
      <c r="G62" s="90"/>
      <c r="Q62" s="34" t="s">
        <v>291</v>
      </c>
      <c r="R62" s="35" t="s">
        <v>92</v>
      </c>
      <c r="S62" s="87">
        <v>419.73</v>
      </c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>
      <c r="A63" s="34" t="s">
        <v>0</v>
      </c>
      <c r="B63" s="35" t="s">
        <v>92</v>
      </c>
      <c r="C63" s="46">
        <f t="shared" si="0"/>
        <v>5396.666666666667</v>
      </c>
      <c r="D63" s="46">
        <v>6476</v>
      </c>
      <c r="G63" s="90"/>
      <c r="Q63" s="34" t="s">
        <v>291</v>
      </c>
      <c r="R63" s="35" t="s">
        <v>93</v>
      </c>
      <c r="S63" s="87">
        <v>419.73</v>
      </c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>
      <c r="A64" s="34" t="s">
        <v>0</v>
      </c>
      <c r="B64" s="35" t="s">
        <v>93</v>
      </c>
      <c r="C64" s="46">
        <f t="shared" si="0"/>
        <v>5435</v>
      </c>
      <c r="D64" s="46">
        <v>6522</v>
      </c>
      <c r="G64" s="90"/>
      <c r="Q64" s="34" t="s">
        <v>291</v>
      </c>
      <c r="R64" s="35" t="s">
        <v>235</v>
      </c>
      <c r="S64" s="87">
        <v>419.73</v>
      </c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>
      <c r="A65" s="34" t="s">
        <v>0</v>
      </c>
      <c r="B65" s="35" t="s">
        <v>235</v>
      </c>
      <c r="C65" s="46">
        <f t="shared" si="0"/>
        <v>5474.166666666667</v>
      </c>
      <c r="D65" s="46">
        <v>6569</v>
      </c>
      <c r="G65" s="90"/>
      <c r="Q65" s="34" t="s">
        <v>291</v>
      </c>
      <c r="R65" s="35" t="s">
        <v>95</v>
      </c>
      <c r="S65" s="87">
        <v>419.73</v>
      </c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>
      <c r="A66" s="34" t="s">
        <v>0</v>
      </c>
      <c r="B66" s="35" t="s">
        <v>95</v>
      </c>
      <c r="C66" s="46">
        <f t="shared" si="0"/>
        <v>5511.666666666667</v>
      </c>
      <c r="D66" s="46">
        <v>6614</v>
      </c>
      <c r="G66" s="90"/>
      <c r="Q66" s="34" t="s">
        <v>291</v>
      </c>
      <c r="R66" s="35" t="s">
        <v>96</v>
      </c>
      <c r="S66" s="87">
        <v>419.73</v>
      </c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>
      <c r="A67" s="34" t="s">
        <v>0</v>
      </c>
      <c r="B67" s="35" t="s">
        <v>96</v>
      </c>
      <c r="C67" s="46">
        <f t="shared" si="0"/>
        <v>5551.666666666667</v>
      </c>
      <c r="D67" s="46">
        <v>6662</v>
      </c>
      <c r="G67" s="90"/>
      <c r="Q67" s="34" t="s">
        <v>291</v>
      </c>
      <c r="R67" s="35" t="s">
        <v>97</v>
      </c>
      <c r="S67" s="87">
        <v>419.73</v>
      </c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>
      <c r="A68" s="34" t="s">
        <v>0</v>
      </c>
      <c r="B68" s="35" t="s">
        <v>97</v>
      </c>
      <c r="C68" s="46">
        <f t="shared" ref="C68:C131" si="1">D68/1.2</f>
        <v>5781.666666666667</v>
      </c>
      <c r="D68" s="46">
        <v>6938</v>
      </c>
      <c r="G68" s="90"/>
      <c r="Q68" s="34" t="s">
        <v>291</v>
      </c>
      <c r="R68" s="35" t="s">
        <v>98</v>
      </c>
      <c r="S68" s="87">
        <v>419.73</v>
      </c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>
      <c r="A69" s="34" t="s">
        <v>0</v>
      </c>
      <c r="B69" s="35" t="s">
        <v>98</v>
      </c>
      <c r="C69" s="46">
        <f t="shared" si="1"/>
        <v>5975</v>
      </c>
      <c r="D69" s="46">
        <v>7170</v>
      </c>
      <c r="G69" s="90"/>
      <c r="Q69" s="34" t="s">
        <v>291</v>
      </c>
      <c r="R69" s="35" t="s">
        <v>99</v>
      </c>
      <c r="S69" s="87">
        <v>419.73</v>
      </c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>
      <c r="A70" s="34" t="s">
        <v>0</v>
      </c>
      <c r="B70" s="35" t="s">
        <v>99</v>
      </c>
      <c r="C70" s="46">
        <f t="shared" si="1"/>
        <v>6265</v>
      </c>
      <c r="D70" s="46">
        <v>7518</v>
      </c>
      <c r="G70" s="90"/>
      <c r="Q70" s="34" t="s">
        <v>291</v>
      </c>
      <c r="R70" s="35" t="s">
        <v>100</v>
      </c>
      <c r="S70" s="87">
        <v>419.73</v>
      </c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34" t="s">
        <v>0</v>
      </c>
      <c r="B71" s="35" t="s">
        <v>100</v>
      </c>
      <c r="C71" s="46">
        <f t="shared" si="1"/>
        <v>6553.3333333333339</v>
      </c>
      <c r="D71" s="46">
        <v>7864</v>
      </c>
      <c r="G71" s="90"/>
      <c r="Q71" s="34" t="s">
        <v>291</v>
      </c>
      <c r="R71" s="35" t="s">
        <v>101</v>
      </c>
      <c r="S71" s="87">
        <v>419.73</v>
      </c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</row>
    <row r="72" spans="1:42">
      <c r="A72" s="34" t="s">
        <v>0</v>
      </c>
      <c r="B72" s="35" t="s">
        <v>101</v>
      </c>
      <c r="C72" s="46">
        <f t="shared" si="1"/>
        <v>6883.3333333333339</v>
      </c>
      <c r="D72" s="46">
        <v>8260</v>
      </c>
      <c r="G72" s="90"/>
      <c r="Q72" s="34" t="s">
        <v>291</v>
      </c>
      <c r="R72" s="35" t="s">
        <v>102</v>
      </c>
      <c r="S72" s="87">
        <v>419.73</v>
      </c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</row>
    <row r="73" spans="1:42">
      <c r="A73" s="34" t="s">
        <v>0</v>
      </c>
      <c r="B73" s="35" t="s">
        <v>102</v>
      </c>
      <c r="C73" s="46">
        <f t="shared" si="1"/>
        <v>5435</v>
      </c>
      <c r="D73" s="46">
        <v>6522</v>
      </c>
      <c r="G73" s="90"/>
      <c r="Q73" s="34" t="s">
        <v>291</v>
      </c>
      <c r="R73" s="35" t="s">
        <v>103</v>
      </c>
      <c r="S73" s="87">
        <v>419.73</v>
      </c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</row>
    <row r="74" spans="1:42">
      <c r="A74" s="34" t="s">
        <v>0</v>
      </c>
      <c r="B74" s="35" t="s">
        <v>103</v>
      </c>
      <c r="C74" s="46">
        <f t="shared" si="1"/>
        <v>5474.166666666667</v>
      </c>
      <c r="D74" s="46">
        <v>6569</v>
      </c>
      <c r="G74" s="90"/>
      <c r="Q74" s="34" t="s">
        <v>291</v>
      </c>
      <c r="R74" s="35" t="s">
        <v>104</v>
      </c>
      <c r="S74" s="87">
        <v>419.73</v>
      </c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</row>
    <row r="75" spans="1:42">
      <c r="A75" s="34" t="s">
        <v>0</v>
      </c>
      <c r="B75" s="35" t="s">
        <v>104</v>
      </c>
      <c r="C75" s="46">
        <f t="shared" si="1"/>
        <v>5511.666666666667</v>
      </c>
      <c r="D75" s="46">
        <v>6614</v>
      </c>
      <c r="G75" s="90"/>
      <c r="Q75" s="34" t="s">
        <v>291</v>
      </c>
      <c r="R75" s="35" t="s">
        <v>105</v>
      </c>
      <c r="S75" s="87">
        <v>419.73</v>
      </c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</row>
    <row r="76" spans="1:42">
      <c r="A76" s="34" t="s">
        <v>0</v>
      </c>
      <c r="B76" s="35" t="s">
        <v>105</v>
      </c>
      <c r="C76" s="46">
        <f t="shared" si="1"/>
        <v>5551.666666666667</v>
      </c>
      <c r="D76" s="46">
        <v>6662</v>
      </c>
      <c r="G76" s="90"/>
      <c r="Q76" s="34" t="s">
        <v>291</v>
      </c>
      <c r="R76" s="35" t="s">
        <v>106</v>
      </c>
      <c r="S76" s="87">
        <v>419.73</v>
      </c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</row>
    <row r="77" spans="1:42">
      <c r="A77" s="34" t="s">
        <v>0</v>
      </c>
      <c r="B77" s="35" t="s">
        <v>106</v>
      </c>
      <c r="C77" s="46">
        <f t="shared" si="1"/>
        <v>5781.666666666667</v>
      </c>
      <c r="D77" s="46">
        <v>6938</v>
      </c>
      <c r="G77" s="90"/>
      <c r="Q77" s="34" t="s">
        <v>291</v>
      </c>
      <c r="R77" s="35" t="s">
        <v>107</v>
      </c>
      <c r="S77" s="87">
        <v>419.73</v>
      </c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</row>
    <row r="78" spans="1:42">
      <c r="A78" s="34" t="s">
        <v>0</v>
      </c>
      <c r="B78" s="35" t="s">
        <v>107</v>
      </c>
      <c r="C78" s="46">
        <f t="shared" si="1"/>
        <v>5975</v>
      </c>
      <c r="D78" s="46">
        <v>7170</v>
      </c>
      <c r="G78" s="90"/>
      <c r="Q78" s="34" t="s">
        <v>291</v>
      </c>
      <c r="R78" s="35" t="s">
        <v>108</v>
      </c>
      <c r="S78" s="87">
        <v>419.73</v>
      </c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</row>
    <row r="79" spans="1:42">
      <c r="A79" s="34" t="s">
        <v>0</v>
      </c>
      <c r="B79" s="35" t="s">
        <v>108</v>
      </c>
      <c r="C79" s="46">
        <f t="shared" si="1"/>
        <v>6265</v>
      </c>
      <c r="D79" s="46">
        <v>7518</v>
      </c>
      <c r="G79" s="90"/>
      <c r="Q79" s="34" t="s">
        <v>291</v>
      </c>
      <c r="R79" s="35" t="s">
        <v>109</v>
      </c>
      <c r="S79" s="87">
        <v>419.73</v>
      </c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</row>
    <row r="80" spans="1:42">
      <c r="A80" s="34" t="s">
        <v>0</v>
      </c>
      <c r="B80" s="35" t="s">
        <v>109</v>
      </c>
      <c r="C80" s="46">
        <f t="shared" si="1"/>
        <v>6553.3333333333339</v>
      </c>
      <c r="D80" s="46">
        <v>7864</v>
      </c>
      <c r="G80" s="90"/>
      <c r="Q80" s="34" t="s">
        <v>291</v>
      </c>
      <c r="R80" s="35" t="s">
        <v>110</v>
      </c>
      <c r="S80" s="87">
        <v>419.73</v>
      </c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</row>
    <row r="81" spans="1:42">
      <c r="A81" s="34" t="s">
        <v>0</v>
      </c>
      <c r="B81" s="35" t="s">
        <v>110</v>
      </c>
      <c r="C81" s="46">
        <f t="shared" si="1"/>
        <v>6883.3333333333339</v>
      </c>
      <c r="D81" s="46">
        <v>8260</v>
      </c>
      <c r="G81" s="90"/>
      <c r="Q81" s="34" t="s">
        <v>291</v>
      </c>
      <c r="R81" s="35" t="s">
        <v>111</v>
      </c>
      <c r="S81" s="87">
        <v>419.73</v>
      </c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</row>
    <row r="82" spans="1:42">
      <c r="A82" s="34" t="s">
        <v>0</v>
      </c>
      <c r="B82" s="35" t="s">
        <v>111</v>
      </c>
      <c r="C82" s="46">
        <f t="shared" si="1"/>
        <v>7131.666666666667</v>
      </c>
      <c r="D82" s="46">
        <v>8558</v>
      </c>
      <c r="G82" s="90"/>
      <c r="Q82" s="34" t="s">
        <v>291</v>
      </c>
      <c r="R82" s="35" t="s">
        <v>112</v>
      </c>
      <c r="S82" s="87">
        <v>419.73</v>
      </c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</row>
    <row r="83" spans="1:42">
      <c r="A83" s="34" t="s">
        <v>0</v>
      </c>
      <c r="B83" s="35" t="s">
        <v>112</v>
      </c>
      <c r="C83" s="46">
        <f t="shared" si="1"/>
        <v>5474.166666666667</v>
      </c>
      <c r="D83" s="46">
        <v>6569</v>
      </c>
      <c r="G83" s="90"/>
      <c r="Q83" s="34" t="s">
        <v>291</v>
      </c>
      <c r="R83" s="35" t="s">
        <v>113</v>
      </c>
      <c r="S83" s="87">
        <v>419.73</v>
      </c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</row>
    <row r="84" spans="1:42">
      <c r="A84" s="34" t="s">
        <v>0</v>
      </c>
      <c r="B84" s="35" t="s">
        <v>113</v>
      </c>
      <c r="C84" s="46">
        <f t="shared" si="1"/>
        <v>5511.666666666667</v>
      </c>
      <c r="D84" s="46">
        <v>6614</v>
      </c>
      <c r="G84" s="90"/>
      <c r="Q84" s="34" t="s">
        <v>291</v>
      </c>
      <c r="R84" s="35" t="s">
        <v>114</v>
      </c>
      <c r="S84" s="87">
        <v>419.73</v>
      </c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</row>
    <row r="85" spans="1:42">
      <c r="A85" s="34" t="s">
        <v>0</v>
      </c>
      <c r="B85" s="35" t="s">
        <v>114</v>
      </c>
      <c r="C85" s="46">
        <f t="shared" si="1"/>
        <v>5551.666666666667</v>
      </c>
      <c r="D85" s="46">
        <v>6662</v>
      </c>
      <c r="G85" s="90"/>
      <c r="Q85" s="34" t="s">
        <v>291</v>
      </c>
      <c r="R85" s="35" t="s">
        <v>115</v>
      </c>
      <c r="S85" s="87">
        <v>419.73</v>
      </c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</row>
    <row r="86" spans="1:42">
      <c r="A86" s="34" t="s">
        <v>0</v>
      </c>
      <c r="B86" s="35" t="s">
        <v>115</v>
      </c>
      <c r="C86" s="46">
        <f t="shared" si="1"/>
        <v>5781.666666666667</v>
      </c>
      <c r="D86" s="46">
        <v>6938</v>
      </c>
      <c r="G86" s="90"/>
      <c r="Q86" s="34" t="s">
        <v>291</v>
      </c>
      <c r="R86" s="35" t="s">
        <v>116</v>
      </c>
      <c r="S86" s="87">
        <v>419.73</v>
      </c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</row>
    <row r="87" spans="1:42">
      <c r="A87" s="34" t="s">
        <v>0</v>
      </c>
      <c r="B87" s="35" t="s">
        <v>116</v>
      </c>
      <c r="C87" s="46">
        <f t="shared" si="1"/>
        <v>5975</v>
      </c>
      <c r="D87" s="46">
        <v>7170</v>
      </c>
      <c r="G87" s="90"/>
      <c r="Q87" s="34" t="s">
        <v>291</v>
      </c>
      <c r="R87" s="35" t="s">
        <v>117</v>
      </c>
      <c r="S87" s="87">
        <v>419.73</v>
      </c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</row>
    <row r="88" spans="1:42">
      <c r="A88" s="34" t="s">
        <v>0</v>
      </c>
      <c r="B88" s="35" t="s">
        <v>117</v>
      </c>
      <c r="C88" s="46">
        <f t="shared" si="1"/>
        <v>6265</v>
      </c>
      <c r="D88" s="46">
        <v>7518</v>
      </c>
      <c r="G88" s="90"/>
      <c r="Q88" s="34" t="s">
        <v>291</v>
      </c>
      <c r="R88" s="35" t="s">
        <v>118</v>
      </c>
      <c r="S88" s="87">
        <v>419.73</v>
      </c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</row>
    <row r="89" spans="1:42">
      <c r="A89" s="34" t="s">
        <v>0</v>
      </c>
      <c r="B89" s="35" t="s">
        <v>118</v>
      </c>
      <c r="C89" s="46">
        <f t="shared" si="1"/>
        <v>6553.3333333333339</v>
      </c>
      <c r="D89" s="46">
        <v>7864</v>
      </c>
      <c r="G89" s="90"/>
      <c r="Q89" s="34" t="s">
        <v>291</v>
      </c>
      <c r="R89" s="35" t="s">
        <v>119</v>
      </c>
      <c r="S89" s="87">
        <v>419.73</v>
      </c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</row>
    <row r="90" spans="1:42">
      <c r="A90" s="34" t="s">
        <v>0</v>
      </c>
      <c r="B90" s="35" t="s">
        <v>119</v>
      </c>
      <c r="C90" s="46">
        <f t="shared" si="1"/>
        <v>6883.3333333333339</v>
      </c>
      <c r="D90" s="46">
        <v>8260</v>
      </c>
      <c r="G90" s="90"/>
      <c r="Q90" s="34" t="s">
        <v>291</v>
      </c>
      <c r="R90" s="35" t="s">
        <v>120</v>
      </c>
      <c r="S90" s="87">
        <v>419.73</v>
      </c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</row>
    <row r="91" spans="1:42">
      <c r="A91" s="34" t="s">
        <v>0</v>
      </c>
      <c r="B91" s="35" t="s">
        <v>120</v>
      </c>
      <c r="C91" s="46">
        <f t="shared" si="1"/>
        <v>7131.666666666667</v>
      </c>
      <c r="D91" s="46">
        <v>8558</v>
      </c>
      <c r="G91" s="90"/>
      <c r="Q91" s="34" t="s">
        <v>291</v>
      </c>
      <c r="R91" s="35" t="s">
        <v>121</v>
      </c>
      <c r="S91" s="87">
        <v>419.73</v>
      </c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</row>
    <row r="92" spans="1:42">
      <c r="A92" s="34" t="s">
        <v>0</v>
      </c>
      <c r="B92" s="35" t="s">
        <v>121</v>
      </c>
      <c r="C92" s="46">
        <f t="shared" si="1"/>
        <v>7421.666666666667</v>
      </c>
      <c r="D92" s="46">
        <v>8906</v>
      </c>
      <c r="G92" s="90"/>
      <c r="Q92" s="34" t="s">
        <v>291</v>
      </c>
      <c r="R92" s="35" t="s">
        <v>122</v>
      </c>
      <c r="S92" s="87">
        <v>419.73</v>
      </c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</row>
    <row r="93" spans="1:42">
      <c r="A93" s="34" t="s">
        <v>0</v>
      </c>
      <c r="B93" s="35" t="s">
        <v>122</v>
      </c>
      <c r="C93" s="46">
        <f t="shared" si="1"/>
        <v>5511.666666666667</v>
      </c>
      <c r="D93" s="46">
        <v>6614</v>
      </c>
      <c r="G93" s="90"/>
      <c r="Q93" s="34" t="s">
        <v>291</v>
      </c>
      <c r="R93" s="35" t="s">
        <v>123</v>
      </c>
      <c r="S93" s="87">
        <v>419.73</v>
      </c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</row>
    <row r="94" spans="1:42">
      <c r="A94" s="34" t="s">
        <v>0</v>
      </c>
      <c r="B94" s="35" t="s">
        <v>123</v>
      </c>
      <c r="C94" s="46">
        <f t="shared" si="1"/>
        <v>5551.666666666667</v>
      </c>
      <c r="D94" s="46">
        <v>6662</v>
      </c>
      <c r="G94" s="90"/>
      <c r="Q94" s="34" t="s">
        <v>291</v>
      </c>
      <c r="R94" s="35" t="s">
        <v>124</v>
      </c>
      <c r="S94" s="87">
        <v>419.73</v>
      </c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</row>
    <row r="95" spans="1:42">
      <c r="A95" s="34" t="s">
        <v>0</v>
      </c>
      <c r="B95" s="35" t="s">
        <v>124</v>
      </c>
      <c r="C95" s="46">
        <f t="shared" si="1"/>
        <v>5781.666666666667</v>
      </c>
      <c r="D95" s="46">
        <v>6938</v>
      </c>
      <c r="G95" s="90"/>
      <c r="Q95" s="34" t="s">
        <v>291</v>
      </c>
      <c r="R95" s="35" t="s">
        <v>125</v>
      </c>
      <c r="S95" s="87">
        <v>419.73</v>
      </c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</row>
    <row r="96" spans="1:42">
      <c r="A96" s="34" t="s">
        <v>0</v>
      </c>
      <c r="B96" s="35" t="s">
        <v>125</v>
      </c>
      <c r="C96" s="46">
        <f t="shared" si="1"/>
        <v>5975</v>
      </c>
      <c r="D96" s="46">
        <v>7170</v>
      </c>
      <c r="G96" s="90"/>
      <c r="Q96" s="34" t="s">
        <v>291</v>
      </c>
      <c r="R96" s="35" t="s">
        <v>126</v>
      </c>
      <c r="S96" s="87">
        <v>419.73</v>
      </c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</row>
    <row r="97" spans="1:42">
      <c r="A97" s="34" t="s">
        <v>0</v>
      </c>
      <c r="B97" s="35" t="s">
        <v>126</v>
      </c>
      <c r="C97" s="46">
        <f t="shared" si="1"/>
        <v>6265</v>
      </c>
      <c r="D97" s="46">
        <v>7518</v>
      </c>
      <c r="G97" s="90"/>
      <c r="Q97" s="34" t="s">
        <v>291</v>
      </c>
      <c r="R97" s="35" t="s">
        <v>127</v>
      </c>
      <c r="S97" s="87">
        <v>419.73</v>
      </c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</row>
    <row r="98" spans="1:42">
      <c r="A98" s="34" t="s">
        <v>0</v>
      </c>
      <c r="B98" s="35" t="s">
        <v>127</v>
      </c>
      <c r="C98" s="46">
        <f t="shared" si="1"/>
        <v>6553.3333333333339</v>
      </c>
      <c r="D98" s="46">
        <v>7864</v>
      </c>
      <c r="G98" s="90"/>
      <c r="Q98" s="34" t="s">
        <v>291</v>
      </c>
      <c r="R98" s="35" t="s">
        <v>128</v>
      </c>
      <c r="S98" s="87">
        <v>419.73</v>
      </c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</row>
    <row r="99" spans="1:42">
      <c r="A99" s="34" t="s">
        <v>0</v>
      </c>
      <c r="B99" s="35" t="s">
        <v>128</v>
      </c>
      <c r="C99" s="46">
        <f t="shared" si="1"/>
        <v>6883.3333333333339</v>
      </c>
      <c r="D99" s="46">
        <v>8260</v>
      </c>
      <c r="G99" s="90"/>
      <c r="Q99" s="34" t="s">
        <v>291</v>
      </c>
      <c r="R99" s="35" t="s">
        <v>129</v>
      </c>
      <c r="S99" s="87">
        <v>419.73</v>
      </c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</row>
    <row r="100" spans="1:42">
      <c r="A100" s="34" t="s">
        <v>0</v>
      </c>
      <c r="B100" s="35" t="s">
        <v>129</v>
      </c>
      <c r="C100" s="46">
        <f t="shared" si="1"/>
        <v>7131.666666666667</v>
      </c>
      <c r="D100" s="46">
        <v>8558</v>
      </c>
      <c r="G100" s="90"/>
      <c r="Q100" s="34" t="s">
        <v>291</v>
      </c>
      <c r="R100" s="35" t="s">
        <v>130</v>
      </c>
      <c r="S100" s="87">
        <v>419.73</v>
      </c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</row>
    <row r="101" spans="1:42">
      <c r="A101" s="34" t="s">
        <v>0</v>
      </c>
      <c r="B101" s="35" t="s">
        <v>130</v>
      </c>
      <c r="C101" s="46">
        <f t="shared" si="1"/>
        <v>7421.666666666667</v>
      </c>
      <c r="D101" s="46">
        <v>8906</v>
      </c>
      <c r="G101" s="90"/>
      <c r="Q101" s="34" t="s">
        <v>291</v>
      </c>
      <c r="R101" s="35" t="s">
        <v>131</v>
      </c>
      <c r="S101" s="87">
        <v>419.73</v>
      </c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</row>
    <row r="102" spans="1:42">
      <c r="A102" s="34" t="s">
        <v>0</v>
      </c>
      <c r="B102" s="35" t="s">
        <v>131</v>
      </c>
      <c r="C102" s="46">
        <f t="shared" si="1"/>
        <v>7671.666666666667</v>
      </c>
      <c r="D102" s="46">
        <v>9206</v>
      </c>
      <c r="G102" s="90"/>
      <c r="Q102" s="34" t="s">
        <v>291</v>
      </c>
      <c r="R102" s="35" t="s">
        <v>132</v>
      </c>
      <c r="S102" s="87">
        <v>419.73</v>
      </c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</row>
    <row r="103" spans="1:42">
      <c r="A103" s="34" t="s">
        <v>0</v>
      </c>
      <c r="B103" s="35" t="s">
        <v>132</v>
      </c>
      <c r="C103" s="46">
        <f t="shared" si="1"/>
        <v>5551.666666666667</v>
      </c>
      <c r="D103" s="46">
        <v>6662</v>
      </c>
      <c r="G103" s="90"/>
      <c r="Q103" s="34" t="s">
        <v>291</v>
      </c>
      <c r="R103" s="35" t="s">
        <v>133</v>
      </c>
      <c r="S103" s="87">
        <v>419.73</v>
      </c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</row>
    <row r="104" spans="1:42">
      <c r="A104" s="34" t="s">
        <v>0</v>
      </c>
      <c r="B104" s="35" t="s">
        <v>133</v>
      </c>
      <c r="C104" s="46">
        <f t="shared" si="1"/>
        <v>5781.666666666667</v>
      </c>
      <c r="D104" s="46">
        <v>6938</v>
      </c>
      <c r="G104" s="90"/>
      <c r="Q104" s="34" t="s">
        <v>291</v>
      </c>
      <c r="R104" s="35" t="s">
        <v>134</v>
      </c>
      <c r="S104" s="87">
        <v>419.73</v>
      </c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</row>
    <row r="105" spans="1:42">
      <c r="A105" s="34" t="s">
        <v>0</v>
      </c>
      <c r="B105" s="35" t="s">
        <v>134</v>
      </c>
      <c r="C105" s="46">
        <f t="shared" si="1"/>
        <v>5975</v>
      </c>
      <c r="D105" s="46">
        <v>7170</v>
      </c>
      <c r="G105" s="90"/>
      <c r="Q105" s="34" t="s">
        <v>291</v>
      </c>
      <c r="R105" s="35" t="s">
        <v>135</v>
      </c>
      <c r="S105" s="87">
        <v>419.73</v>
      </c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</row>
    <row r="106" spans="1:42">
      <c r="A106" s="34" t="s">
        <v>0</v>
      </c>
      <c r="B106" s="35" t="s">
        <v>135</v>
      </c>
      <c r="C106" s="46">
        <f t="shared" si="1"/>
        <v>6265</v>
      </c>
      <c r="D106" s="46">
        <v>7518</v>
      </c>
      <c r="G106" s="90"/>
      <c r="Q106" s="34" t="s">
        <v>291</v>
      </c>
      <c r="R106" s="35" t="s">
        <v>136</v>
      </c>
      <c r="S106" s="87">
        <v>419.73</v>
      </c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</row>
    <row r="107" spans="1:42">
      <c r="A107" s="34" t="s">
        <v>0</v>
      </c>
      <c r="B107" s="35" t="s">
        <v>136</v>
      </c>
      <c r="C107" s="46">
        <f t="shared" si="1"/>
        <v>6553.3333333333339</v>
      </c>
      <c r="D107" s="46">
        <v>7864</v>
      </c>
      <c r="G107" s="90"/>
      <c r="Q107" s="34" t="s">
        <v>291</v>
      </c>
      <c r="R107" s="35" t="s">
        <v>137</v>
      </c>
      <c r="S107" s="87">
        <v>419.73</v>
      </c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</row>
    <row r="108" spans="1:42">
      <c r="A108" s="34" t="s">
        <v>0</v>
      </c>
      <c r="B108" s="35" t="s">
        <v>137</v>
      </c>
      <c r="C108" s="46">
        <f t="shared" si="1"/>
        <v>6883.3333333333339</v>
      </c>
      <c r="D108" s="46">
        <v>8260</v>
      </c>
      <c r="G108" s="90"/>
      <c r="Q108" s="34" t="s">
        <v>291</v>
      </c>
      <c r="R108" s="35" t="s">
        <v>138</v>
      </c>
      <c r="S108" s="87">
        <v>470.74</v>
      </c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</row>
    <row r="109" spans="1:42">
      <c r="A109" s="34" t="s">
        <v>0</v>
      </c>
      <c r="B109" s="35" t="s">
        <v>138</v>
      </c>
      <c r="C109" s="46">
        <f t="shared" si="1"/>
        <v>7131.666666666667</v>
      </c>
      <c r="D109" s="46">
        <v>8558</v>
      </c>
      <c r="G109" s="90"/>
      <c r="Q109" s="34" t="s">
        <v>291</v>
      </c>
      <c r="R109" s="35" t="s">
        <v>139</v>
      </c>
      <c r="S109" s="87">
        <v>470.74</v>
      </c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</row>
    <row r="110" spans="1:42">
      <c r="A110" s="34" t="s">
        <v>0</v>
      </c>
      <c r="B110" s="35" t="s">
        <v>139</v>
      </c>
      <c r="C110" s="46">
        <f t="shared" si="1"/>
        <v>7421.666666666667</v>
      </c>
      <c r="D110" s="46">
        <v>8906</v>
      </c>
      <c r="G110" s="90"/>
      <c r="Q110" s="34" t="s">
        <v>291</v>
      </c>
      <c r="R110" s="35" t="s">
        <v>140</v>
      </c>
      <c r="S110" s="87">
        <v>470.74</v>
      </c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</row>
    <row r="111" spans="1:42">
      <c r="A111" s="34" t="s">
        <v>0</v>
      </c>
      <c r="B111" s="35" t="s">
        <v>140</v>
      </c>
      <c r="C111" s="46">
        <f t="shared" si="1"/>
        <v>7671.666666666667</v>
      </c>
      <c r="D111" s="46">
        <v>9206</v>
      </c>
      <c r="G111" s="90"/>
      <c r="Q111" s="34" t="s">
        <v>291</v>
      </c>
      <c r="R111" s="35" t="s">
        <v>141</v>
      </c>
      <c r="S111" s="87">
        <v>470.74</v>
      </c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</row>
    <row r="112" spans="1:42">
      <c r="A112" s="34" t="s">
        <v>0</v>
      </c>
      <c r="B112" s="35" t="s">
        <v>141</v>
      </c>
      <c r="C112" s="46">
        <f t="shared" si="1"/>
        <v>8040</v>
      </c>
      <c r="D112" s="46">
        <v>9648</v>
      </c>
      <c r="G112" s="90"/>
      <c r="Q112" s="34" t="s">
        <v>291</v>
      </c>
      <c r="R112" s="35" t="s">
        <v>142</v>
      </c>
      <c r="S112" s="87">
        <v>470.74</v>
      </c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</row>
    <row r="113" spans="1:42">
      <c r="A113" s="34" t="s">
        <v>0</v>
      </c>
      <c r="B113" s="35" t="s">
        <v>142</v>
      </c>
      <c r="C113" s="46">
        <f t="shared" si="1"/>
        <v>5781.666666666667</v>
      </c>
      <c r="D113" s="46">
        <v>6938</v>
      </c>
      <c r="G113" s="90"/>
      <c r="Q113" s="34" t="s">
        <v>291</v>
      </c>
      <c r="R113" s="35" t="s">
        <v>143</v>
      </c>
      <c r="S113" s="87">
        <v>470.74</v>
      </c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</row>
    <row r="114" spans="1:42">
      <c r="A114" s="34" t="s">
        <v>0</v>
      </c>
      <c r="B114" s="35" t="s">
        <v>143</v>
      </c>
      <c r="C114" s="46">
        <f t="shared" si="1"/>
        <v>5975</v>
      </c>
      <c r="D114" s="46">
        <v>7170</v>
      </c>
      <c r="G114" s="90"/>
      <c r="Q114" s="34" t="s">
        <v>291</v>
      </c>
      <c r="R114" s="35" t="s">
        <v>144</v>
      </c>
      <c r="S114" s="87">
        <v>470.74</v>
      </c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</row>
    <row r="115" spans="1:42">
      <c r="A115" s="34" t="s">
        <v>0</v>
      </c>
      <c r="B115" s="35" t="s">
        <v>144</v>
      </c>
      <c r="C115" s="46">
        <f t="shared" si="1"/>
        <v>6265</v>
      </c>
      <c r="D115" s="46">
        <v>7518</v>
      </c>
      <c r="G115" s="90"/>
      <c r="Q115" s="34" t="s">
        <v>291</v>
      </c>
      <c r="R115" s="35" t="s">
        <v>145</v>
      </c>
      <c r="S115" s="87">
        <v>470.74</v>
      </c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</row>
    <row r="116" spans="1:42">
      <c r="A116" s="34" t="s">
        <v>0</v>
      </c>
      <c r="B116" s="35" t="s">
        <v>145</v>
      </c>
      <c r="C116" s="46">
        <f t="shared" si="1"/>
        <v>6553.3333333333339</v>
      </c>
      <c r="D116" s="46">
        <v>7864</v>
      </c>
      <c r="G116" s="90"/>
      <c r="Q116" s="34" t="s">
        <v>291</v>
      </c>
      <c r="R116" s="35" t="s">
        <v>146</v>
      </c>
      <c r="S116" s="87">
        <v>470.74</v>
      </c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</row>
    <row r="117" spans="1:42">
      <c r="A117" s="34" t="s">
        <v>0</v>
      </c>
      <c r="B117" s="35" t="s">
        <v>146</v>
      </c>
      <c r="C117" s="46">
        <f t="shared" si="1"/>
        <v>6883.3333333333339</v>
      </c>
      <c r="D117" s="46">
        <v>8260</v>
      </c>
      <c r="G117" s="90"/>
      <c r="Q117" s="34" t="s">
        <v>291</v>
      </c>
      <c r="R117" s="35" t="s">
        <v>147</v>
      </c>
      <c r="S117" s="87">
        <v>470.74</v>
      </c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</row>
    <row r="118" spans="1:42">
      <c r="A118" s="34" t="s">
        <v>0</v>
      </c>
      <c r="B118" s="35" t="s">
        <v>147</v>
      </c>
      <c r="C118" s="46">
        <f t="shared" si="1"/>
        <v>7131.666666666667</v>
      </c>
      <c r="D118" s="46">
        <v>8558</v>
      </c>
      <c r="G118" s="90"/>
      <c r="Q118" s="34" t="s">
        <v>291</v>
      </c>
      <c r="R118" s="35" t="s">
        <v>148</v>
      </c>
      <c r="S118" s="87">
        <v>470.74</v>
      </c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</row>
    <row r="119" spans="1:42">
      <c r="A119" s="34" t="s">
        <v>0</v>
      </c>
      <c r="B119" s="35" t="s">
        <v>148</v>
      </c>
      <c r="C119" s="46">
        <f t="shared" si="1"/>
        <v>7421.666666666667</v>
      </c>
      <c r="D119" s="46">
        <v>8906</v>
      </c>
      <c r="G119" s="90"/>
      <c r="Q119" s="34" t="s">
        <v>291</v>
      </c>
      <c r="R119" s="35" t="s">
        <v>149</v>
      </c>
      <c r="S119" s="87">
        <v>470.74</v>
      </c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</row>
    <row r="120" spans="1:42">
      <c r="A120" s="34" t="s">
        <v>0</v>
      </c>
      <c r="B120" s="35" t="s">
        <v>149</v>
      </c>
      <c r="C120" s="46">
        <f t="shared" si="1"/>
        <v>7671.666666666667</v>
      </c>
      <c r="D120" s="46">
        <v>9206</v>
      </c>
      <c r="G120" s="90"/>
      <c r="Q120" s="34" t="s">
        <v>291</v>
      </c>
      <c r="R120" s="35" t="s">
        <v>150</v>
      </c>
      <c r="S120" s="87">
        <v>470.74</v>
      </c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</row>
    <row r="121" spans="1:42">
      <c r="A121" s="34" t="s">
        <v>0</v>
      </c>
      <c r="B121" s="35" t="s">
        <v>150</v>
      </c>
      <c r="C121" s="46">
        <f t="shared" si="1"/>
        <v>8040</v>
      </c>
      <c r="D121" s="46">
        <v>9648</v>
      </c>
      <c r="G121" s="90"/>
      <c r="Q121" s="34" t="s">
        <v>291</v>
      </c>
      <c r="R121" s="35" t="s">
        <v>151</v>
      </c>
      <c r="S121" s="87">
        <v>470.74</v>
      </c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</row>
    <row r="122" spans="1:42">
      <c r="A122" s="34" t="s">
        <v>0</v>
      </c>
      <c r="B122" s="35" t="s">
        <v>151</v>
      </c>
      <c r="C122" s="46">
        <f t="shared" si="1"/>
        <v>8407.5</v>
      </c>
      <c r="D122" s="46">
        <v>10089</v>
      </c>
      <c r="G122" s="90"/>
      <c r="Q122" s="34" t="s">
        <v>291</v>
      </c>
      <c r="R122" s="35" t="s">
        <v>152</v>
      </c>
      <c r="S122" s="87">
        <v>470.74</v>
      </c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</row>
    <row r="123" spans="1:42">
      <c r="A123" s="34" t="s">
        <v>0</v>
      </c>
      <c r="B123" s="35" t="s">
        <v>152</v>
      </c>
      <c r="C123" s="46">
        <f t="shared" si="1"/>
        <v>5975</v>
      </c>
      <c r="D123" s="46">
        <v>7170</v>
      </c>
      <c r="G123" s="90"/>
      <c r="Q123" s="34" t="s">
        <v>291</v>
      </c>
      <c r="R123" s="35" t="s">
        <v>153</v>
      </c>
      <c r="S123" s="87">
        <v>470.74</v>
      </c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</row>
    <row r="124" spans="1:42">
      <c r="A124" s="34" t="s">
        <v>0</v>
      </c>
      <c r="B124" s="35" t="s">
        <v>153</v>
      </c>
      <c r="C124" s="46">
        <f t="shared" si="1"/>
        <v>6265</v>
      </c>
      <c r="D124" s="46">
        <v>7518</v>
      </c>
      <c r="G124" s="90"/>
      <c r="Q124" s="34" t="s">
        <v>291</v>
      </c>
      <c r="R124" s="35" t="s">
        <v>154</v>
      </c>
      <c r="S124" s="87">
        <v>470.74</v>
      </c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</row>
    <row r="125" spans="1:42">
      <c r="A125" s="34" t="s">
        <v>0</v>
      </c>
      <c r="B125" s="35" t="s">
        <v>154</v>
      </c>
      <c r="C125" s="46">
        <f t="shared" si="1"/>
        <v>6553.3333333333339</v>
      </c>
      <c r="D125" s="46">
        <v>7864</v>
      </c>
      <c r="G125" s="90"/>
      <c r="Q125" s="34" t="s">
        <v>291</v>
      </c>
      <c r="R125" s="35" t="s">
        <v>155</v>
      </c>
      <c r="S125" s="87">
        <v>470.74</v>
      </c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</row>
    <row r="126" spans="1:42">
      <c r="A126" s="34" t="s">
        <v>0</v>
      </c>
      <c r="B126" s="35" t="s">
        <v>155</v>
      </c>
      <c r="C126" s="46">
        <f t="shared" si="1"/>
        <v>6883.3333333333339</v>
      </c>
      <c r="D126" s="46">
        <v>8260</v>
      </c>
      <c r="G126" s="90"/>
      <c r="Q126" s="34" t="s">
        <v>291</v>
      </c>
      <c r="R126" s="35" t="s">
        <v>156</v>
      </c>
      <c r="S126" s="87">
        <v>470.74</v>
      </c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</row>
    <row r="127" spans="1:42">
      <c r="A127" s="34" t="s">
        <v>0</v>
      </c>
      <c r="B127" s="35" t="s">
        <v>156</v>
      </c>
      <c r="C127" s="46">
        <f t="shared" si="1"/>
        <v>7131.666666666667</v>
      </c>
      <c r="D127" s="46">
        <v>8558</v>
      </c>
      <c r="G127" s="90"/>
      <c r="Q127" s="34" t="s">
        <v>291</v>
      </c>
      <c r="R127" s="35" t="s">
        <v>157</v>
      </c>
      <c r="S127" s="87">
        <v>470.74</v>
      </c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</row>
    <row r="128" spans="1:42">
      <c r="A128" s="34" t="s">
        <v>0</v>
      </c>
      <c r="B128" s="35" t="s">
        <v>157</v>
      </c>
      <c r="C128" s="46">
        <f t="shared" si="1"/>
        <v>7421.666666666667</v>
      </c>
      <c r="D128" s="46">
        <v>8906</v>
      </c>
      <c r="G128" s="90"/>
      <c r="Q128" s="34" t="s">
        <v>291</v>
      </c>
      <c r="R128" s="35" t="s">
        <v>158</v>
      </c>
      <c r="S128" s="87">
        <v>470.74</v>
      </c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</row>
    <row r="129" spans="1:42">
      <c r="A129" s="34" t="s">
        <v>0</v>
      </c>
      <c r="B129" s="35" t="s">
        <v>158</v>
      </c>
      <c r="C129" s="46">
        <f t="shared" si="1"/>
        <v>7671.666666666667</v>
      </c>
      <c r="D129" s="46">
        <v>9206</v>
      </c>
      <c r="G129" s="90"/>
      <c r="Q129" s="34" t="s">
        <v>291</v>
      </c>
      <c r="R129" s="35" t="s">
        <v>159</v>
      </c>
      <c r="S129" s="87">
        <v>470.74</v>
      </c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</row>
    <row r="130" spans="1:42">
      <c r="A130" s="34" t="s">
        <v>0</v>
      </c>
      <c r="B130" s="35" t="s">
        <v>159</v>
      </c>
      <c r="C130" s="46">
        <f t="shared" si="1"/>
        <v>8040</v>
      </c>
      <c r="D130" s="46">
        <v>9648</v>
      </c>
      <c r="G130" s="90"/>
      <c r="Q130" s="34" t="s">
        <v>291</v>
      </c>
      <c r="R130" s="35" t="s">
        <v>160</v>
      </c>
      <c r="S130" s="87">
        <v>470.74</v>
      </c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</row>
    <row r="131" spans="1:42">
      <c r="A131" s="34" t="s">
        <v>0</v>
      </c>
      <c r="B131" s="35" t="s">
        <v>160</v>
      </c>
      <c r="C131" s="46">
        <f t="shared" si="1"/>
        <v>8407.5</v>
      </c>
      <c r="D131" s="46">
        <v>10089</v>
      </c>
      <c r="G131" s="90"/>
      <c r="Q131" s="34" t="s">
        <v>291</v>
      </c>
      <c r="R131" s="35" t="s">
        <v>161</v>
      </c>
      <c r="S131" s="87">
        <v>470.74</v>
      </c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</row>
    <row r="132" spans="1:42">
      <c r="A132" s="34" t="s">
        <v>0</v>
      </c>
      <c r="B132" s="35" t="s">
        <v>161</v>
      </c>
      <c r="C132" s="46">
        <f t="shared" ref="C132:C195" si="2">D132/1.2</f>
        <v>8774.1666666666679</v>
      </c>
      <c r="D132" s="46">
        <v>10529</v>
      </c>
      <c r="G132" s="90"/>
      <c r="Q132" s="34" t="s">
        <v>291</v>
      </c>
      <c r="R132" s="35" t="s">
        <v>162</v>
      </c>
      <c r="S132" s="87">
        <v>470.74</v>
      </c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</row>
    <row r="133" spans="1:42">
      <c r="A133" s="34" t="s">
        <v>0</v>
      </c>
      <c r="B133" s="35" t="s">
        <v>162</v>
      </c>
      <c r="C133" s="46">
        <f t="shared" si="2"/>
        <v>6265</v>
      </c>
      <c r="D133" s="46">
        <v>7518</v>
      </c>
      <c r="G133" s="90"/>
      <c r="Q133" s="34" t="s">
        <v>291</v>
      </c>
      <c r="R133" s="35" t="s">
        <v>163</v>
      </c>
      <c r="S133" s="87">
        <v>470.74</v>
      </c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</row>
    <row r="134" spans="1:42">
      <c r="A134" s="34" t="s">
        <v>0</v>
      </c>
      <c r="B134" s="35" t="s">
        <v>163</v>
      </c>
      <c r="C134" s="46">
        <f t="shared" si="2"/>
        <v>6553.3333333333339</v>
      </c>
      <c r="D134" s="46">
        <v>7864</v>
      </c>
      <c r="G134" s="90"/>
      <c r="Q134" s="34" t="s">
        <v>291</v>
      </c>
      <c r="R134" s="35" t="s">
        <v>164</v>
      </c>
      <c r="S134" s="87">
        <v>470.74</v>
      </c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</row>
    <row r="135" spans="1:42">
      <c r="A135" s="34" t="s">
        <v>0</v>
      </c>
      <c r="B135" s="35" t="s">
        <v>164</v>
      </c>
      <c r="C135" s="46">
        <f t="shared" si="2"/>
        <v>6883.3333333333339</v>
      </c>
      <c r="D135" s="46">
        <v>8260</v>
      </c>
      <c r="G135" s="90"/>
      <c r="Q135" s="34" t="s">
        <v>291</v>
      </c>
      <c r="R135" s="35" t="s">
        <v>165</v>
      </c>
      <c r="S135" s="87">
        <v>470.74</v>
      </c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</row>
    <row r="136" spans="1:42">
      <c r="A136" s="34" t="s">
        <v>0</v>
      </c>
      <c r="B136" s="35" t="s">
        <v>165</v>
      </c>
      <c r="C136" s="46">
        <f t="shared" si="2"/>
        <v>7131.666666666667</v>
      </c>
      <c r="D136" s="46">
        <v>8558</v>
      </c>
      <c r="G136" s="90"/>
      <c r="Q136" s="34" t="s">
        <v>291</v>
      </c>
      <c r="R136" s="35" t="s">
        <v>166</v>
      </c>
      <c r="S136" s="87">
        <v>470.74</v>
      </c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</row>
    <row r="137" spans="1:42">
      <c r="A137" s="34" t="s">
        <v>0</v>
      </c>
      <c r="B137" s="35" t="s">
        <v>166</v>
      </c>
      <c r="C137" s="46">
        <f t="shared" si="2"/>
        <v>7421.666666666667</v>
      </c>
      <c r="D137" s="46">
        <v>8906</v>
      </c>
      <c r="G137" s="90"/>
      <c r="Q137" s="34" t="s">
        <v>291</v>
      </c>
      <c r="R137" s="35" t="s">
        <v>167</v>
      </c>
      <c r="S137" s="87">
        <v>470.74</v>
      </c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</row>
    <row r="138" spans="1:42">
      <c r="A138" s="34" t="s">
        <v>0</v>
      </c>
      <c r="B138" s="35" t="s">
        <v>167</v>
      </c>
      <c r="C138" s="46">
        <f t="shared" si="2"/>
        <v>7671.666666666667</v>
      </c>
      <c r="D138" s="46">
        <v>9206</v>
      </c>
      <c r="G138" s="90"/>
      <c r="Q138" s="34" t="s">
        <v>291</v>
      </c>
      <c r="R138" s="35" t="s">
        <v>168</v>
      </c>
      <c r="S138" s="87">
        <v>470.74</v>
      </c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</row>
    <row r="139" spans="1:42">
      <c r="A139" s="34" t="s">
        <v>0</v>
      </c>
      <c r="B139" s="35" t="s">
        <v>168</v>
      </c>
      <c r="C139" s="46">
        <f t="shared" si="2"/>
        <v>8040</v>
      </c>
      <c r="D139" s="46">
        <v>9648</v>
      </c>
      <c r="G139" s="90"/>
      <c r="Q139" s="34" t="s">
        <v>291</v>
      </c>
      <c r="R139" s="35" t="s">
        <v>169</v>
      </c>
      <c r="S139" s="87">
        <v>499.16</v>
      </c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</row>
    <row r="140" spans="1:42">
      <c r="A140" s="34" t="s">
        <v>0</v>
      </c>
      <c r="B140" s="35" t="s">
        <v>169</v>
      </c>
      <c r="C140" s="46">
        <f t="shared" si="2"/>
        <v>8407.5</v>
      </c>
      <c r="D140" s="46">
        <v>10089</v>
      </c>
      <c r="G140" s="90"/>
      <c r="Q140" s="34" t="s">
        <v>291</v>
      </c>
      <c r="R140" s="35" t="s">
        <v>170</v>
      </c>
      <c r="S140" s="87">
        <v>499.16</v>
      </c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</row>
    <row r="141" spans="1:42">
      <c r="A141" s="34" t="s">
        <v>0</v>
      </c>
      <c r="B141" s="35" t="s">
        <v>170</v>
      </c>
      <c r="C141" s="46">
        <f t="shared" si="2"/>
        <v>8774.1666666666679</v>
      </c>
      <c r="D141" s="46">
        <v>10529</v>
      </c>
      <c r="G141" s="90"/>
      <c r="Q141" s="34" t="s">
        <v>291</v>
      </c>
      <c r="R141" s="35" t="s">
        <v>171</v>
      </c>
      <c r="S141" s="87">
        <v>499.16</v>
      </c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</row>
    <row r="142" spans="1:42">
      <c r="A142" s="34" t="s">
        <v>0</v>
      </c>
      <c r="B142" s="35" t="s">
        <v>171</v>
      </c>
      <c r="C142" s="46">
        <f t="shared" si="2"/>
        <v>8986.6666666666679</v>
      </c>
      <c r="D142" s="46">
        <v>10784</v>
      </c>
      <c r="G142" s="90"/>
      <c r="Q142" s="34" t="s">
        <v>291</v>
      </c>
      <c r="R142" s="35" t="s">
        <v>172</v>
      </c>
      <c r="S142" s="87">
        <v>499.16</v>
      </c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</row>
    <row r="143" spans="1:42">
      <c r="A143" s="34" t="s">
        <v>0</v>
      </c>
      <c r="B143" s="35" t="s">
        <v>172</v>
      </c>
      <c r="C143" s="46">
        <f t="shared" si="2"/>
        <v>6553.3333333333339</v>
      </c>
      <c r="D143" s="46">
        <v>7864</v>
      </c>
      <c r="G143" s="90"/>
      <c r="Q143" s="34" t="s">
        <v>291</v>
      </c>
      <c r="R143" s="35" t="s">
        <v>173</v>
      </c>
      <c r="S143" s="87">
        <v>499.16</v>
      </c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</row>
    <row r="144" spans="1:42">
      <c r="A144" s="34" t="s">
        <v>0</v>
      </c>
      <c r="B144" s="35" t="s">
        <v>173</v>
      </c>
      <c r="C144" s="46">
        <f t="shared" si="2"/>
        <v>6883.3333333333339</v>
      </c>
      <c r="D144" s="46">
        <v>8260</v>
      </c>
      <c r="G144" s="90"/>
      <c r="Q144" s="34" t="s">
        <v>291</v>
      </c>
      <c r="R144" s="35" t="s">
        <v>174</v>
      </c>
      <c r="S144" s="87">
        <v>499.16</v>
      </c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</row>
    <row r="145" spans="1:42">
      <c r="A145" s="34" t="s">
        <v>0</v>
      </c>
      <c r="B145" s="35" t="s">
        <v>174</v>
      </c>
      <c r="C145" s="46">
        <f t="shared" si="2"/>
        <v>7131.666666666667</v>
      </c>
      <c r="D145" s="46">
        <v>8558</v>
      </c>
      <c r="G145" s="90"/>
      <c r="Q145" s="34" t="s">
        <v>291</v>
      </c>
      <c r="R145" s="35" t="s">
        <v>175</v>
      </c>
      <c r="S145" s="87">
        <v>499.16</v>
      </c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</row>
    <row r="146" spans="1:42">
      <c r="A146" s="34" t="s">
        <v>0</v>
      </c>
      <c r="B146" s="35" t="s">
        <v>175</v>
      </c>
      <c r="C146" s="46">
        <f t="shared" si="2"/>
        <v>7565.8333333333339</v>
      </c>
      <c r="D146" s="46">
        <v>9079</v>
      </c>
      <c r="G146" s="90"/>
      <c r="Q146" s="34" t="s">
        <v>291</v>
      </c>
      <c r="R146" s="35" t="s">
        <v>176</v>
      </c>
      <c r="S146" s="87">
        <v>499.16</v>
      </c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</row>
    <row r="147" spans="1:42">
      <c r="A147" s="34" t="s">
        <v>0</v>
      </c>
      <c r="B147" s="35" t="s">
        <v>176</v>
      </c>
      <c r="C147" s="46">
        <f t="shared" si="2"/>
        <v>7757.5</v>
      </c>
      <c r="D147" s="46">
        <v>9309</v>
      </c>
      <c r="G147" s="90"/>
      <c r="Q147" s="34" t="s">
        <v>291</v>
      </c>
      <c r="R147" s="35" t="s">
        <v>177</v>
      </c>
      <c r="S147" s="87">
        <v>499.16</v>
      </c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</row>
    <row r="148" spans="1:42">
      <c r="A148" s="34" t="s">
        <v>0</v>
      </c>
      <c r="B148" s="35" t="s">
        <v>177</v>
      </c>
      <c r="C148" s="46">
        <f t="shared" si="2"/>
        <v>7950</v>
      </c>
      <c r="D148" s="46">
        <v>9540</v>
      </c>
      <c r="G148" s="90"/>
      <c r="Q148" s="34" t="s">
        <v>291</v>
      </c>
      <c r="R148" s="35" t="s">
        <v>178</v>
      </c>
      <c r="S148" s="87">
        <v>499.16</v>
      </c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</row>
    <row r="149" spans="1:42">
      <c r="A149" s="34" t="s">
        <v>0</v>
      </c>
      <c r="B149" s="35" t="s">
        <v>178</v>
      </c>
      <c r="C149" s="46">
        <f t="shared" si="2"/>
        <v>8121.666666666667</v>
      </c>
      <c r="D149" s="46">
        <v>9746</v>
      </c>
      <c r="G149" s="90"/>
      <c r="Q149" s="34" t="s">
        <v>291</v>
      </c>
      <c r="R149" s="35" t="s">
        <v>179</v>
      </c>
      <c r="S149" s="87">
        <v>499.16</v>
      </c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</row>
    <row r="150" spans="1:42">
      <c r="A150" s="34" t="s">
        <v>0</v>
      </c>
      <c r="B150" s="35" t="s">
        <v>179</v>
      </c>
      <c r="C150" s="46">
        <f t="shared" si="2"/>
        <v>8511.6666666666679</v>
      </c>
      <c r="D150" s="46">
        <v>10214</v>
      </c>
      <c r="G150" s="90"/>
      <c r="Q150" s="34" t="s">
        <v>291</v>
      </c>
      <c r="R150" s="35" t="s">
        <v>180</v>
      </c>
      <c r="S150" s="87">
        <v>499.16</v>
      </c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</row>
    <row r="151" spans="1:42">
      <c r="A151" s="34" t="s">
        <v>0</v>
      </c>
      <c r="B151" s="35" t="s">
        <v>180</v>
      </c>
      <c r="C151" s="46">
        <f t="shared" si="2"/>
        <v>8827.5</v>
      </c>
      <c r="D151" s="46">
        <v>10593</v>
      </c>
      <c r="G151" s="90"/>
      <c r="Q151" s="34" t="s">
        <v>291</v>
      </c>
      <c r="R151" s="35" t="s">
        <v>181</v>
      </c>
      <c r="S151" s="87">
        <v>499.16</v>
      </c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</row>
    <row r="152" spans="1:42">
      <c r="A152" s="34" t="s">
        <v>0</v>
      </c>
      <c r="B152" s="35" t="s">
        <v>181</v>
      </c>
      <c r="C152" s="46">
        <f t="shared" si="2"/>
        <v>9057.5</v>
      </c>
      <c r="D152" s="46">
        <v>10869</v>
      </c>
      <c r="G152" s="90"/>
      <c r="Q152" s="34" t="s">
        <v>291</v>
      </c>
      <c r="R152" s="35" t="s">
        <v>182</v>
      </c>
      <c r="S152" s="87">
        <v>499.16</v>
      </c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</row>
    <row r="153" spans="1:42">
      <c r="A153" s="34" t="s">
        <v>0</v>
      </c>
      <c r="B153" s="35" t="s">
        <v>182</v>
      </c>
      <c r="C153" s="46">
        <f t="shared" si="2"/>
        <v>6883.3333333333339</v>
      </c>
      <c r="D153" s="46">
        <v>8260</v>
      </c>
      <c r="G153" s="90"/>
      <c r="Q153" s="34" t="s">
        <v>291</v>
      </c>
      <c r="R153" s="35" t="s">
        <v>183</v>
      </c>
      <c r="S153" s="87">
        <v>499.16</v>
      </c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</row>
    <row r="154" spans="1:42">
      <c r="A154" s="34" t="s">
        <v>0</v>
      </c>
      <c r="B154" s="35" t="s">
        <v>183</v>
      </c>
      <c r="C154" s="46">
        <f t="shared" si="2"/>
        <v>7131.666666666667</v>
      </c>
      <c r="D154" s="46">
        <v>8558</v>
      </c>
      <c r="G154" s="90"/>
      <c r="Q154" s="34" t="s">
        <v>291</v>
      </c>
      <c r="R154" s="35" t="s">
        <v>184</v>
      </c>
      <c r="S154" s="87">
        <v>499.16</v>
      </c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</row>
    <row r="155" spans="1:42">
      <c r="A155" s="34" t="s">
        <v>0</v>
      </c>
      <c r="B155" s="35" t="s">
        <v>184</v>
      </c>
      <c r="C155" s="46">
        <f t="shared" si="2"/>
        <v>7565.8333333333339</v>
      </c>
      <c r="D155" s="46">
        <v>9079</v>
      </c>
      <c r="G155" s="90"/>
      <c r="Q155" s="34" t="s">
        <v>291</v>
      </c>
      <c r="R155" s="35" t="s">
        <v>185</v>
      </c>
      <c r="S155" s="87">
        <v>499.16</v>
      </c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</row>
    <row r="156" spans="1:42">
      <c r="A156" s="34" t="s">
        <v>0</v>
      </c>
      <c r="B156" s="35" t="s">
        <v>185</v>
      </c>
      <c r="C156" s="46">
        <f t="shared" si="2"/>
        <v>7757.5</v>
      </c>
      <c r="D156" s="46">
        <v>9309</v>
      </c>
      <c r="G156" s="90"/>
      <c r="Q156" s="34" t="s">
        <v>291</v>
      </c>
      <c r="R156" s="35" t="s">
        <v>186</v>
      </c>
      <c r="S156" s="87">
        <v>499.16</v>
      </c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</row>
    <row r="157" spans="1:42">
      <c r="A157" s="34" t="s">
        <v>0</v>
      </c>
      <c r="B157" s="35" t="s">
        <v>186</v>
      </c>
      <c r="C157" s="46">
        <f t="shared" si="2"/>
        <v>7950</v>
      </c>
      <c r="D157" s="46">
        <v>9540</v>
      </c>
      <c r="G157" s="90"/>
      <c r="Q157" s="34" t="s">
        <v>291</v>
      </c>
      <c r="R157" s="35" t="s">
        <v>187</v>
      </c>
      <c r="S157" s="87">
        <v>499.16</v>
      </c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</row>
    <row r="158" spans="1:42">
      <c r="A158" s="34" t="s">
        <v>0</v>
      </c>
      <c r="B158" s="35" t="s">
        <v>187</v>
      </c>
      <c r="C158" s="46">
        <f t="shared" si="2"/>
        <v>8121.666666666667</v>
      </c>
      <c r="D158" s="46">
        <v>9746</v>
      </c>
      <c r="G158" s="90"/>
      <c r="Q158" s="34" t="s">
        <v>291</v>
      </c>
      <c r="R158" s="35" t="s">
        <v>188</v>
      </c>
      <c r="S158" s="87">
        <v>499.16</v>
      </c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</row>
    <row r="159" spans="1:42">
      <c r="A159" s="34" t="s">
        <v>0</v>
      </c>
      <c r="B159" s="35" t="s">
        <v>188</v>
      </c>
      <c r="C159" s="46">
        <f t="shared" si="2"/>
        <v>8314.1666666666679</v>
      </c>
      <c r="D159" s="46">
        <v>9977</v>
      </c>
      <c r="G159" s="90"/>
      <c r="Q159" s="34" t="s">
        <v>291</v>
      </c>
      <c r="R159" s="35" t="s">
        <v>189</v>
      </c>
      <c r="S159" s="87">
        <v>499.16</v>
      </c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</row>
    <row r="160" spans="1:42">
      <c r="A160" s="34" t="s">
        <v>0</v>
      </c>
      <c r="B160" s="35" t="s">
        <v>189</v>
      </c>
      <c r="C160" s="46">
        <f t="shared" si="2"/>
        <v>8723.3333333333339</v>
      </c>
      <c r="D160" s="46">
        <v>10468</v>
      </c>
      <c r="G160" s="90"/>
      <c r="Q160" s="34" t="s">
        <v>291</v>
      </c>
      <c r="R160" s="35" t="s">
        <v>190</v>
      </c>
      <c r="S160" s="87">
        <v>499.16</v>
      </c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</row>
    <row r="161" spans="1:42">
      <c r="A161" s="34" t="s">
        <v>0</v>
      </c>
      <c r="B161" s="35" t="s">
        <v>190</v>
      </c>
      <c r="C161" s="46">
        <f t="shared" si="2"/>
        <v>8930</v>
      </c>
      <c r="D161" s="46">
        <v>10716</v>
      </c>
      <c r="G161" s="90"/>
      <c r="Q161" s="34" t="s">
        <v>291</v>
      </c>
      <c r="R161" s="35" t="s">
        <v>191</v>
      </c>
      <c r="S161" s="87">
        <v>499.16</v>
      </c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</row>
    <row r="162" spans="1:42">
      <c r="A162" s="34" t="s">
        <v>0</v>
      </c>
      <c r="B162" s="35" t="s">
        <v>191</v>
      </c>
      <c r="C162" s="46">
        <f t="shared" si="2"/>
        <v>9231.6666666666679</v>
      </c>
      <c r="D162" s="46">
        <v>11078</v>
      </c>
      <c r="G162" s="90"/>
      <c r="Q162" s="34" t="s">
        <v>291</v>
      </c>
      <c r="R162" s="35" t="s">
        <v>192</v>
      </c>
      <c r="S162" s="87">
        <v>499.16</v>
      </c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</row>
    <row r="163" spans="1:42">
      <c r="A163" s="34" t="s">
        <v>0</v>
      </c>
      <c r="B163" s="35" t="s">
        <v>192</v>
      </c>
      <c r="C163" s="46">
        <f t="shared" si="2"/>
        <v>7131.666666666667</v>
      </c>
      <c r="D163" s="46">
        <v>8558</v>
      </c>
      <c r="G163" s="90"/>
      <c r="Q163" s="34" t="s">
        <v>291</v>
      </c>
      <c r="R163" s="35" t="s">
        <v>193</v>
      </c>
      <c r="S163" s="87">
        <v>499.16</v>
      </c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</row>
    <row r="164" spans="1:42">
      <c r="A164" s="34" t="s">
        <v>0</v>
      </c>
      <c r="B164" s="35" t="s">
        <v>193</v>
      </c>
      <c r="C164" s="46">
        <f t="shared" si="2"/>
        <v>7565.8333333333339</v>
      </c>
      <c r="D164" s="46">
        <v>9079</v>
      </c>
      <c r="G164" s="90"/>
      <c r="Q164" s="34" t="s">
        <v>291</v>
      </c>
      <c r="R164" s="35" t="s">
        <v>194</v>
      </c>
      <c r="S164" s="87">
        <v>499.16</v>
      </c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</row>
    <row r="165" spans="1:42">
      <c r="A165" s="34" t="s">
        <v>0</v>
      </c>
      <c r="B165" s="35" t="s">
        <v>194</v>
      </c>
      <c r="C165" s="46">
        <f t="shared" si="2"/>
        <v>7757.5</v>
      </c>
      <c r="D165" s="46">
        <v>9309</v>
      </c>
      <c r="G165" s="90"/>
      <c r="Q165" s="34" t="s">
        <v>291</v>
      </c>
      <c r="R165" s="35" t="s">
        <v>195</v>
      </c>
      <c r="S165" s="87">
        <v>499.16</v>
      </c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</row>
    <row r="166" spans="1:42">
      <c r="A166" s="34" t="s">
        <v>0</v>
      </c>
      <c r="B166" s="35" t="s">
        <v>195</v>
      </c>
      <c r="C166" s="46">
        <f t="shared" si="2"/>
        <v>7950</v>
      </c>
      <c r="D166" s="46">
        <v>9540</v>
      </c>
      <c r="G166" s="90"/>
      <c r="Q166" s="34" t="s">
        <v>291</v>
      </c>
      <c r="R166" s="35" t="s">
        <v>196</v>
      </c>
      <c r="S166" s="87">
        <v>499.16</v>
      </c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</row>
    <row r="167" spans="1:42">
      <c r="A167" s="34" t="s">
        <v>0</v>
      </c>
      <c r="B167" s="35" t="s">
        <v>196</v>
      </c>
      <c r="C167" s="46">
        <f t="shared" si="2"/>
        <v>8121.666666666667</v>
      </c>
      <c r="D167" s="46">
        <v>9746</v>
      </c>
      <c r="G167" s="90"/>
      <c r="Q167" s="34" t="s">
        <v>291</v>
      </c>
      <c r="R167" s="35" t="s">
        <v>197</v>
      </c>
      <c r="S167" s="87">
        <v>499.16</v>
      </c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</row>
    <row r="168" spans="1:42">
      <c r="A168" s="34" t="s">
        <v>0</v>
      </c>
      <c r="B168" s="35" t="s">
        <v>197</v>
      </c>
      <c r="C168" s="46">
        <f t="shared" si="2"/>
        <v>8314.1666666666679</v>
      </c>
      <c r="D168" s="46">
        <v>9977</v>
      </c>
      <c r="G168" s="90"/>
      <c r="Q168" s="34" t="s">
        <v>291</v>
      </c>
      <c r="R168" s="35" t="s">
        <v>198</v>
      </c>
      <c r="S168" s="87">
        <v>499.16</v>
      </c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</row>
    <row r="169" spans="1:42">
      <c r="A169" s="34" t="s">
        <v>0</v>
      </c>
      <c r="B169" s="35" t="s">
        <v>198</v>
      </c>
      <c r="C169" s="46">
        <f t="shared" si="2"/>
        <v>8508.3333333333339</v>
      </c>
      <c r="D169" s="46">
        <v>10210</v>
      </c>
      <c r="G169" s="90"/>
      <c r="Q169" s="34" t="s">
        <v>291</v>
      </c>
      <c r="R169" s="35" t="s">
        <v>199</v>
      </c>
      <c r="S169" s="87">
        <v>499.16</v>
      </c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</row>
    <row r="170" spans="1:42">
      <c r="A170" s="34" t="s">
        <v>0</v>
      </c>
      <c r="B170" s="35" t="s">
        <v>199</v>
      </c>
      <c r="C170" s="46">
        <f t="shared" si="2"/>
        <v>8930</v>
      </c>
      <c r="D170" s="46">
        <v>10716</v>
      </c>
      <c r="G170" s="90"/>
      <c r="Q170" s="34" t="s">
        <v>291</v>
      </c>
      <c r="R170" s="35" t="s">
        <v>200</v>
      </c>
      <c r="S170" s="87">
        <v>499.16</v>
      </c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</row>
    <row r="171" spans="1:42">
      <c r="A171" s="34" t="s">
        <v>0</v>
      </c>
      <c r="B171" s="35" t="s">
        <v>200</v>
      </c>
      <c r="C171" s="46">
        <f t="shared" si="2"/>
        <v>9231.6666666666679</v>
      </c>
      <c r="D171" s="46">
        <v>11078</v>
      </c>
      <c r="G171" s="90"/>
      <c r="Q171" s="34" t="s">
        <v>291</v>
      </c>
      <c r="R171" s="35" t="s">
        <v>201</v>
      </c>
      <c r="S171" s="87">
        <v>521.74</v>
      </c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</row>
    <row r="172" spans="1:42">
      <c r="A172" s="34" t="s">
        <v>0</v>
      </c>
      <c r="B172" s="35" t="s">
        <v>201</v>
      </c>
      <c r="C172" s="46">
        <f t="shared" si="2"/>
        <v>9456.6666666666679</v>
      </c>
      <c r="D172" s="46">
        <v>11348</v>
      </c>
      <c r="G172" s="90"/>
      <c r="Q172" s="34" t="s">
        <v>291</v>
      </c>
      <c r="R172" s="35" t="s">
        <v>202</v>
      </c>
      <c r="S172" s="87">
        <v>521.74</v>
      </c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</row>
    <row r="173" spans="1:42">
      <c r="A173" s="34" t="s">
        <v>0</v>
      </c>
      <c r="B173" s="35" t="s">
        <v>202</v>
      </c>
      <c r="C173" s="46">
        <f t="shared" si="2"/>
        <v>7563.3333333333339</v>
      </c>
      <c r="D173" s="46">
        <v>9076</v>
      </c>
      <c r="G173" s="90"/>
      <c r="Q173" s="34" t="s">
        <v>291</v>
      </c>
      <c r="R173" s="35" t="s">
        <v>203</v>
      </c>
      <c r="S173" s="87">
        <v>521.74</v>
      </c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</row>
    <row r="174" spans="1:42">
      <c r="A174" s="34" t="s">
        <v>0</v>
      </c>
      <c r="B174" s="35" t="s">
        <v>203</v>
      </c>
      <c r="C174" s="46">
        <f t="shared" si="2"/>
        <v>7757.5</v>
      </c>
      <c r="D174" s="46">
        <v>9309</v>
      </c>
      <c r="G174" s="90"/>
      <c r="Q174" s="34" t="s">
        <v>291</v>
      </c>
      <c r="R174" s="35" t="s">
        <v>204</v>
      </c>
      <c r="S174" s="87">
        <v>521.74</v>
      </c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</row>
    <row r="175" spans="1:42">
      <c r="A175" s="34" t="s">
        <v>0</v>
      </c>
      <c r="B175" s="35" t="s">
        <v>204</v>
      </c>
      <c r="C175" s="46">
        <f t="shared" si="2"/>
        <v>7950</v>
      </c>
      <c r="D175" s="46">
        <v>9540</v>
      </c>
      <c r="G175" s="90"/>
      <c r="Q175" s="34" t="s">
        <v>291</v>
      </c>
      <c r="R175" s="35" t="s">
        <v>205</v>
      </c>
      <c r="S175" s="87">
        <v>521.74</v>
      </c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</row>
    <row r="176" spans="1:42">
      <c r="A176" s="34" t="s">
        <v>0</v>
      </c>
      <c r="B176" s="35" t="s">
        <v>205</v>
      </c>
      <c r="C176" s="46">
        <f t="shared" si="2"/>
        <v>8121.666666666667</v>
      </c>
      <c r="D176" s="46">
        <v>9746</v>
      </c>
      <c r="G176" s="90"/>
      <c r="Q176" s="34" t="s">
        <v>291</v>
      </c>
      <c r="R176" s="35" t="s">
        <v>206</v>
      </c>
      <c r="S176" s="87">
        <v>521.74</v>
      </c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</row>
    <row r="177" spans="1:42">
      <c r="A177" s="34" t="s">
        <v>0</v>
      </c>
      <c r="B177" s="35" t="s">
        <v>206</v>
      </c>
      <c r="C177" s="46">
        <f t="shared" si="2"/>
        <v>8314.1666666666679</v>
      </c>
      <c r="D177" s="46">
        <v>9977</v>
      </c>
      <c r="G177" s="90"/>
      <c r="Q177" s="34" t="s">
        <v>291</v>
      </c>
      <c r="R177" s="35" t="s">
        <v>207</v>
      </c>
      <c r="S177" s="87">
        <v>521.74</v>
      </c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</row>
    <row r="178" spans="1:42">
      <c r="A178" s="34" t="s">
        <v>0</v>
      </c>
      <c r="B178" s="35" t="s">
        <v>207</v>
      </c>
      <c r="C178" s="46">
        <f t="shared" si="2"/>
        <v>8508.3333333333339</v>
      </c>
      <c r="D178" s="46">
        <v>10210</v>
      </c>
      <c r="G178" s="90"/>
      <c r="Q178" s="34" t="s">
        <v>291</v>
      </c>
      <c r="R178" s="35" t="s">
        <v>208</v>
      </c>
      <c r="S178" s="87">
        <v>521.74</v>
      </c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</row>
    <row r="179" spans="1:42">
      <c r="A179" s="34" t="s">
        <v>0</v>
      </c>
      <c r="B179" s="35" t="s">
        <v>208</v>
      </c>
      <c r="C179" s="46">
        <f t="shared" si="2"/>
        <v>8681.6666666666679</v>
      </c>
      <c r="D179" s="46">
        <v>10418</v>
      </c>
      <c r="G179" s="90"/>
      <c r="Q179" s="34" t="s">
        <v>291</v>
      </c>
      <c r="R179" s="35" t="s">
        <v>209</v>
      </c>
      <c r="S179" s="87">
        <v>521.74</v>
      </c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</row>
    <row r="180" spans="1:42">
      <c r="A180" s="34" t="s">
        <v>0</v>
      </c>
      <c r="B180" s="35" t="s">
        <v>209</v>
      </c>
      <c r="C180" s="46">
        <f t="shared" si="2"/>
        <v>9231.6666666666679</v>
      </c>
      <c r="D180" s="46">
        <v>11078</v>
      </c>
      <c r="G180" s="90"/>
      <c r="Q180" s="34" t="s">
        <v>291</v>
      </c>
      <c r="R180" s="35" t="s">
        <v>210</v>
      </c>
      <c r="S180" s="87">
        <v>521.74</v>
      </c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</row>
    <row r="181" spans="1:42">
      <c r="A181" s="34" t="s">
        <v>0</v>
      </c>
      <c r="B181" s="35" t="s">
        <v>210</v>
      </c>
      <c r="C181" s="46">
        <f t="shared" si="2"/>
        <v>9456.6666666666679</v>
      </c>
      <c r="D181" s="46">
        <v>11348</v>
      </c>
      <c r="G181" s="90"/>
      <c r="Q181" s="34" t="s">
        <v>291</v>
      </c>
      <c r="R181" s="35" t="s">
        <v>211</v>
      </c>
      <c r="S181" s="87">
        <v>521.74</v>
      </c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</row>
    <row r="182" spans="1:42">
      <c r="A182" s="34" t="s">
        <v>0</v>
      </c>
      <c r="B182" s="35" t="s">
        <v>211</v>
      </c>
      <c r="C182" s="46">
        <f t="shared" si="2"/>
        <v>9846.6666666666679</v>
      </c>
      <c r="D182" s="46">
        <v>11816</v>
      </c>
      <c r="G182" s="90"/>
      <c r="Q182" s="34" t="s">
        <v>291</v>
      </c>
      <c r="R182" s="35" t="s">
        <v>212</v>
      </c>
      <c r="S182" s="87">
        <v>521.74</v>
      </c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</row>
    <row r="183" spans="1:42">
      <c r="A183" s="34" t="s">
        <v>0</v>
      </c>
      <c r="B183" s="35" t="s">
        <v>212</v>
      </c>
      <c r="C183" s="46">
        <f t="shared" si="2"/>
        <v>7757.5</v>
      </c>
      <c r="D183" s="46">
        <v>9309</v>
      </c>
      <c r="G183" s="90"/>
      <c r="Q183" s="34" t="s">
        <v>291</v>
      </c>
      <c r="R183" s="35" t="s">
        <v>213</v>
      </c>
      <c r="S183" s="87">
        <v>521.74</v>
      </c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</row>
    <row r="184" spans="1:42">
      <c r="A184" s="34" t="s">
        <v>0</v>
      </c>
      <c r="B184" s="35" t="s">
        <v>213</v>
      </c>
      <c r="C184" s="46">
        <f t="shared" si="2"/>
        <v>7950</v>
      </c>
      <c r="D184" s="46">
        <v>9540</v>
      </c>
      <c r="G184" s="90"/>
      <c r="Q184" s="34" t="s">
        <v>291</v>
      </c>
      <c r="R184" s="35" t="s">
        <v>214</v>
      </c>
      <c r="S184" s="87">
        <v>521.74</v>
      </c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</row>
    <row r="185" spans="1:42">
      <c r="A185" s="34" t="s">
        <v>0</v>
      </c>
      <c r="B185" s="35" t="s">
        <v>214</v>
      </c>
      <c r="C185" s="46">
        <f t="shared" si="2"/>
        <v>8121.666666666667</v>
      </c>
      <c r="D185" s="46">
        <v>9746</v>
      </c>
      <c r="G185" s="90"/>
      <c r="Q185" s="34" t="s">
        <v>291</v>
      </c>
      <c r="R185" s="35" t="s">
        <v>215</v>
      </c>
      <c r="S185" s="87">
        <v>521.74</v>
      </c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</row>
    <row r="186" spans="1:42">
      <c r="A186" s="34" t="s">
        <v>0</v>
      </c>
      <c r="B186" s="35" t="s">
        <v>215</v>
      </c>
      <c r="C186" s="46">
        <f t="shared" si="2"/>
        <v>8314.1666666666679</v>
      </c>
      <c r="D186" s="46">
        <v>9977</v>
      </c>
      <c r="G186" s="90"/>
      <c r="Q186" s="34" t="s">
        <v>291</v>
      </c>
      <c r="R186" s="35" t="s">
        <v>216</v>
      </c>
      <c r="S186" s="87">
        <v>521.74</v>
      </c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</row>
    <row r="187" spans="1:42">
      <c r="A187" s="34" t="s">
        <v>0</v>
      </c>
      <c r="B187" s="35" t="s">
        <v>216</v>
      </c>
      <c r="C187" s="46">
        <f t="shared" si="2"/>
        <v>8508.3333333333339</v>
      </c>
      <c r="D187" s="46">
        <v>10210</v>
      </c>
      <c r="G187" s="90"/>
      <c r="Q187" s="34" t="s">
        <v>291</v>
      </c>
      <c r="R187" s="35" t="s">
        <v>217</v>
      </c>
      <c r="S187" s="87">
        <v>521.74</v>
      </c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</row>
    <row r="188" spans="1:42">
      <c r="A188" s="34" t="s">
        <v>0</v>
      </c>
      <c r="B188" s="35" t="s">
        <v>217</v>
      </c>
      <c r="C188" s="46">
        <f t="shared" si="2"/>
        <v>8681.6666666666679</v>
      </c>
      <c r="D188" s="46">
        <v>10418</v>
      </c>
      <c r="G188" s="90"/>
      <c r="Q188" s="34" t="s">
        <v>291</v>
      </c>
      <c r="R188" s="35" t="s">
        <v>218</v>
      </c>
      <c r="S188" s="87">
        <v>521.74</v>
      </c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</row>
    <row r="189" spans="1:42">
      <c r="A189" s="34" t="s">
        <v>0</v>
      </c>
      <c r="B189" s="35" t="s">
        <v>218</v>
      </c>
      <c r="C189" s="46">
        <f t="shared" si="2"/>
        <v>8921.6666666666679</v>
      </c>
      <c r="D189" s="46">
        <v>10706</v>
      </c>
      <c r="G189" s="90"/>
      <c r="Q189" s="34" t="s">
        <v>291</v>
      </c>
      <c r="R189" s="35" t="s">
        <v>219</v>
      </c>
      <c r="S189" s="87">
        <v>521.74</v>
      </c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</row>
    <row r="190" spans="1:42">
      <c r="A190" s="34" t="s">
        <v>0</v>
      </c>
      <c r="B190" s="35" t="s">
        <v>219</v>
      </c>
      <c r="C190" s="46">
        <f t="shared" si="2"/>
        <v>9456.6666666666679</v>
      </c>
      <c r="D190" s="46">
        <v>11348</v>
      </c>
      <c r="G190" s="90"/>
      <c r="Q190" s="34" t="s">
        <v>291</v>
      </c>
      <c r="R190" s="35" t="s">
        <v>220</v>
      </c>
      <c r="S190" s="87">
        <v>521.74</v>
      </c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</row>
    <row r="191" spans="1:42">
      <c r="A191" s="34" t="s">
        <v>0</v>
      </c>
      <c r="B191" s="35" t="s">
        <v>220</v>
      </c>
      <c r="C191" s="46">
        <f t="shared" si="2"/>
        <v>9846.6666666666679</v>
      </c>
      <c r="D191" s="46">
        <v>11816</v>
      </c>
      <c r="G191" s="90"/>
      <c r="Q191" s="34" t="s">
        <v>291</v>
      </c>
      <c r="R191" s="35" t="s">
        <v>221</v>
      </c>
      <c r="S191" s="87">
        <v>521.74</v>
      </c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</row>
    <row r="192" spans="1:42">
      <c r="A192" s="34" t="s">
        <v>0</v>
      </c>
      <c r="B192" s="35" t="s">
        <v>221</v>
      </c>
      <c r="C192" s="46">
        <f t="shared" si="2"/>
        <v>10002.5</v>
      </c>
      <c r="D192" s="46">
        <v>12003</v>
      </c>
      <c r="G192" s="90"/>
      <c r="Q192" s="34" t="s">
        <v>291</v>
      </c>
      <c r="R192" s="35" t="s">
        <v>222</v>
      </c>
      <c r="S192" s="87">
        <v>521.74</v>
      </c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</row>
    <row r="193" spans="1:42">
      <c r="A193" s="34" t="s">
        <v>0</v>
      </c>
      <c r="B193" s="35" t="s">
        <v>222</v>
      </c>
      <c r="C193" s="46">
        <f t="shared" si="2"/>
        <v>7950</v>
      </c>
      <c r="D193" s="46">
        <v>9540</v>
      </c>
      <c r="G193" s="90"/>
      <c r="Q193" s="34" t="s">
        <v>291</v>
      </c>
      <c r="R193" s="35" t="s">
        <v>223</v>
      </c>
      <c r="S193" s="87">
        <v>521.74</v>
      </c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</row>
    <row r="194" spans="1:42">
      <c r="A194" s="34" t="s">
        <v>0</v>
      </c>
      <c r="B194" s="35" t="s">
        <v>223</v>
      </c>
      <c r="C194" s="46">
        <f t="shared" si="2"/>
        <v>8121.666666666667</v>
      </c>
      <c r="D194" s="46">
        <v>9746</v>
      </c>
      <c r="G194" s="90"/>
      <c r="Q194" s="34" t="s">
        <v>291</v>
      </c>
      <c r="R194" s="35" t="s">
        <v>224</v>
      </c>
      <c r="S194" s="87">
        <v>521.74</v>
      </c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</row>
    <row r="195" spans="1:42">
      <c r="A195" s="34" t="s">
        <v>0</v>
      </c>
      <c r="B195" s="35" t="s">
        <v>224</v>
      </c>
      <c r="C195" s="46">
        <f t="shared" si="2"/>
        <v>8314.1666666666679</v>
      </c>
      <c r="D195" s="46">
        <v>9977</v>
      </c>
      <c r="G195" s="90"/>
      <c r="Q195" s="34" t="s">
        <v>291</v>
      </c>
      <c r="R195" s="35" t="s">
        <v>225</v>
      </c>
      <c r="S195" s="87">
        <v>521.74</v>
      </c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</row>
    <row r="196" spans="1:42">
      <c r="A196" s="34" t="s">
        <v>0</v>
      </c>
      <c r="B196" s="35" t="s">
        <v>225</v>
      </c>
      <c r="C196" s="46">
        <f t="shared" ref="C196:C259" si="3">D196/1.2</f>
        <v>8508.3333333333339</v>
      </c>
      <c r="D196" s="46">
        <v>10210</v>
      </c>
      <c r="G196" s="90"/>
      <c r="Q196" s="34" t="s">
        <v>291</v>
      </c>
      <c r="R196" s="35" t="s">
        <v>226</v>
      </c>
      <c r="S196" s="87">
        <v>521.74</v>
      </c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</row>
    <row r="197" spans="1:42">
      <c r="A197" s="34" t="s">
        <v>0</v>
      </c>
      <c r="B197" s="35" t="s">
        <v>226</v>
      </c>
      <c r="C197" s="46">
        <f t="shared" si="3"/>
        <v>8681.6666666666679</v>
      </c>
      <c r="D197" s="48">
        <v>10418</v>
      </c>
      <c r="G197" s="90"/>
      <c r="Q197" s="34" t="s">
        <v>291</v>
      </c>
      <c r="R197" s="35" t="s">
        <v>227</v>
      </c>
      <c r="S197" s="87">
        <v>521.74</v>
      </c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</row>
    <row r="198" spans="1:42">
      <c r="A198" s="34" t="s">
        <v>0</v>
      </c>
      <c r="B198" s="35" t="s">
        <v>227</v>
      </c>
      <c r="C198" s="46">
        <f t="shared" si="3"/>
        <v>8921.6666666666679</v>
      </c>
      <c r="D198" s="48">
        <v>10706</v>
      </c>
      <c r="G198" s="90"/>
      <c r="Q198" s="34" t="s">
        <v>291</v>
      </c>
      <c r="R198" s="35" t="s">
        <v>228</v>
      </c>
      <c r="S198" s="87">
        <v>521.74</v>
      </c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</row>
    <row r="199" spans="1:42">
      <c r="A199" s="34" t="s">
        <v>0</v>
      </c>
      <c r="B199" s="35" t="s">
        <v>228</v>
      </c>
      <c r="C199" s="46">
        <f t="shared" si="3"/>
        <v>9142.5</v>
      </c>
      <c r="D199" s="48">
        <v>10971</v>
      </c>
      <c r="G199" s="90"/>
      <c r="Q199" s="34" t="s">
        <v>291</v>
      </c>
      <c r="R199" s="35" t="s">
        <v>229</v>
      </c>
      <c r="S199" s="87">
        <v>521.74</v>
      </c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</row>
    <row r="200" spans="1:42">
      <c r="A200" s="34" t="s">
        <v>0</v>
      </c>
      <c r="B200" s="35" t="s">
        <v>229</v>
      </c>
      <c r="C200" s="46">
        <f t="shared" si="3"/>
        <v>9846.6666666666679</v>
      </c>
      <c r="D200" s="48">
        <v>11816</v>
      </c>
      <c r="G200" s="90"/>
      <c r="Q200" s="34" t="s">
        <v>291</v>
      </c>
      <c r="R200" s="35" t="s">
        <v>230</v>
      </c>
      <c r="S200" s="87">
        <v>521.74</v>
      </c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</row>
    <row r="201" spans="1:42">
      <c r="A201" s="34" t="s">
        <v>0</v>
      </c>
      <c r="B201" s="35" t="s">
        <v>230</v>
      </c>
      <c r="C201" s="46">
        <f t="shared" si="3"/>
        <v>10002.5</v>
      </c>
      <c r="D201" s="48">
        <v>12003</v>
      </c>
      <c r="G201" s="90"/>
      <c r="Q201" s="34" t="s">
        <v>291</v>
      </c>
      <c r="R201" s="35" t="s">
        <v>231</v>
      </c>
      <c r="S201" s="87">
        <v>521.74</v>
      </c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</row>
    <row r="202" spans="1:42">
      <c r="A202" s="34" t="s">
        <v>0</v>
      </c>
      <c r="B202" s="35" t="s">
        <v>231</v>
      </c>
      <c r="C202" s="46">
        <f t="shared" si="3"/>
        <v>10170</v>
      </c>
      <c r="D202" s="48">
        <v>12204</v>
      </c>
      <c r="G202" s="90"/>
      <c r="Q202" s="85" t="s">
        <v>293</v>
      </c>
      <c r="R202" s="90" t="s">
        <v>34</v>
      </c>
      <c r="S202" s="86">
        <v>511.71</v>
      </c>
    </row>
    <row r="203" spans="1:42">
      <c r="A203" s="39" t="s">
        <v>1</v>
      </c>
      <c r="B203" s="36" t="s">
        <v>34</v>
      </c>
      <c r="C203" s="55">
        <f t="shared" si="3"/>
        <v>6165.8333333333339</v>
      </c>
      <c r="D203" s="50">
        <v>7399</v>
      </c>
      <c r="G203" s="90"/>
      <c r="Q203" s="85" t="s">
        <v>293</v>
      </c>
      <c r="R203" s="90" t="s">
        <v>33</v>
      </c>
      <c r="S203" s="86">
        <v>511.71</v>
      </c>
    </row>
    <row r="204" spans="1:42">
      <c r="A204" s="39" t="s">
        <v>1</v>
      </c>
      <c r="B204" s="36" t="s">
        <v>33</v>
      </c>
      <c r="C204" s="55">
        <f t="shared" si="3"/>
        <v>6202.5</v>
      </c>
      <c r="D204" s="50">
        <v>7443</v>
      </c>
      <c r="G204" s="90"/>
      <c r="Q204" s="85" t="s">
        <v>293</v>
      </c>
      <c r="R204" s="90" t="s">
        <v>35</v>
      </c>
      <c r="S204" s="86">
        <v>511.71</v>
      </c>
    </row>
    <row r="205" spans="1:42">
      <c r="A205" s="39" t="s">
        <v>1</v>
      </c>
      <c r="B205" s="36" t="s">
        <v>35</v>
      </c>
      <c r="C205" s="55">
        <f t="shared" si="3"/>
        <v>6238.3333333333339</v>
      </c>
      <c r="D205" s="50">
        <v>7486</v>
      </c>
      <c r="G205" s="90"/>
      <c r="Q205" s="85" t="s">
        <v>293</v>
      </c>
      <c r="R205" s="90" t="s">
        <v>36</v>
      </c>
      <c r="S205" s="86">
        <v>511.71</v>
      </c>
    </row>
    <row r="206" spans="1:42">
      <c r="A206" s="39" t="s">
        <v>1</v>
      </c>
      <c r="B206" s="36" t="s">
        <v>36</v>
      </c>
      <c r="C206" s="55">
        <f t="shared" si="3"/>
        <v>6274.166666666667</v>
      </c>
      <c r="D206" s="50">
        <v>7529</v>
      </c>
      <c r="G206" s="90"/>
      <c r="Q206" s="85" t="s">
        <v>293</v>
      </c>
      <c r="R206" s="90" t="s">
        <v>37</v>
      </c>
      <c r="S206" s="86">
        <v>511.71</v>
      </c>
    </row>
    <row r="207" spans="1:42">
      <c r="A207" s="39" t="s">
        <v>1</v>
      </c>
      <c r="B207" s="36" t="s">
        <v>37</v>
      </c>
      <c r="C207" s="55">
        <f t="shared" si="3"/>
        <v>6202.5</v>
      </c>
      <c r="D207" s="50">
        <v>7443</v>
      </c>
      <c r="G207" s="90"/>
      <c r="Q207" s="85" t="s">
        <v>293</v>
      </c>
      <c r="R207" s="90" t="s">
        <v>38</v>
      </c>
      <c r="S207" s="86">
        <v>511.71</v>
      </c>
    </row>
    <row r="208" spans="1:42">
      <c r="A208" s="39" t="s">
        <v>1</v>
      </c>
      <c r="B208" s="36" t="s">
        <v>38</v>
      </c>
      <c r="C208" s="55">
        <f t="shared" si="3"/>
        <v>6321.666666666667</v>
      </c>
      <c r="D208" s="50">
        <v>7586</v>
      </c>
      <c r="G208" s="90"/>
      <c r="Q208" s="85" t="s">
        <v>293</v>
      </c>
      <c r="R208" s="90" t="s">
        <v>39</v>
      </c>
      <c r="S208" s="86">
        <v>511.71</v>
      </c>
    </row>
    <row r="209" spans="1:19">
      <c r="A209" s="39" t="s">
        <v>1</v>
      </c>
      <c r="B209" s="36" t="s">
        <v>39</v>
      </c>
      <c r="C209" s="55">
        <f t="shared" si="3"/>
        <v>6274.166666666667</v>
      </c>
      <c r="D209" s="50">
        <v>7529</v>
      </c>
      <c r="G209" s="90"/>
      <c r="Q209" s="85" t="s">
        <v>293</v>
      </c>
      <c r="R209" s="90" t="s">
        <v>40</v>
      </c>
      <c r="S209" s="86">
        <v>511.71</v>
      </c>
    </row>
    <row r="210" spans="1:19">
      <c r="A210" s="39" t="s">
        <v>1</v>
      </c>
      <c r="B210" s="36" t="s">
        <v>40</v>
      </c>
      <c r="C210" s="55">
        <f t="shared" si="3"/>
        <v>6310.8333333333339</v>
      </c>
      <c r="D210" s="50">
        <v>7573</v>
      </c>
      <c r="G210" s="90"/>
      <c r="Q210" s="85" t="s">
        <v>293</v>
      </c>
      <c r="R210" s="90" t="s">
        <v>41</v>
      </c>
      <c r="S210" s="86">
        <v>511.71</v>
      </c>
    </row>
    <row r="211" spans="1:19">
      <c r="A211" s="39" t="s">
        <v>1</v>
      </c>
      <c r="B211" s="36" t="s">
        <v>41</v>
      </c>
      <c r="C211" s="55">
        <f t="shared" si="3"/>
        <v>6348.3333333333339</v>
      </c>
      <c r="D211" s="50">
        <v>7618</v>
      </c>
      <c r="G211" s="90"/>
      <c r="Q211" s="85" t="s">
        <v>293</v>
      </c>
      <c r="R211" s="90" t="s">
        <v>42</v>
      </c>
      <c r="S211" s="86">
        <v>511.71</v>
      </c>
    </row>
    <row r="212" spans="1:19">
      <c r="A212" s="39" t="s">
        <v>1</v>
      </c>
      <c r="B212" s="36" t="s">
        <v>42</v>
      </c>
      <c r="C212" s="55">
        <f t="shared" si="3"/>
        <v>6238.3333333333339</v>
      </c>
      <c r="D212" s="50">
        <v>7486</v>
      </c>
      <c r="G212" s="90"/>
      <c r="Q212" s="85" t="s">
        <v>293</v>
      </c>
      <c r="R212" s="90" t="s">
        <v>43</v>
      </c>
      <c r="S212" s="86">
        <v>511.71</v>
      </c>
    </row>
    <row r="213" spans="1:19">
      <c r="A213" s="39" t="s">
        <v>1</v>
      </c>
      <c r="B213" s="36" t="s">
        <v>43</v>
      </c>
      <c r="C213" s="55">
        <f t="shared" si="3"/>
        <v>6274.166666666667</v>
      </c>
      <c r="D213" s="50">
        <v>7529</v>
      </c>
      <c r="G213" s="90"/>
      <c r="Q213" s="85" t="s">
        <v>293</v>
      </c>
      <c r="R213" s="90" t="s">
        <v>44</v>
      </c>
      <c r="S213" s="86">
        <v>511.71</v>
      </c>
    </row>
    <row r="214" spans="1:19">
      <c r="A214" s="39" t="s">
        <v>1</v>
      </c>
      <c r="B214" s="36" t="s">
        <v>44</v>
      </c>
      <c r="C214" s="55">
        <f t="shared" si="3"/>
        <v>6310.8333333333339</v>
      </c>
      <c r="D214" s="50">
        <v>7573</v>
      </c>
      <c r="G214" s="90"/>
      <c r="Q214" s="85" t="s">
        <v>293</v>
      </c>
      <c r="R214" s="90" t="s">
        <v>45</v>
      </c>
      <c r="S214" s="86">
        <v>511.71</v>
      </c>
    </row>
    <row r="215" spans="1:19">
      <c r="A215" s="39" t="s">
        <v>1</v>
      </c>
      <c r="B215" s="36" t="s">
        <v>45</v>
      </c>
      <c r="C215" s="55">
        <f t="shared" si="3"/>
        <v>6348.3333333333339</v>
      </c>
      <c r="D215" s="50">
        <v>7618</v>
      </c>
      <c r="G215" s="90"/>
      <c r="Q215" s="85" t="s">
        <v>293</v>
      </c>
      <c r="R215" s="90" t="s">
        <v>46</v>
      </c>
      <c r="S215" s="86">
        <v>511.71</v>
      </c>
    </row>
    <row r="216" spans="1:19">
      <c r="A216" s="39" t="s">
        <v>1</v>
      </c>
      <c r="B216" s="36" t="s">
        <v>46</v>
      </c>
      <c r="C216" s="55">
        <f t="shared" si="3"/>
        <v>6384.166666666667</v>
      </c>
      <c r="D216" s="50">
        <v>7661</v>
      </c>
      <c r="G216" s="90"/>
      <c r="Q216" s="85" t="s">
        <v>293</v>
      </c>
      <c r="R216" s="90" t="s">
        <v>47</v>
      </c>
      <c r="S216" s="86">
        <v>511.71</v>
      </c>
    </row>
    <row r="217" spans="1:19">
      <c r="A217" s="39" t="s">
        <v>1</v>
      </c>
      <c r="B217" s="36" t="s">
        <v>47</v>
      </c>
      <c r="C217" s="55">
        <f t="shared" si="3"/>
        <v>6422.5</v>
      </c>
      <c r="D217" s="50">
        <v>7707</v>
      </c>
      <c r="G217" s="90"/>
      <c r="Q217" s="85" t="s">
        <v>293</v>
      </c>
      <c r="R217" s="90" t="s">
        <v>48</v>
      </c>
      <c r="S217" s="86">
        <v>511.71</v>
      </c>
    </row>
    <row r="218" spans="1:19">
      <c r="A218" s="39" t="s">
        <v>1</v>
      </c>
      <c r="B218" s="36" t="s">
        <v>48</v>
      </c>
      <c r="C218" s="55">
        <f t="shared" si="3"/>
        <v>6274.166666666667</v>
      </c>
      <c r="D218" s="50">
        <v>7529</v>
      </c>
      <c r="G218" s="90"/>
      <c r="Q218" s="85" t="s">
        <v>293</v>
      </c>
      <c r="R218" s="90" t="s">
        <v>49</v>
      </c>
      <c r="S218" s="86">
        <v>511.71</v>
      </c>
    </row>
    <row r="219" spans="1:19">
      <c r="A219" s="39" t="s">
        <v>1</v>
      </c>
      <c r="B219" s="36" t="s">
        <v>49</v>
      </c>
      <c r="C219" s="55">
        <f t="shared" si="3"/>
        <v>6310.8333333333339</v>
      </c>
      <c r="D219" s="50">
        <v>7573</v>
      </c>
      <c r="G219" s="90"/>
      <c r="Q219" s="85" t="s">
        <v>293</v>
      </c>
      <c r="R219" s="90" t="s">
        <v>50</v>
      </c>
      <c r="S219" s="86">
        <v>511.71</v>
      </c>
    </row>
    <row r="220" spans="1:19">
      <c r="A220" s="39" t="s">
        <v>1</v>
      </c>
      <c r="B220" s="36" t="s">
        <v>50</v>
      </c>
      <c r="C220" s="55">
        <f t="shared" si="3"/>
        <v>6348.3333333333339</v>
      </c>
      <c r="D220" s="50">
        <v>7618</v>
      </c>
      <c r="G220" s="90"/>
      <c r="Q220" s="85" t="s">
        <v>293</v>
      </c>
      <c r="R220" s="90" t="s">
        <v>51</v>
      </c>
      <c r="S220" s="86">
        <v>511.71</v>
      </c>
    </row>
    <row r="221" spans="1:19">
      <c r="A221" s="39" t="s">
        <v>1</v>
      </c>
      <c r="B221" s="36" t="s">
        <v>51</v>
      </c>
      <c r="C221" s="55">
        <f t="shared" si="3"/>
        <v>6384.166666666667</v>
      </c>
      <c r="D221" s="50">
        <v>7661</v>
      </c>
      <c r="G221" s="90"/>
      <c r="Q221" s="85" t="s">
        <v>293</v>
      </c>
      <c r="R221" s="90" t="s">
        <v>52</v>
      </c>
      <c r="S221" s="86">
        <v>511.71</v>
      </c>
    </row>
    <row r="222" spans="1:19">
      <c r="A222" s="39" t="s">
        <v>1</v>
      </c>
      <c r="B222" s="36" t="s">
        <v>52</v>
      </c>
      <c r="C222" s="55">
        <f t="shared" si="3"/>
        <v>6422.5</v>
      </c>
      <c r="D222" s="50">
        <v>7707</v>
      </c>
      <c r="G222" s="90"/>
      <c r="Q222" s="85" t="s">
        <v>293</v>
      </c>
      <c r="R222" s="90" t="s">
        <v>53</v>
      </c>
      <c r="S222" s="86">
        <v>511.71</v>
      </c>
    </row>
    <row r="223" spans="1:19">
      <c r="A223" s="39" t="s">
        <v>1</v>
      </c>
      <c r="B223" s="36" t="s">
        <v>53</v>
      </c>
      <c r="C223" s="55">
        <f t="shared" si="3"/>
        <v>6460</v>
      </c>
      <c r="D223" s="50">
        <v>7752</v>
      </c>
      <c r="G223" s="90"/>
      <c r="Q223" s="85" t="s">
        <v>293</v>
      </c>
      <c r="R223" s="90" t="s">
        <v>54</v>
      </c>
      <c r="S223" s="86">
        <v>511.71</v>
      </c>
    </row>
    <row r="224" spans="1:19">
      <c r="A224" s="39" t="s">
        <v>1</v>
      </c>
      <c r="B224" s="36" t="s">
        <v>54</v>
      </c>
      <c r="C224" s="55">
        <f t="shared" si="3"/>
        <v>6500</v>
      </c>
      <c r="D224" s="50">
        <v>7800</v>
      </c>
      <c r="G224" s="90"/>
      <c r="Q224" s="85" t="s">
        <v>293</v>
      </c>
      <c r="R224" s="90" t="s">
        <v>55</v>
      </c>
      <c r="S224" s="86">
        <v>511.71</v>
      </c>
    </row>
    <row r="225" spans="1:19">
      <c r="A225" s="39" t="s">
        <v>1</v>
      </c>
      <c r="B225" s="36" t="s">
        <v>55</v>
      </c>
      <c r="C225" s="55">
        <f t="shared" si="3"/>
        <v>6310.8333333333339</v>
      </c>
      <c r="D225" s="50">
        <v>7573</v>
      </c>
      <c r="G225" s="90"/>
      <c r="Q225" s="85" t="s">
        <v>293</v>
      </c>
      <c r="R225" s="90" t="s">
        <v>56</v>
      </c>
      <c r="S225" s="86">
        <v>511.71</v>
      </c>
    </row>
    <row r="226" spans="1:19">
      <c r="A226" s="39" t="s">
        <v>1</v>
      </c>
      <c r="B226" s="36" t="s">
        <v>56</v>
      </c>
      <c r="C226" s="55">
        <f t="shared" si="3"/>
        <v>6348.3333333333339</v>
      </c>
      <c r="D226" s="50">
        <v>7618</v>
      </c>
      <c r="G226" s="90"/>
      <c r="Q226" s="85" t="s">
        <v>293</v>
      </c>
      <c r="R226" s="90" t="s">
        <v>57</v>
      </c>
      <c r="S226" s="86">
        <v>511.71</v>
      </c>
    </row>
    <row r="227" spans="1:19">
      <c r="A227" s="39" t="s">
        <v>1</v>
      </c>
      <c r="B227" s="36" t="s">
        <v>57</v>
      </c>
      <c r="C227" s="55">
        <f t="shared" si="3"/>
        <v>6384.166666666667</v>
      </c>
      <c r="D227" s="50">
        <v>7661</v>
      </c>
      <c r="G227" s="90"/>
      <c r="Q227" s="85" t="s">
        <v>293</v>
      </c>
      <c r="R227" s="90" t="s">
        <v>58</v>
      </c>
      <c r="S227" s="86">
        <v>511.71</v>
      </c>
    </row>
    <row r="228" spans="1:19">
      <c r="A228" s="39" t="s">
        <v>1</v>
      </c>
      <c r="B228" s="36" t="s">
        <v>58</v>
      </c>
      <c r="C228" s="55">
        <f t="shared" si="3"/>
        <v>6422.5</v>
      </c>
      <c r="D228" s="50">
        <v>7707</v>
      </c>
      <c r="G228" s="90"/>
      <c r="Q228" s="85" t="s">
        <v>293</v>
      </c>
      <c r="R228" s="90" t="s">
        <v>59</v>
      </c>
      <c r="S228" s="86">
        <v>511.71</v>
      </c>
    </row>
    <row r="229" spans="1:19">
      <c r="A229" s="39" t="s">
        <v>1</v>
      </c>
      <c r="B229" s="36" t="s">
        <v>59</v>
      </c>
      <c r="C229" s="55">
        <f t="shared" si="3"/>
        <v>6460</v>
      </c>
      <c r="D229" s="50">
        <v>7752</v>
      </c>
      <c r="G229" s="90"/>
      <c r="Q229" s="85" t="s">
        <v>293</v>
      </c>
      <c r="R229" s="90" t="s">
        <v>60</v>
      </c>
      <c r="S229" s="86">
        <v>511.71</v>
      </c>
    </row>
    <row r="230" spans="1:19">
      <c r="A230" s="39" t="s">
        <v>1</v>
      </c>
      <c r="B230" s="36" t="s">
        <v>60</v>
      </c>
      <c r="C230" s="55">
        <f t="shared" si="3"/>
        <v>6500</v>
      </c>
      <c r="D230" s="50">
        <v>7800</v>
      </c>
      <c r="G230" s="90"/>
      <c r="Q230" s="85" t="s">
        <v>293</v>
      </c>
      <c r="R230" s="90" t="s">
        <v>61</v>
      </c>
      <c r="S230" s="86">
        <v>511.71</v>
      </c>
    </row>
    <row r="231" spans="1:19">
      <c r="A231" s="39" t="s">
        <v>1</v>
      </c>
      <c r="B231" s="36" t="s">
        <v>61</v>
      </c>
      <c r="C231" s="55">
        <f t="shared" si="3"/>
        <v>6536.666666666667</v>
      </c>
      <c r="D231" s="50">
        <v>7844</v>
      </c>
      <c r="G231" s="90"/>
      <c r="Q231" s="85" t="s">
        <v>293</v>
      </c>
      <c r="R231" s="90" t="s">
        <v>62</v>
      </c>
      <c r="S231" s="86">
        <v>511.71</v>
      </c>
    </row>
    <row r="232" spans="1:19">
      <c r="A232" s="39" t="s">
        <v>1</v>
      </c>
      <c r="B232" s="36" t="s">
        <v>62</v>
      </c>
      <c r="C232" s="55">
        <f t="shared" si="3"/>
        <v>6575</v>
      </c>
      <c r="D232" s="50">
        <v>7890</v>
      </c>
      <c r="G232" s="90"/>
      <c r="Q232" s="85" t="s">
        <v>293</v>
      </c>
      <c r="R232" s="90" t="s">
        <v>63</v>
      </c>
      <c r="S232" s="86">
        <v>511.71</v>
      </c>
    </row>
    <row r="233" spans="1:19">
      <c r="A233" s="39" t="s">
        <v>1</v>
      </c>
      <c r="B233" s="36" t="s">
        <v>63</v>
      </c>
      <c r="C233" s="55">
        <f t="shared" si="3"/>
        <v>6348.3333333333339</v>
      </c>
      <c r="D233" s="50">
        <v>7618</v>
      </c>
      <c r="G233" s="90"/>
      <c r="Q233" s="85" t="s">
        <v>293</v>
      </c>
      <c r="R233" s="90" t="s">
        <v>64</v>
      </c>
      <c r="S233" s="86">
        <v>511.71</v>
      </c>
    </row>
    <row r="234" spans="1:19">
      <c r="A234" s="39" t="s">
        <v>1</v>
      </c>
      <c r="B234" s="36" t="s">
        <v>64</v>
      </c>
      <c r="C234" s="55">
        <f t="shared" si="3"/>
        <v>6384.166666666667</v>
      </c>
      <c r="D234" s="50">
        <v>7661</v>
      </c>
      <c r="G234" s="90"/>
      <c r="Q234" s="85" t="s">
        <v>293</v>
      </c>
      <c r="R234" s="90" t="s">
        <v>65</v>
      </c>
      <c r="S234" s="86">
        <v>511.71</v>
      </c>
    </row>
    <row r="235" spans="1:19">
      <c r="A235" s="39" t="s">
        <v>1</v>
      </c>
      <c r="B235" s="36" t="s">
        <v>65</v>
      </c>
      <c r="C235" s="55">
        <f t="shared" si="3"/>
        <v>6422.5</v>
      </c>
      <c r="D235" s="50">
        <v>7707</v>
      </c>
      <c r="G235" s="90"/>
      <c r="Q235" s="85" t="s">
        <v>293</v>
      </c>
      <c r="R235" s="90" t="s">
        <v>66</v>
      </c>
      <c r="S235" s="86">
        <v>511.71</v>
      </c>
    </row>
    <row r="236" spans="1:19">
      <c r="A236" s="39" t="s">
        <v>1</v>
      </c>
      <c r="B236" s="36" t="s">
        <v>66</v>
      </c>
      <c r="C236" s="55">
        <f t="shared" si="3"/>
        <v>6460</v>
      </c>
      <c r="D236" s="50">
        <v>7752</v>
      </c>
      <c r="G236" s="90"/>
      <c r="Q236" s="85" t="s">
        <v>293</v>
      </c>
      <c r="R236" s="90" t="s">
        <v>67</v>
      </c>
      <c r="S236" s="86">
        <v>511.71</v>
      </c>
    </row>
    <row r="237" spans="1:19">
      <c r="A237" s="39" t="s">
        <v>1</v>
      </c>
      <c r="B237" s="36" t="s">
        <v>67</v>
      </c>
      <c r="C237" s="55">
        <f t="shared" si="3"/>
        <v>6500</v>
      </c>
      <c r="D237" s="50">
        <v>7800</v>
      </c>
      <c r="Q237" s="85" t="s">
        <v>293</v>
      </c>
      <c r="R237" s="90" t="s">
        <v>68</v>
      </c>
      <c r="S237" s="86">
        <v>511.71</v>
      </c>
    </row>
    <row r="238" spans="1:19">
      <c r="A238" s="39" t="s">
        <v>1</v>
      </c>
      <c r="B238" s="36" t="s">
        <v>68</v>
      </c>
      <c r="C238" s="55">
        <f t="shared" si="3"/>
        <v>6536.666666666667</v>
      </c>
      <c r="D238" s="50">
        <v>7844</v>
      </c>
      <c r="Q238" s="85" t="s">
        <v>293</v>
      </c>
      <c r="R238" s="90" t="s">
        <v>69</v>
      </c>
      <c r="S238" s="86">
        <v>511.71</v>
      </c>
    </row>
    <row r="239" spans="1:19">
      <c r="A239" s="39" t="s">
        <v>1</v>
      </c>
      <c r="B239" s="36" t="s">
        <v>69</v>
      </c>
      <c r="C239" s="55">
        <f t="shared" si="3"/>
        <v>6575</v>
      </c>
      <c r="D239" s="50">
        <v>7890</v>
      </c>
      <c r="Q239" s="85" t="s">
        <v>293</v>
      </c>
      <c r="R239" s="90" t="s">
        <v>70</v>
      </c>
      <c r="S239" s="86">
        <v>511.71</v>
      </c>
    </row>
    <row r="240" spans="1:19">
      <c r="A240" s="39" t="s">
        <v>1</v>
      </c>
      <c r="B240" s="36" t="s">
        <v>70</v>
      </c>
      <c r="C240" s="55">
        <f t="shared" si="3"/>
        <v>6615</v>
      </c>
      <c r="D240" s="50">
        <v>7938</v>
      </c>
      <c r="Q240" s="85" t="s">
        <v>293</v>
      </c>
      <c r="R240" s="90" t="s">
        <v>71</v>
      </c>
      <c r="S240" s="86">
        <v>511.71</v>
      </c>
    </row>
    <row r="241" spans="1:19">
      <c r="A241" s="39" t="s">
        <v>1</v>
      </c>
      <c r="B241" s="36" t="s">
        <v>71</v>
      </c>
      <c r="C241" s="55">
        <f t="shared" si="3"/>
        <v>6845</v>
      </c>
      <c r="D241" s="50">
        <v>8214</v>
      </c>
      <c r="Q241" s="85" t="s">
        <v>293</v>
      </c>
      <c r="R241" s="90" t="s">
        <v>72</v>
      </c>
      <c r="S241" s="86">
        <v>511.71</v>
      </c>
    </row>
    <row r="242" spans="1:19">
      <c r="A242" s="39" t="s">
        <v>1</v>
      </c>
      <c r="B242" s="36" t="s">
        <v>72</v>
      </c>
      <c r="C242" s="55">
        <f t="shared" si="3"/>
        <v>6384.166666666667</v>
      </c>
      <c r="D242" s="50">
        <v>7661</v>
      </c>
      <c r="Q242" s="85" t="s">
        <v>293</v>
      </c>
      <c r="R242" s="90" t="s">
        <v>73</v>
      </c>
      <c r="S242" s="86">
        <v>511.71</v>
      </c>
    </row>
    <row r="243" spans="1:19">
      <c r="A243" s="39" t="s">
        <v>1</v>
      </c>
      <c r="B243" s="36" t="s">
        <v>73</v>
      </c>
      <c r="C243" s="55">
        <f t="shared" si="3"/>
        <v>6422.5</v>
      </c>
      <c r="D243" s="50">
        <v>7707</v>
      </c>
      <c r="Q243" s="85" t="s">
        <v>293</v>
      </c>
      <c r="R243" s="90" t="s">
        <v>74</v>
      </c>
      <c r="S243" s="86">
        <v>511.71</v>
      </c>
    </row>
    <row r="244" spans="1:19">
      <c r="A244" s="39" t="s">
        <v>1</v>
      </c>
      <c r="B244" s="36" t="s">
        <v>74</v>
      </c>
      <c r="C244" s="55">
        <f t="shared" si="3"/>
        <v>6460</v>
      </c>
      <c r="D244" s="50">
        <v>7752</v>
      </c>
      <c r="Q244" s="85" t="s">
        <v>293</v>
      </c>
      <c r="R244" s="90" t="s">
        <v>75</v>
      </c>
      <c r="S244" s="86">
        <v>511.71</v>
      </c>
    </row>
    <row r="245" spans="1:19">
      <c r="A245" s="39" t="s">
        <v>1</v>
      </c>
      <c r="B245" s="36" t="s">
        <v>75</v>
      </c>
      <c r="C245" s="55">
        <f t="shared" si="3"/>
        <v>6500</v>
      </c>
      <c r="D245" s="50">
        <v>7800</v>
      </c>
      <c r="Q245" s="85" t="s">
        <v>293</v>
      </c>
      <c r="R245" s="90" t="s">
        <v>76</v>
      </c>
      <c r="S245" s="86">
        <v>511.71</v>
      </c>
    </row>
    <row r="246" spans="1:19">
      <c r="A246" s="39" t="s">
        <v>1</v>
      </c>
      <c r="B246" s="36" t="s">
        <v>76</v>
      </c>
      <c r="C246" s="55">
        <f t="shared" si="3"/>
        <v>6536.666666666667</v>
      </c>
      <c r="D246" s="50">
        <v>7844</v>
      </c>
      <c r="Q246" s="85" t="s">
        <v>293</v>
      </c>
      <c r="R246" s="90" t="s">
        <v>77</v>
      </c>
      <c r="S246" s="86">
        <v>511.71</v>
      </c>
    </row>
    <row r="247" spans="1:19">
      <c r="A247" s="39" t="s">
        <v>1</v>
      </c>
      <c r="B247" s="36" t="s">
        <v>77</v>
      </c>
      <c r="C247" s="55">
        <f t="shared" si="3"/>
        <v>6575</v>
      </c>
      <c r="D247" s="50">
        <v>7890</v>
      </c>
      <c r="Q247" s="85" t="s">
        <v>293</v>
      </c>
      <c r="R247" s="90" t="s">
        <v>78</v>
      </c>
      <c r="S247" s="86">
        <v>511.71</v>
      </c>
    </row>
    <row r="248" spans="1:19">
      <c r="A248" s="39" t="s">
        <v>1</v>
      </c>
      <c r="B248" s="36" t="s">
        <v>78</v>
      </c>
      <c r="C248" s="55">
        <f t="shared" si="3"/>
        <v>6615</v>
      </c>
      <c r="D248" s="50">
        <v>7938</v>
      </c>
      <c r="Q248" s="85" t="s">
        <v>293</v>
      </c>
      <c r="R248" s="90" t="s">
        <v>79</v>
      </c>
      <c r="S248" s="86">
        <v>511.71</v>
      </c>
    </row>
    <row r="249" spans="1:19">
      <c r="A249" s="39" t="s">
        <v>1</v>
      </c>
      <c r="B249" s="36" t="s">
        <v>79</v>
      </c>
      <c r="C249" s="55">
        <f t="shared" si="3"/>
        <v>6845</v>
      </c>
      <c r="D249" s="50">
        <v>8214</v>
      </c>
      <c r="Q249" s="85" t="s">
        <v>293</v>
      </c>
      <c r="R249" s="90" t="s">
        <v>80</v>
      </c>
      <c r="S249" s="86">
        <v>511.71</v>
      </c>
    </row>
    <row r="250" spans="1:19">
      <c r="A250" s="39" t="s">
        <v>1</v>
      </c>
      <c r="B250" s="36" t="s">
        <v>80</v>
      </c>
      <c r="C250" s="55">
        <f t="shared" si="3"/>
        <v>7039.166666666667</v>
      </c>
      <c r="D250" s="50">
        <v>8447</v>
      </c>
      <c r="Q250" s="85" t="s">
        <v>293</v>
      </c>
      <c r="R250" s="90" t="s">
        <v>81</v>
      </c>
      <c r="S250" s="86">
        <v>511.71</v>
      </c>
    </row>
    <row r="251" spans="1:19">
      <c r="A251" s="39" t="s">
        <v>1</v>
      </c>
      <c r="B251" s="36" t="s">
        <v>81</v>
      </c>
      <c r="C251" s="55">
        <f t="shared" si="3"/>
        <v>7328.3333333333339</v>
      </c>
      <c r="D251" s="50">
        <v>8794</v>
      </c>
      <c r="Q251" s="85" t="s">
        <v>293</v>
      </c>
      <c r="R251" s="90" t="s">
        <v>83</v>
      </c>
      <c r="S251" s="86">
        <v>511.71</v>
      </c>
    </row>
    <row r="252" spans="1:19">
      <c r="A252" s="39" t="s">
        <v>1</v>
      </c>
      <c r="B252" s="36" t="s">
        <v>83</v>
      </c>
      <c r="C252" s="55">
        <f t="shared" si="3"/>
        <v>6422.5</v>
      </c>
      <c r="D252" s="50">
        <v>7707</v>
      </c>
      <c r="Q252" s="85" t="s">
        <v>293</v>
      </c>
      <c r="R252" s="90" t="s">
        <v>84</v>
      </c>
      <c r="S252" s="86">
        <v>511.71</v>
      </c>
    </row>
    <row r="253" spans="1:19">
      <c r="A253" s="39" t="s">
        <v>1</v>
      </c>
      <c r="B253" s="36" t="s">
        <v>84</v>
      </c>
      <c r="C253" s="55">
        <f t="shared" si="3"/>
        <v>6460</v>
      </c>
      <c r="D253" s="50">
        <v>7752</v>
      </c>
      <c r="Q253" s="85" t="s">
        <v>293</v>
      </c>
      <c r="R253" s="90" t="s">
        <v>85</v>
      </c>
      <c r="S253" s="86">
        <v>511.71</v>
      </c>
    </row>
    <row r="254" spans="1:19">
      <c r="A254" s="39" t="s">
        <v>1</v>
      </c>
      <c r="B254" s="36" t="s">
        <v>85</v>
      </c>
      <c r="C254" s="55">
        <f t="shared" si="3"/>
        <v>6500</v>
      </c>
      <c r="D254" s="50">
        <v>7800</v>
      </c>
      <c r="Q254" s="85" t="s">
        <v>293</v>
      </c>
      <c r="R254" s="90" t="s">
        <v>86</v>
      </c>
      <c r="S254" s="86">
        <v>511.71</v>
      </c>
    </row>
    <row r="255" spans="1:19">
      <c r="A255" s="39" t="s">
        <v>1</v>
      </c>
      <c r="B255" s="36" t="s">
        <v>86</v>
      </c>
      <c r="C255" s="55">
        <f t="shared" si="3"/>
        <v>6536.666666666667</v>
      </c>
      <c r="D255" s="50">
        <v>7844</v>
      </c>
      <c r="Q255" s="85" t="s">
        <v>293</v>
      </c>
      <c r="R255" s="90" t="s">
        <v>87</v>
      </c>
      <c r="S255" s="86">
        <v>511.71</v>
      </c>
    </row>
    <row r="256" spans="1:19">
      <c r="A256" s="39" t="s">
        <v>1</v>
      </c>
      <c r="B256" s="36" t="s">
        <v>87</v>
      </c>
      <c r="C256" s="55">
        <f t="shared" si="3"/>
        <v>6575</v>
      </c>
      <c r="D256" s="50">
        <v>7890</v>
      </c>
      <c r="Q256" s="85" t="s">
        <v>293</v>
      </c>
      <c r="R256" s="90" t="s">
        <v>88</v>
      </c>
      <c r="S256" s="86">
        <v>511.71</v>
      </c>
    </row>
    <row r="257" spans="1:19">
      <c r="A257" s="39" t="s">
        <v>1</v>
      </c>
      <c r="B257" s="36" t="s">
        <v>88</v>
      </c>
      <c r="C257" s="55">
        <f t="shared" si="3"/>
        <v>6615</v>
      </c>
      <c r="D257" s="50">
        <v>7938</v>
      </c>
      <c r="Q257" s="85" t="s">
        <v>293</v>
      </c>
      <c r="R257" s="90" t="s">
        <v>89</v>
      </c>
      <c r="S257" s="86">
        <v>511.71</v>
      </c>
    </row>
    <row r="258" spans="1:19">
      <c r="A258" s="39" t="s">
        <v>1</v>
      </c>
      <c r="B258" s="36" t="s">
        <v>89</v>
      </c>
      <c r="C258" s="55">
        <f t="shared" si="3"/>
        <v>6845</v>
      </c>
      <c r="D258" s="50">
        <v>8214</v>
      </c>
      <c r="Q258" s="85" t="s">
        <v>293</v>
      </c>
      <c r="R258" s="90" t="s">
        <v>90</v>
      </c>
      <c r="S258" s="86">
        <v>511.71</v>
      </c>
    </row>
    <row r="259" spans="1:19">
      <c r="A259" s="39" t="s">
        <v>1</v>
      </c>
      <c r="B259" s="36" t="s">
        <v>90</v>
      </c>
      <c r="C259" s="55">
        <f t="shared" si="3"/>
        <v>7039.166666666667</v>
      </c>
      <c r="D259" s="50">
        <v>8447</v>
      </c>
      <c r="Q259" s="85" t="s">
        <v>293</v>
      </c>
      <c r="R259" s="90" t="s">
        <v>91</v>
      </c>
      <c r="S259" s="86">
        <v>511.71</v>
      </c>
    </row>
    <row r="260" spans="1:19">
      <c r="A260" s="39" t="s">
        <v>1</v>
      </c>
      <c r="B260" s="36" t="s">
        <v>91</v>
      </c>
      <c r="C260" s="55">
        <f t="shared" ref="C260:C323" si="4">D260/1.2</f>
        <v>7328.3333333333339</v>
      </c>
      <c r="D260" s="50">
        <v>8794</v>
      </c>
      <c r="Q260" s="85" t="s">
        <v>293</v>
      </c>
      <c r="R260" s="90" t="s">
        <v>82</v>
      </c>
      <c r="S260" s="86">
        <v>511.71</v>
      </c>
    </row>
    <row r="261" spans="1:19">
      <c r="A261" s="39" t="s">
        <v>1</v>
      </c>
      <c r="B261" s="36" t="s">
        <v>82</v>
      </c>
      <c r="C261" s="55">
        <f t="shared" si="4"/>
        <v>7615.8333333333339</v>
      </c>
      <c r="D261" s="50">
        <v>9139</v>
      </c>
      <c r="Q261" s="85" t="s">
        <v>293</v>
      </c>
      <c r="R261" s="90" t="s">
        <v>92</v>
      </c>
      <c r="S261" s="86">
        <v>511.71</v>
      </c>
    </row>
    <row r="262" spans="1:19">
      <c r="A262" s="39" t="s">
        <v>1</v>
      </c>
      <c r="B262" s="36" t="s">
        <v>92</v>
      </c>
      <c r="C262" s="55">
        <f t="shared" si="4"/>
        <v>6460</v>
      </c>
      <c r="D262" s="50">
        <v>7752</v>
      </c>
      <c r="Q262" s="85" t="s">
        <v>293</v>
      </c>
      <c r="R262" s="90" t="s">
        <v>93</v>
      </c>
      <c r="S262" s="86">
        <v>511.71</v>
      </c>
    </row>
    <row r="263" spans="1:19">
      <c r="A263" s="39" t="s">
        <v>1</v>
      </c>
      <c r="B263" s="36" t="s">
        <v>93</v>
      </c>
      <c r="C263" s="55">
        <f t="shared" si="4"/>
        <v>6500</v>
      </c>
      <c r="D263" s="50">
        <v>7800</v>
      </c>
      <c r="Q263" s="85" t="s">
        <v>293</v>
      </c>
      <c r="R263" s="90" t="s">
        <v>235</v>
      </c>
      <c r="S263" s="86">
        <v>511.71</v>
      </c>
    </row>
    <row r="264" spans="1:19">
      <c r="A264" s="39" t="s">
        <v>1</v>
      </c>
      <c r="B264" s="36" t="s">
        <v>94</v>
      </c>
      <c r="C264" s="55">
        <f t="shared" si="4"/>
        <v>6536.666666666667</v>
      </c>
      <c r="D264" s="50">
        <v>7844</v>
      </c>
      <c r="Q264" s="85" t="s">
        <v>293</v>
      </c>
      <c r="R264" s="90" t="s">
        <v>95</v>
      </c>
      <c r="S264" s="86">
        <v>511.71</v>
      </c>
    </row>
    <row r="265" spans="1:19">
      <c r="A265" s="39" t="s">
        <v>1</v>
      </c>
      <c r="B265" s="36" t="s">
        <v>95</v>
      </c>
      <c r="C265" s="55">
        <f t="shared" si="4"/>
        <v>6575</v>
      </c>
      <c r="D265" s="50">
        <v>7890</v>
      </c>
      <c r="Q265" s="85" t="s">
        <v>293</v>
      </c>
      <c r="R265" s="90" t="s">
        <v>96</v>
      </c>
      <c r="S265" s="86">
        <v>511.71</v>
      </c>
    </row>
    <row r="266" spans="1:19">
      <c r="A266" s="39" t="s">
        <v>1</v>
      </c>
      <c r="B266" s="36" t="s">
        <v>96</v>
      </c>
      <c r="C266" s="55">
        <f t="shared" si="4"/>
        <v>6615</v>
      </c>
      <c r="D266" s="50">
        <v>7938</v>
      </c>
      <c r="Q266" s="85" t="s">
        <v>293</v>
      </c>
      <c r="R266" s="90" t="s">
        <v>97</v>
      </c>
      <c r="S266" s="86">
        <v>511.71</v>
      </c>
    </row>
    <row r="267" spans="1:19">
      <c r="A267" s="39" t="s">
        <v>1</v>
      </c>
      <c r="B267" s="36" t="s">
        <v>97</v>
      </c>
      <c r="C267" s="55">
        <f t="shared" si="4"/>
        <v>6845</v>
      </c>
      <c r="D267" s="50">
        <v>8214</v>
      </c>
      <c r="Q267" s="85" t="s">
        <v>293</v>
      </c>
      <c r="R267" s="90" t="s">
        <v>98</v>
      </c>
      <c r="S267" s="86">
        <v>511.71</v>
      </c>
    </row>
    <row r="268" spans="1:19">
      <c r="A268" s="39" t="s">
        <v>1</v>
      </c>
      <c r="B268" s="36" t="s">
        <v>98</v>
      </c>
      <c r="C268" s="55">
        <f t="shared" si="4"/>
        <v>7039.166666666667</v>
      </c>
      <c r="D268" s="50">
        <v>8447</v>
      </c>
      <c r="Q268" s="85" t="s">
        <v>293</v>
      </c>
      <c r="R268" s="90" t="s">
        <v>99</v>
      </c>
      <c r="S268" s="86">
        <v>511.71</v>
      </c>
    </row>
    <row r="269" spans="1:19">
      <c r="A269" s="39" t="s">
        <v>1</v>
      </c>
      <c r="B269" s="36" t="s">
        <v>99</v>
      </c>
      <c r="C269" s="55">
        <f t="shared" si="4"/>
        <v>7328.3333333333339</v>
      </c>
      <c r="D269" s="50">
        <v>8794</v>
      </c>
      <c r="Q269" s="85" t="s">
        <v>293</v>
      </c>
      <c r="R269" s="90" t="s">
        <v>100</v>
      </c>
      <c r="S269" s="86">
        <v>511.71</v>
      </c>
    </row>
    <row r="270" spans="1:19">
      <c r="A270" s="39" t="s">
        <v>1</v>
      </c>
      <c r="B270" s="36" t="s">
        <v>100</v>
      </c>
      <c r="C270" s="55">
        <f t="shared" si="4"/>
        <v>7615.8333333333339</v>
      </c>
      <c r="D270" s="50">
        <v>9139</v>
      </c>
      <c r="Q270" s="85" t="s">
        <v>293</v>
      </c>
      <c r="R270" s="90" t="s">
        <v>101</v>
      </c>
      <c r="S270" s="86">
        <v>511.71</v>
      </c>
    </row>
    <row r="271" spans="1:19">
      <c r="A271" s="39" t="s">
        <v>1</v>
      </c>
      <c r="B271" s="36" t="s">
        <v>101</v>
      </c>
      <c r="C271" s="55">
        <f t="shared" si="4"/>
        <v>7946.666666666667</v>
      </c>
      <c r="D271" s="50">
        <v>9536</v>
      </c>
      <c r="Q271" s="85" t="s">
        <v>293</v>
      </c>
      <c r="R271" s="90" t="s">
        <v>102</v>
      </c>
      <c r="S271" s="86">
        <v>511.71</v>
      </c>
    </row>
    <row r="272" spans="1:19">
      <c r="A272" s="39" t="s">
        <v>1</v>
      </c>
      <c r="B272" s="36" t="s">
        <v>102</v>
      </c>
      <c r="C272" s="55">
        <f t="shared" si="4"/>
        <v>6500</v>
      </c>
      <c r="D272" s="50">
        <v>7800</v>
      </c>
      <c r="Q272" s="85" t="s">
        <v>293</v>
      </c>
      <c r="R272" s="90" t="s">
        <v>103</v>
      </c>
      <c r="S272" s="86">
        <v>511.71</v>
      </c>
    </row>
    <row r="273" spans="1:19">
      <c r="A273" s="39" t="s">
        <v>1</v>
      </c>
      <c r="B273" s="36" t="s">
        <v>103</v>
      </c>
      <c r="C273" s="55">
        <f t="shared" si="4"/>
        <v>6536.666666666667</v>
      </c>
      <c r="D273" s="50">
        <v>7844</v>
      </c>
      <c r="Q273" s="85" t="s">
        <v>293</v>
      </c>
      <c r="R273" s="90" t="s">
        <v>104</v>
      </c>
      <c r="S273" s="86">
        <v>511.71</v>
      </c>
    </row>
    <row r="274" spans="1:19">
      <c r="A274" s="39" t="s">
        <v>1</v>
      </c>
      <c r="B274" s="36" t="s">
        <v>104</v>
      </c>
      <c r="C274" s="55">
        <f t="shared" si="4"/>
        <v>6575</v>
      </c>
      <c r="D274" s="50">
        <v>7890</v>
      </c>
      <c r="Q274" s="85" t="s">
        <v>293</v>
      </c>
      <c r="R274" s="90" t="s">
        <v>105</v>
      </c>
      <c r="S274" s="86">
        <v>511.71</v>
      </c>
    </row>
    <row r="275" spans="1:19">
      <c r="A275" s="39" t="s">
        <v>1</v>
      </c>
      <c r="B275" s="36" t="s">
        <v>105</v>
      </c>
      <c r="C275" s="55">
        <f t="shared" si="4"/>
        <v>6615</v>
      </c>
      <c r="D275" s="50">
        <v>7938</v>
      </c>
      <c r="Q275" s="85" t="s">
        <v>293</v>
      </c>
      <c r="R275" s="90" t="s">
        <v>106</v>
      </c>
      <c r="S275" s="86">
        <v>511.71</v>
      </c>
    </row>
    <row r="276" spans="1:19">
      <c r="A276" s="39" t="s">
        <v>1</v>
      </c>
      <c r="B276" s="36" t="s">
        <v>106</v>
      </c>
      <c r="C276" s="55">
        <f t="shared" si="4"/>
        <v>6845</v>
      </c>
      <c r="D276" s="50">
        <v>8214</v>
      </c>
      <c r="Q276" s="85" t="s">
        <v>293</v>
      </c>
      <c r="R276" s="90" t="s">
        <v>107</v>
      </c>
      <c r="S276" s="86">
        <v>511.71</v>
      </c>
    </row>
    <row r="277" spans="1:19">
      <c r="A277" s="39" t="s">
        <v>1</v>
      </c>
      <c r="B277" s="36" t="s">
        <v>107</v>
      </c>
      <c r="C277" s="55">
        <f t="shared" si="4"/>
        <v>7039.166666666667</v>
      </c>
      <c r="D277" s="50">
        <v>8447</v>
      </c>
      <c r="Q277" s="85" t="s">
        <v>293</v>
      </c>
      <c r="R277" s="90" t="s">
        <v>108</v>
      </c>
      <c r="S277" s="86">
        <v>511.71</v>
      </c>
    </row>
    <row r="278" spans="1:19">
      <c r="A278" s="39" t="s">
        <v>1</v>
      </c>
      <c r="B278" s="36" t="s">
        <v>108</v>
      </c>
      <c r="C278" s="55">
        <f t="shared" si="4"/>
        <v>7328.3333333333339</v>
      </c>
      <c r="D278" s="50">
        <v>8794</v>
      </c>
      <c r="Q278" s="85" t="s">
        <v>293</v>
      </c>
      <c r="R278" s="90" t="s">
        <v>109</v>
      </c>
      <c r="S278" s="86">
        <v>511.71</v>
      </c>
    </row>
    <row r="279" spans="1:19">
      <c r="A279" s="39" t="s">
        <v>1</v>
      </c>
      <c r="B279" s="36" t="s">
        <v>109</v>
      </c>
      <c r="C279" s="55">
        <f t="shared" si="4"/>
        <v>7615.8333333333339</v>
      </c>
      <c r="D279" s="50">
        <v>9139</v>
      </c>
      <c r="Q279" s="85" t="s">
        <v>293</v>
      </c>
      <c r="R279" s="90" t="s">
        <v>110</v>
      </c>
      <c r="S279" s="86">
        <v>511.71</v>
      </c>
    </row>
    <row r="280" spans="1:19">
      <c r="A280" s="39" t="s">
        <v>1</v>
      </c>
      <c r="B280" s="36" t="s">
        <v>110</v>
      </c>
      <c r="C280" s="55">
        <f t="shared" si="4"/>
        <v>7946.666666666667</v>
      </c>
      <c r="D280" s="50">
        <v>9536</v>
      </c>
      <c r="Q280" s="85" t="s">
        <v>293</v>
      </c>
      <c r="R280" s="90" t="s">
        <v>111</v>
      </c>
      <c r="S280" s="86">
        <v>511.71</v>
      </c>
    </row>
    <row r="281" spans="1:19">
      <c r="A281" s="39" t="s">
        <v>1</v>
      </c>
      <c r="B281" s="36" t="s">
        <v>111</v>
      </c>
      <c r="C281" s="55">
        <f t="shared" si="4"/>
        <v>8195.8333333333339</v>
      </c>
      <c r="D281" s="50">
        <v>9835</v>
      </c>
      <c r="Q281" s="85" t="s">
        <v>293</v>
      </c>
      <c r="R281" s="90" t="s">
        <v>112</v>
      </c>
      <c r="S281" s="86">
        <v>511.71</v>
      </c>
    </row>
    <row r="282" spans="1:19">
      <c r="A282" s="39" t="s">
        <v>1</v>
      </c>
      <c r="B282" s="36" t="s">
        <v>112</v>
      </c>
      <c r="C282" s="55">
        <f t="shared" si="4"/>
        <v>6536.666666666667</v>
      </c>
      <c r="D282" s="50">
        <v>7844</v>
      </c>
      <c r="Q282" s="85" t="s">
        <v>293</v>
      </c>
      <c r="R282" s="90" t="s">
        <v>113</v>
      </c>
      <c r="S282" s="86">
        <v>511.71</v>
      </c>
    </row>
    <row r="283" spans="1:19">
      <c r="A283" s="39" t="s">
        <v>1</v>
      </c>
      <c r="B283" s="36" t="s">
        <v>113</v>
      </c>
      <c r="C283" s="55">
        <f t="shared" si="4"/>
        <v>6575</v>
      </c>
      <c r="D283" s="50">
        <v>7890</v>
      </c>
      <c r="Q283" s="85" t="s">
        <v>293</v>
      </c>
      <c r="R283" s="90" t="s">
        <v>114</v>
      </c>
      <c r="S283" s="86">
        <v>511.71</v>
      </c>
    </row>
    <row r="284" spans="1:19">
      <c r="A284" s="39" t="s">
        <v>1</v>
      </c>
      <c r="B284" s="36" t="s">
        <v>114</v>
      </c>
      <c r="C284" s="55">
        <f t="shared" si="4"/>
        <v>6615</v>
      </c>
      <c r="D284" s="50">
        <v>7938</v>
      </c>
      <c r="Q284" s="85" t="s">
        <v>293</v>
      </c>
      <c r="R284" s="90" t="s">
        <v>115</v>
      </c>
      <c r="S284" s="86">
        <v>511.71</v>
      </c>
    </row>
    <row r="285" spans="1:19">
      <c r="A285" s="39" t="s">
        <v>1</v>
      </c>
      <c r="B285" s="36" t="s">
        <v>115</v>
      </c>
      <c r="C285" s="55">
        <f t="shared" si="4"/>
        <v>6845</v>
      </c>
      <c r="D285" s="50">
        <v>8214</v>
      </c>
      <c r="Q285" s="85" t="s">
        <v>293</v>
      </c>
      <c r="R285" s="90" t="s">
        <v>116</v>
      </c>
      <c r="S285" s="86">
        <v>511.71</v>
      </c>
    </row>
    <row r="286" spans="1:19">
      <c r="A286" s="39" t="s">
        <v>1</v>
      </c>
      <c r="B286" s="36" t="s">
        <v>116</v>
      </c>
      <c r="C286" s="55">
        <f t="shared" si="4"/>
        <v>7039.166666666667</v>
      </c>
      <c r="D286" s="50">
        <v>8447</v>
      </c>
      <c r="Q286" s="85" t="s">
        <v>293</v>
      </c>
      <c r="R286" s="90" t="s">
        <v>117</v>
      </c>
      <c r="S286" s="86">
        <v>511.71</v>
      </c>
    </row>
    <row r="287" spans="1:19">
      <c r="A287" s="39" t="s">
        <v>1</v>
      </c>
      <c r="B287" s="36" t="s">
        <v>117</v>
      </c>
      <c r="C287" s="55">
        <f t="shared" si="4"/>
        <v>7328.3333333333339</v>
      </c>
      <c r="D287" s="50">
        <v>8794</v>
      </c>
      <c r="Q287" s="85" t="s">
        <v>293</v>
      </c>
      <c r="R287" s="90" t="s">
        <v>118</v>
      </c>
      <c r="S287" s="86">
        <v>511.71</v>
      </c>
    </row>
    <row r="288" spans="1:19">
      <c r="A288" s="39" t="s">
        <v>1</v>
      </c>
      <c r="B288" s="36" t="s">
        <v>118</v>
      </c>
      <c r="C288" s="55">
        <f t="shared" si="4"/>
        <v>7615.8333333333339</v>
      </c>
      <c r="D288" s="50">
        <v>9139</v>
      </c>
      <c r="Q288" s="85" t="s">
        <v>293</v>
      </c>
      <c r="R288" s="90" t="s">
        <v>119</v>
      </c>
      <c r="S288" s="86">
        <v>511.71</v>
      </c>
    </row>
    <row r="289" spans="1:19">
      <c r="A289" s="39" t="s">
        <v>1</v>
      </c>
      <c r="B289" s="36" t="s">
        <v>119</v>
      </c>
      <c r="C289" s="55">
        <f t="shared" si="4"/>
        <v>7796.666666666667</v>
      </c>
      <c r="D289" s="50">
        <v>9356</v>
      </c>
      <c r="Q289" s="85" t="s">
        <v>293</v>
      </c>
      <c r="R289" s="90" t="s">
        <v>120</v>
      </c>
      <c r="S289" s="86">
        <v>511.71</v>
      </c>
    </row>
    <row r="290" spans="1:19">
      <c r="A290" s="39" t="s">
        <v>1</v>
      </c>
      <c r="B290" s="36" t="s">
        <v>120</v>
      </c>
      <c r="C290" s="55">
        <f t="shared" si="4"/>
        <v>8195.8333333333339</v>
      </c>
      <c r="D290" s="50">
        <v>9835</v>
      </c>
      <c r="Q290" s="85" t="s">
        <v>293</v>
      </c>
      <c r="R290" s="90" t="s">
        <v>121</v>
      </c>
      <c r="S290" s="86">
        <v>511.71</v>
      </c>
    </row>
    <row r="291" spans="1:19">
      <c r="A291" s="39" t="s">
        <v>1</v>
      </c>
      <c r="B291" s="36" t="s">
        <v>121</v>
      </c>
      <c r="C291" s="55">
        <f t="shared" si="4"/>
        <v>8484.1666666666679</v>
      </c>
      <c r="D291" s="50">
        <v>10181</v>
      </c>
      <c r="Q291" s="85" t="s">
        <v>293</v>
      </c>
      <c r="R291" s="90" t="s">
        <v>122</v>
      </c>
      <c r="S291" s="86">
        <v>511.71</v>
      </c>
    </row>
    <row r="292" spans="1:19">
      <c r="A292" s="39" t="s">
        <v>1</v>
      </c>
      <c r="B292" s="36" t="s">
        <v>122</v>
      </c>
      <c r="C292" s="55">
        <f t="shared" si="4"/>
        <v>6575</v>
      </c>
      <c r="D292" s="50">
        <v>7890</v>
      </c>
      <c r="Q292" s="85" t="s">
        <v>293</v>
      </c>
      <c r="R292" s="90" t="s">
        <v>123</v>
      </c>
      <c r="S292" s="86">
        <v>511.71</v>
      </c>
    </row>
    <row r="293" spans="1:19">
      <c r="A293" s="39" t="s">
        <v>1</v>
      </c>
      <c r="B293" s="36" t="s">
        <v>123</v>
      </c>
      <c r="C293" s="55">
        <f t="shared" si="4"/>
        <v>6615</v>
      </c>
      <c r="D293" s="50">
        <v>7938</v>
      </c>
      <c r="Q293" s="85" t="s">
        <v>293</v>
      </c>
      <c r="R293" s="90" t="s">
        <v>124</v>
      </c>
      <c r="S293" s="86">
        <v>511.71</v>
      </c>
    </row>
    <row r="294" spans="1:19">
      <c r="A294" s="39" t="s">
        <v>1</v>
      </c>
      <c r="B294" s="36" t="s">
        <v>124</v>
      </c>
      <c r="C294" s="55">
        <f t="shared" si="4"/>
        <v>6845</v>
      </c>
      <c r="D294" s="50">
        <v>8214</v>
      </c>
      <c r="Q294" s="85" t="s">
        <v>293</v>
      </c>
      <c r="R294" s="90" t="s">
        <v>125</v>
      </c>
      <c r="S294" s="86">
        <v>511.71</v>
      </c>
    </row>
    <row r="295" spans="1:19">
      <c r="A295" s="39" t="s">
        <v>1</v>
      </c>
      <c r="B295" s="36" t="s">
        <v>125</v>
      </c>
      <c r="C295" s="55">
        <f t="shared" si="4"/>
        <v>7039.166666666667</v>
      </c>
      <c r="D295" s="50">
        <v>8447</v>
      </c>
      <c r="Q295" s="85" t="s">
        <v>293</v>
      </c>
      <c r="R295" s="90" t="s">
        <v>126</v>
      </c>
      <c r="S295" s="86">
        <v>511.71</v>
      </c>
    </row>
    <row r="296" spans="1:19">
      <c r="A296" s="39" t="s">
        <v>1</v>
      </c>
      <c r="B296" s="36" t="s">
        <v>126</v>
      </c>
      <c r="C296" s="55">
        <f t="shared" si="4"/>
        <v>7328.3333333333339</v>
      </c>
      <c r="D296" s="50">
        <v>8794</v>
      </c>
      <c r="Q296" s="85" t="s">
        <v>293</v>
      </c>
      <c r="R296" s="90" t="s">
        <v>127</v>
      </c>
      <c r="S296" s="86">
        <v>511.71</v>
      </c>
    </row>
    <row r="297" spans="1:19">
      <c r="A297" s="39" t="s">
        <v>1</v>
      </c>
      <c r="B297" s="36" t="s">
        <v>127</v>
      </c>
      <c r="C297" s="55">
        <f t="shared" si="4"/>
        <v>7615.8333333333339</v>
      </c>
      <c r="D297" s="50">
        <v>9139</v>
      </c>
      <c r="Q297" s="85" t="s">
        <v>293</v>
      </c>
      <c r="R297" s="90" t="s">
        <v>128</v>
      </c>
      <c r="S297" s="86">
        <v>511.71</v>
      </c>
    </row>
    <row r="298" spans="1:19">
      <c r="A298" s="39" t="s">
        <v>1</v>
      </c>
      <c r="B298" s="36" t="s">
        <v>128</v>
      </c>
      <c r="C298" s="55">
        <f t="shared" si="4"/>
        <v>7946.666666666667</v>
      </c>
      <c r="D298" s="50">
        <v>9536</v>
      </c>
      <c r="Q298" s="85" t="s">
        <v>293</v>
      </c>
      <c r="R298" s="90" t="s">
        <v>129</v>
      </c>
      <c r="S298" s="86">
        <v>511.71</v>
      </c>
    </row>
    <row r="299" spans="1:19">
      <c r="A299" s="39" t="s">
        <v>1</v>
      </c>
      <c r="B299" s="36" t="s">
        <v>129</v>
      </c>
      <c r="C299" s="55">
        <f t="shared" si="4"/>
        <v>8195.8333333333339</v>
      </c>
      <c r="D299" s="50">
        <v>9835</v>
      </c>
      <c r="Q299" s="85" t="s">
        <v>293</v>
      </c>
      <c r="R299" s="90" t="s">
        <v>130</v>
      </c>
      <c r="S299" s="86">
        <v>511.71</v>
      </c>
    </row>
    <row r="300" spans="1:19">
      <c r="A300" s="39" t="s">
        <v>1</v>
      </c>
      <c r="B300" s="36" t="s">
        <v>130</v>
      </c>
      <c r="C300" s="55">
        <f t="shared" si="4"/>
        <v>8484.1666666666679</v>
      </c>
      <c r="D300" s="50">
        <v>10181</v>
      </c>
      <c r="Q300" s="85" t="s">
        <v>293</v>
      </c>
      <c r="R300" s="90" t="s">
        <v>131</v>
      </c>
      <c r="S300" s="86">
        <v>511.71</v>
      </c>
    </row>
    <row r="301" spans="1:19">
      <c r="A301" s="39" t="s">
        <v>1</v>
      </c>
      <c r="B301" s="36" t="s">
        <v>131</v>
      </c>
      <c r="C301" s="55">
        <f t="shared" si="4"/>
        <v>8735</v>
      </c>
      <c r="D301" s="50">
        <v>10482</v>
      </c>
      <c r="Q301" s="85" t="s">
        <v>293</v>
      </c>
      <c r="R301" s="90" t="s">
        <v>132</v>
      </c>
      <c r="S301" s="86">
        <v>511.71</v>
      </c>
    </row>
    <row r="302" spans="1:19">
      <c r="A302" s="39" t="s">
        <v>1</v>
      </c>
      <c r="B302" s="36" t="s">
        <v>132</v>
      </c>
      <c r="C302" s="55">
        <f t="shared" si="4"/>
        <v>6615</v>
      </c>
      <c r="D302" s="50">
        <v>7938</v>
      </c>
      <c r="Q302" s="85" t="s">
        <v>293</v>
      </c>
      <c r="R302" s="90" t="s">
        <v>133</v>
      </c>
      <c r="S302" s="86">
        <v>511.71</v>
      </c>
    </row>
    <row r="303" spans="1:19">
      <c r="A303" s="39" t="s">
        <v>1</v>
      </c>
      <c r="B303" s="36" t="s">
        <v>133</v>
      </c>
      <c r="C303" s="55">
        <f t="shared" si="4"/>
        <v>6845</v>
      </c>
      <c r="D303" s="50">
        <v>8214</v>
      </c>
      <c r="Q303" s="85" t="s">
        <v>293</v>
      </c>
      <c r="R303" s="90" t="s">
        <v>134</v>
      </c>
      <c r="S303" s="86">
        <v>511.71</v>
      </c>
    </row>
    <row r="304" spans="1:19">
      <c r="A304" s="39" t="s">
        <v>1</v>
      </c>
      <c r="B304" s="36" t="s">
        <v>134</v>
      </c>
      <c r="C304" s="55">
        <f t="shared" si="4"/>
        <v>7039.166666666667</v>
      </c>
      <c r="D304" s="50">
        <v>8447</v>
      </c>
      <c r="Q304" s="85" t="s">
        <v>293</v>
      </c>
      <c r="R304" s="90" t="s">
        <v>135</v>
      </c>
      <c r="S304" s="86">
        <v>511.71</v>
      </c>
    </row>
    <row r="305" spans="1:19">
      <c r="A305" s="39" t="s">
        <v>1</v>
      </c>
      <c r="B305" s="36" t="s">
        <v>135</v>
      </c>
      <c r="C305" s="55">
        <f t="shared" si="4"/>
        <v>7328.3333333333339</v>
      </c>
      <c r="D305" s="50">
        <v>8794</v>
      </c>
      <c r="Q305" s="85" t="s">
        <v>293</v>
      </c>
      <c r="R305" s="90" t="s">
        <v>136</v>
      </c>
      <c r="S305" s="86">
        <v>511.71</v>
      </c>
    </row>
    <row r="306" spans="1:19">
      <c r="A306" s="39" t="s">
        <v>1</v>
      </c>
      <c r="B306" s="36" t="s">
        <v>136</v>
      </c>
      <c r="C306" s="55">
        <f t="shared" si="4"/>
        <v>7615.8333333333339</v>
      </c>
      <c r="D306" s="50">
        <v>9139</v>
      </c>
      <c r="Q306" s="85" t="s">
        <v>293</v>
      </c>
      <c r="R306" s="90" t="s">
        <v>137</v>
      </c>
      <c r="S306" s="86">
        <v>511.71</v>
      </c>
    </row>
    <row r="307" spans="1:19">
      <c r="A307" s="39" t="s">
        <v>1</v>
      </c>
      <c r="B307" s="36" t="s">
        <v>137</v>
      </c>
      <c r="C307" s="55">
        <f t="shared" si="4"/>
        <v>7946.666666666667</v>
      </c>
      <c r="D307" s="50">
        <v>9536</v>
      </c>
      <c r="Q307" s="85" t="s">
        <v>293</v>
      </c>
      <c r="R307" s="90" t="s">
        <v>138</v>
      </c>
      <c r="S307" s="86">
        <v>581.1</v>
      </c>
    </row>
    <row r="308" spans="1:19">
      <c r="A308" s="39" t="s">
        <v>1</v>
      </c>
      <c r="B308" s="36" t="s">
        <v>138</v>
      </c>
      <c r="C308" s="55">
        <f t="shared" si="4"/>
        <v>8195.8333333333339</v>
      </c>
      <c r="D308" s="50">
        <v>9835</v>
      </c>
      <c r="Q308" s="85" t="s">
        <v>293</v>
      </c>
      <c r="R308" s="90" t="s">
        <v>139</v>
      </c>
      <c r="S308" s="86">
        <v>581.1</v>
      </c>
    </row>
    <row r="309" spans="1:19">
      <c r="A309" s="39" t="s">
        <v>1</v>
      </c>
      <c r="B309" s="36" t="s">
        <v>139</v>
      </c>
      <c r="C309" s="55">
        <f t="shared" si="4"/>
        <v>8484.1666666666679</v>
      </c>
      <c r="D309" s="50">
        <v>10181</v>
      </c>
      <c r="Q309" s="85" t="s">
        <v>293</v>
      </c>
      <c r="R309" s="90" t="s">
        <v>140</v>
      </c>
      <c r="S309" s="86">
        <v>581.1</v>
      </c>
    </row>
    <row r="310" spans="1:19">
      <c r="A310" s="39" t="s">
        <v>1</v>
      </c>
      <c r="B310" s="36" t="s">
        <v>140</v>
      </c>
      <c r="C310" s="55">
        <f t="shared" si="4"/>
        <v>8735</v>
      </c>
      <c r="D310" s="50">
        <v>10482</v>
      </c>
      <c r="Q310" s="85" t="s">
        <v>293</v>
      </c>
      <c r="R310" s="90" t="s">
        <v>141</v>
      </c>
      <c r="S310" s="86">
        <v>581.1</v>
      </c>
    </row>
    <row r="311" spans="1:19">
      <c r="A311" s="39" t="s">
        <v>1</v>
      </c>
      <c r="B311" s="36" t="s">
        <v>141</v>
      </c>
      <c r="C311" s="55">
        <f t="shared" si="4"/>
        <v>9103.3333333333339</v>
      </c>
      <c r="D311" s="50">
        <v>10924</v>
      </c>
      <c r="Q311" s="85" t="s">
        <v>293</v>
      </c>
      <c r="R311" s="90" t="s">
        <v>142</v>
      </c>
      <c r="S311" s="86">
        <v>581.1</v>
      </c>
    </row>
    <row r="312" spans="1:19">
      <c r="A312" s="39" t="s">
        <v>1</v>
      </c>
      <c r="B312" s="36" t="s">
        <v>142</v>
      </c>
      <c r="C312" s="55">
        <f t="shared" si="4"/>
        <v>68427.5</v>
      </c>
      <c r="D312" s="50">
        <v>82113</v>
      </c>
      <c r="Q312" s="85" t="s">
        <v>293</v>
      </c>
      <c r="R312" s="90" t="s">
        <v>143</v>
      </c>
      <c r="S312" s="86">
        <v>581.1</v>
      </c>
    </row>
    <row r="313" spans="1:19">
      <c r="A313" s="39" t="s">
        <v>1</v>
      </c>
      <c r="B313" s="36" t="s">
        <v>143</v>
      </c>
      <c r="C313" s="55">
        <f t="shared" si="4"/>
        <v>7039.166666666667</v>
      </c>
      <c r="D313" s="50">
        <v>8447</v>
      </c>
      <c r="Q313" s="85" t="s">
        <v>293</v>
      </c>
      <c r="R313" s="90" t="s">
        <v>144</v>
      </c>
      <c r="S313" s="86">
        <v>581.1</v>
      </c>
    </row>
    <row r="314" spans="1:19">
      <c r="A314" s="39" t="s">
        <v>1</v>
      </c>
      <c r="B314" s="36" t="s">
        <v>144</v>
      </c>
      <c r="C314" s="55">
        <f t="shared" si="4"/>
        <v>7328.3333333333339</v>
      </c>
      <c r="D314" s="50">
        <v>8794</v>
      </c>
      <c r="Q314" s="85" t="s">
        <v>293</v>
      </c>
      <c r="R314" s="90" t="s">
        <v>145</v>
      </c>
      <c r="S314" s="86">
        <v>581.1</v>
      </c>
    </row>
    <row r="315" spans="1:19">
      <c r="A315" s="39" t="s">
        <v>1</v>
      </c>
      <c r="B315" s="36" t="s">
        <v>145</v>
      </c>
      <c r="C315" s="55">
        <f t="shared" si="4"/>
        <v>7615.8333333333339</v>
      </c>
      <c r="D315" s="50">
        <v>9139</v>
      </c>
      <c r="Q315" s="85" t="s">
        <v>293</v>
      </c>
      <c r="R315" s="90" t="s">
        <v>146</v>
      </c>
      <c r="S315" s="86">
        <v>581.1</v>
      </c>
    </row>
    <row r="316" spans="1:19">
      <c r="A316" s="39" t="s">
        <v>1</v>
      </c>
      <c r="B316" s="36" t="s">
        <v>146</v>
      </c>
      <c r="C316" s="55">
        <f t="shared" si="4"/>
        <v>7946.666666666667</v>
      </c>
      <c r="D316" s="50">
        <v>9536</v>
      </c>
      <c r="Q316" s="85" t="s">
        <v>293</v>
      </c>
      <c r="R316" s="90" t="s">
        <v>147</v>
      </c>
      <c r="S316" s="86">
        <v>581.1</v>
      </c>
    </row>
    <row r="317" spans="1:19">
      <c r="A317" s="39" t="s">
        <v>1</v>
      </c>
      <c r="B317" s="36" t="s">
        <v>147</v>
      </c>
      <c r="C317" s="55">
        <f t="shared" si="4"/>
        <v>8195.8333333333339</v>
      </c>
      <c r="D317" s="50">
        <v>9835</v>
      </c>
      <c r="Q317" s="85" t="s">
        <v>293</v>
      </c>
      <c r="R317" s="90" t="s">
        <v>148</v>
      </c>
      <c r="S317" s="86">
        <v>581.1</v>
      </c>
    </row>
    <row r="318" spans="1:19">
      <c r="A318" s="39" t="s">
        <v>1</v>
      </c>
      <c r="B318" s="36" t="s">
        <v>148</v>
      </c>
      <c r="C318" s="55">
        <f t="shared" si="4"/>
        <v>8484.1666666666679</v>
      </c>
      <c r="D318" s="50">
        <v>10181</v>
      </c>
      <c r="Q318" s="85" t="s">
        <v>293</v>
      </c>
      <c r="R318" s="90" t="s">
        <v>149</v>
      </c>
      <c r="S318" s="86">
        <v>581.1</v>
      </c>
    </row>
    <row r="319" spans="1:19">
      <c r="A319" s="39" t="s">
        <v>1</v>
      </c>
      <c r="B319" s="36" t="s">
        <v>149</v>
      </c>
      <c r="C319" s="55">
        <f t="shared" si="4"/>
        <v>8735</v>
      </c>
      <c r="D319" s="50">
        <v>10482</v>
      </c>
      <c r="Q319" s="85" t="s">
        <v>293</v>
      </c>
      <c r="R319" s="90" t="s">
        <v>150</v>
      </c>
      <c r="S319" s="86">
        <v>581.1</v>
      </c>
    </row>
    <row r="320" spans="1:19">
      <c r="A320" s="39" t="s">
        <v>1</v>
      </c>
      <c r="B320" s="36" t="s">
        <v>150</v>
      </c>
      <c r="C320" s="55">
        <f t="shared" si="4"/>
        <v>9103.3333333333339</v>
      </c>
      <c r="D320" s="50">
        <v>10924</v>
      </c>
      <c r="Q320" s="85" t="s">
        <v>293</v>
      </c>
      <c r="R320" s="90" t="s">
        <v>151</v>
      </c>
      <c r="S320" s="86">
        <v>581.1</v>
      </c>
    </row>
    <row r="321" spans="1:19">
      <c r="A321" s="39" t="s">
        <v>1</v>
      </c>
      <c r="B321" s="36" t="s">
        <v>151</v>
      </c>
      <c r="C321" s="55">
        <f t="shared" si="4"/>
        <v>9470</v>
      </c>
      <c r="D321" s="50">
        <v>11364</v>
      </c>
      <c r="Q321" s="85" t="s">
        <v>293</v>
      </c>
      <c r="R321" s="90" t="s">
        <v>152</v>
      </c>
      <c r="S321" s="86">
        <v>581.1</v>
      </c>
    </row>
    <row r="322" spans="1:19">
      <c r="A322" s="39" t="s">
        <v>1</v>
      </c>
      <c r="B322" s="36" t="s">
        <v>152</v>
      </c>
      <c r="C322" s="55">
        <f t="shared" si="4"/>
        <v>7039.166666666667</v>
      </c>
      <c r="D322" s="50">
        <v>8447</v>
      </c>
      <c r="Q322" s="85" t="s">
        <v>293</v>
      </c>
      <c r="R322" s="90" t="s">
        <v>153</v>
      </c>
      <c r="S322" s="86">
        <v>581.1</v>
      </c>
    </row>
    <row r="323" spans="1:19">
      <c r="A323" s="39" t="s">
        <v>1</v>
      </c>
      <c r="B323" s="36" t="s">
        <v>153</v>
      </c>
      <c r="C323" s="55">
        <f t="shared" si="4"/>
        <v>7328.3333333333339</v>
      </c>
      <c r="D323" s="50">
        <v>8794</v>
      </c>
      <c r="Q323" s="85" t="s">
        <v>293</v>
      </c>
      <c r="R323" s="90" t="s">
        <v>154</v>
      </c>
      <c r="S323" s="86">
        <v>581.1</v>
      </c>
    </row>
    <row r="324" spans="1:19">
      <c r="A324" s="39" t="s">
        <v>1</v>
      </c>
      <c r="B324" s="36" t="s">
        <v>154</v>
      </c>
      <c r="C324" s="55">
        <f t="shared" ref="C324:C387" si="5">D324/1.2</f>
        <v>7615.8333333333339</v>
      </c>
      <c r="D324" s="50">
        <v>9139</v>
      </c>
      <c r="Q324" s="85" t="s">
        <v>293</v>
      </c>
      <c r="R324" s="90" t="s">
        <v>155</v>
      </c>
      <c r="S324" s="86">
        <v>581.1</v>
      </c>
    </row>
    <row r="325" spans="1:19">
      <c r="A325" s="39" t="s">
        <v>1</v>
      </c>
      <c r="B325" s="36" t="s">
        <v>155</v>
      </c>
      <c r="C325" s="55">
        <f t="shared" si="5"/>
        <v>7946.666666666667</v>
      </c>
      <c r="D325" s="50">
        <v>9536</v>
      </c>
      <c r="Q325" s="85" t="s">
        <v>293</v>
      </c>
      <c r="R325" s="90" t="s">
        <v>156</v>
      </c>
      <c r="S325" s="86">
        <v>581.1</v>
      </c>
    </row>
    <row r="326" spans="1:19">
      <c r="A326" s="39" t="s">
        <v>1</v>
      </c>
      <c r="B326" s="36" t="s">
        <v>156</v>
      </c>
      <c r="C326" s="55">
        <f t="shared" si="5"/>
        <v>8195.8333333333339</v>
      </c>
      <c r="D326" s="50">
        <v>9835</v>
      </c>
      <c r="Q326" s="85" t="s">
        <v>293</v>
      </c>
      <c r="R326" s="90" t="s">
        <v>157</v>
      </c>
      <c r="S326" s="86">
        <v>581.1</v>
      </c>
    </row>
    <row r="327" spans="1:19">
      <c r="A327" s="39" t="s">
        <v>1</v>
      </c>
      <c r="B327" s="36" t="s">
        <v>157</v>
      </c>
      <c r="C327" s="55">
        <f t="shared" si="5"/>
        <v>8484.1666666666679</v>
      </c>
      <c r="D327" s="50">
        <v>10181</v>
      </c>
      <c r="Q327" s="85" t="s">
        <v>293</v>
      </c>
      <c r="R327" s="90" t="s">
        <v>158</v>
      </c>
      <c r="S327" s="86">
        <v>581.1</v>
      </c>
    </row>
    <row r="328" spans="1:19">
      <c r="A328" s="39" t="s">
        <v>1</v>
      </c>
      <c r="B328" s="36" t="s">
        <v>158</v>
      </c>
      <c r="C328" s="55">
        <f t="shared" si="5"/>
        <v>8735</v>
      </c>
      <c r="D328" s="50">
        <v>10482</v>
      </c>
      <c r="Q328" s="85" t="s">
        <v>293</v>
      </c>
      <c r="R328" s="90" t="s">
        <v>159</v>
      </c>
      <c r="S328" s="86">
        <v>581.1</v>
      </c>
    </row>
    <row r="329" spans="1:19">
      <c r="A329" s="39" t="s">
        <v>1</v>
      </c>
      <c r="B329" s="36" t="s">
        <v>159</v>
      </c>
      <c r="C329" s="55">
        <f t="shared" si="5"/>
        <v>9103.3333333333339</v>
      </c>
      <c r="D329" s="50">
        <v>10924</v>
      </c>
      <c r="Q329" s="85" t="s">
        <v>293</v>
      </c>
      <c r="R329" s="90" t="s">
        <v>160</v>
      </c>
      <c r="S329" s="86">
        <v>581.1</v>
      </c>
    </row>
    <row r="330" spans="1:19">
      <c r="A330" s="39" t="s">
        <v>1</v>
      </c>
      <c r="B330" s="36" t="s">
        <v>160</v>
      </c>
      <c r="C330" s="55">
        <f t="shared" si="5"/>
        <v>9470</v>
      </c>
      <c r="D330" s="50">
        <v>11364</v>
      </c>
      <c r="Q330" s="85" t="s">
        <v>293</v>
      </c>
      <c r="R330" s="90" t="s">
        <v>161</v>
      </c>
      <c r="S330" s="86">
        <v>581.1</v>
      </c>
    </row>
    <row r="331" spans="1:19">
      <c r="A331" s="39" t="s">
        <v>1</v>
      </c>
      <c r="B331" s="36" t="s">
        <v>161</v>
      </c>
      <c r="C331" s="55">
        <f t="shared" si="5"/>
        <v>9837.5</v>
      </c>
      <c r="D331" s="50">
        <v>11805</v>
      </c>
      <c r="Q331" s="85" t="s">
        <v>293</v>
      </c>
      <c r="R331" s="90" t="s">
        <v>162</v>
      </c>
      <c r="S331" s="86">
        <v>581.1</v>
      </c>
    </row>
    <row r="332" spans="1:19">
      <c r="A332" s="39" t="s">
        <v>1</v>
      </c>
      <c r="B332" s="36" t="s">
        <v>162</v>
      </c>
      <c r="C332" s="55">
        <f t="shared" si="5"/>
        <v>7328.3333333333339</v>
      </c>
      <c r="D332" s="50">
        <v>8794</v>
      </c>
      <c r="Q332" s="85" t="s">
        <v>293</v>
      </c>
      <c r="R332" s="90" t="s">
        <v>163</v>
      </c>
      <c r="S332" s="86">
        <v>581.1</v>
      </c>
    </row>
    <row r="333" spans="1:19">
      <c r="A333" s="39" t="s">
        <v>1</v>
      </c>
      <c r="B333" s="36" t="s">
        <v>163</v>
      </c>
      <c r="C333" s="55">
        <f t="shared" si="5"/>
        <v>7615.8333333333339</v>
      </c>
      <c r="D333" s="50">
        <v>9139</v>
      </c>
      <c r="Q333" s="85" t="s">
        <v>293</v>
      </c>
      <c r="R333" s="90" t="s">
        <v>164</v>
      </c>
      <c r="S333" s="86">
        <v>581.1</v>
      </c>
    </row>
    <row r="334" spans="1:19">
      <c r="A334" s="39" t="s">
        <v>1</v>
      </c>
      <c r="B334" s="36" t="s">
        <v>164</v>
      </c>
      <c r="C334" s="55">
        <f t="shared" si="5"/>
        <v>7946.666666666667</v>
      </c>
      <c r="D334" s="50">
        <v>9536</v>
      </c>
      <c r="Q334" s="85" t="s">
        <v>293</v>
      </c>
      <c r="R334" s="90" t="s">
        <v>165</v>
      </c>
      <c r="S334" s="86">
        <v>581.1</v>
      </c>
    </row>
    <row r="335" spans="1:19">
      <c r="A335" s="39" t="s">
        <v>1</v>
      </c>
      <c r="B335" s="36" t="s">
        <v>165</v>
      </c>
      <c r="C335" s="55">
        <f t="shared" si="5"/>
        <v>8195.8333333333339</v>
      </c>
      <c r="D335" s="50">
        <v>9835</v>
      </c>
      <c r="Q335" s="85" t="s">
        <v>293</v>
      </c>
      <c r="R335" s="90" t="s">
        <v>166</v>
      </c>
      <c r="S335" s="86">
        <v>581.1</v>
      </c>
    </row>
    <row r="336" spans="1:19">
      <c r="A336" s="39" t="s">
        <v>1</v>
      </c>
      <c r="B336" s="36" t="s">
        <v>166</v>
      </c>
      <c r="C336" s="55">
        <f t="shared" si="5"/>
        <v>8484.1666666666679</v>
      </c>
      <c r="D336" s="50">
        <v>10181</v>
      </c>
      <c r="Q336" s="85" t="s">
        <v>293</v>
      </c>
      <c r="R336" s="90" t="s">
        <v>167</v>
      </c>
      <c r="S336" s="86">
        <v>581.1</v>
      </c>
    </row>
    <row r="337" spans="1:19">
      <c r="A337" s="39" t="s">
        <v>1</v>
      </c>
      <c r="B337" s="36" t="s">
        <v>167</v>
      </c>
      <c r="C337" s="55">
        <f t="shared" si="5"/>
        <v>8735</v>
      </c>
      <c r="D337" s="50">
        <v>10482</v>
      </c>
      <c r="Q337" s="85" t="s">
        <v>293</v>
      </c>
      <c r="R337" s="90" t="s">
        <v>168</v>
      </c>
      <c r="S337" s="86">
        <v>581.1</v>
      </c>
    </row>
    <row r="338" spans="1:19">
      <c r="A338" s="39" t="s">
        <v>1</v>
      </c>
      <c r="B338" s="36" t="s">
        <v>168</v>
      </c>
      <c r="C338" s="55">
        <f t="shared" si="5"/>
        <v>9103.3333333333339</v>
      </c>
      <c r="D338" s="50">
        <v>10924</v>
      </c>
      <c r="Q338" s="85" t="s">
        <v>293</v>
      </c>
      <c r="R338" s="90" t="s">
        <v>169</v>
      </c>
      <c r="S338" s="86">
        <v>638.79999999999995</v>
      </c>
    </row>
    <row r="339" spans="1:19">
      <c r="A339" s="39" t="s">
        <v>1</v>
      </c>
      <c r="B339" s="36" t="s">
        <v>169</v>
      </c>
      <c r="C339" s="55">
        <f t="shared" si="5"/>
        <v>9470</v>
      </c>
      <c r="D339" s="50">
        <v>11364</v>
      </c>
      <c r="Q339" s="85" t="s">
        <v>293</v>
      </c>
      <c r="R339" s="90" t="s">
        <v>170</v>
      </c>
      <c r="S339" s="86">
        <v>638.79999999999995</v>
      </c>
    </row>
    <row r="340" spans="1:19">
      <c r="A340" s="39" t="s">
        <v>1</v>
      </c>
      <c r="B340" s="36" t="s">
        <v>170</v>
      </c>
      <c r="C340" s="55">
        <f t="shared" si="5"/>
        <v>9837.5</v>
      </c>
      <c r="D340" s="50">
        <v>11805</v>
      </c>
      <c r="Q340" s="85" t="s">
        <v>293</v>
      </c>
      <c r="R340" s="90" t="s">
        <v>171</v>
      </c>
      <c r="S340" s="86">
        <v>638.79999999999995</v>
      </c>
    </row>
    <row r="341" spans="1:19">
      <c r="A341" s="39" t="s">
        <v>1</v>
      </c>
      <c r="B341" s="36" t="s">
        <v>171</v>
      </c>
      <c r="C341" s="55">
        <f t="shared" si="5"/>
        <v>10051.666666666668</v>
      </c>
      <c r="D341" s="50">
        <v>12062</v>
      </c>
      <c r="Q341" s="85" t="s">
        <v>293</v>
      </c>
      <c r="R341" s="90" t="s">
        <v>172</v>
      </c>
      <c r="S341" s="86">
        <v>638.79999999999995</v>
      </c>
    </row>
    <row r="342" spans="1:19">
      <c r="A342" s="39" t="s">
        <v>1</v>
      </c>
      <c r="B342" s="36" t="s">
        <v>172</v>
      </c>
      <c r="C342" s="55">
        <f t="shared" si="5"/>
        <v>7615.8333333333339</v>
      </c>
      <c r="D342" s="50">
        <v>9139</v>
      </c>
      <c r="Q342" s="85" t="s">
        <v>293</v>
      </c>
      <c r="R342" s="90" t="s">
        <v>173</v>
      </c>
      <c r="S342" s="86">
        <v>638.79999999999995</v>
      </c>
    </row>
    <row r="343" spans="1:19">
      <c r="A343" s="39" t="s">
        <v>1</v>
      </c>
      <c r="B343" s="36" t="s">
        <v>173</v>
      </c>
      <c r="C343" s="55">
        <f t="shared" si="5"/>
        <v>7946.666666666667</v>
      </c>
      <c r="D343" s="50">
        <v>9536</v>
      </c>
      <c r="Q343" s="85" t="s">
        <v>293</v>
      </c>
      <c r="R343" s="90" t="s">
        <v>174</v>
      </c>
      <c r="S343" s="86">
        <v>638.79999999999995</v>
      </c>
    </row>
    <row r="344" spans="1:19">
      <c r="A344" s="39" t="s">
        <v>1</v>
      </c>
      <c r="B344" s="36" t="s">
        <v>174</v>
      </c>
      <c r="C344" s="55">
        <f t="shared" si="5"/>
        <v>8195.8333333333339</v>
      </c>
      <c r="D344" s="50">
        <v>9835</v>
      </c>
      <c r="Q344" s="85" t="s">
        <v>293</v>
      </c>
      <c r="R344" s="90" t="s">
        <v>175</v>
      </c>
      <c r="S344" s="86">
        <v>638.79999999999995</v>
      </c>
    </row>
    <row r="345" spans="1:19">
      <c r="A345" s="39" t="s">
        <v>1</v>
      </c>
      <c r="B345" s="36" t="s">
        <v>175</v>
      </c>
      <c r="C345" s="55">
        <f t="shared" si="5"/>
        <v>8630</v>
      </c>
      <c r="D345" s="50">
        <v>10356</v>
      </c>
      <c r="Q345" s="85" t="s">
        <v>293</v>
      </c>
      <c r="R345" s="90" t="s">
        <v>176</v>
      </c>
      <c r="S345" s="86">
        <v>638.79999999999995</v>
      </c>
    </row>
    <row r="346" spans="1:19">
      <c r="A346" s="39" t="s">
        <v>1</v>
      </c>
      <c r="B346" s="36" t="s">
        <v>176</v>
      </c>
      <c r="C346" s="55">
        <f t="shared" si="5"/>
        <v>8820.8333333333339</v>
      </c>
      <c r="D346" s="50">
        <v>10585</v>
      </c>
      <c r="Q346" s="85" t="s">
        <v>293</v>
      </c>
      <c r="R346" s="90" t="s">
        <v>177</v>
      </c>
      <c r="S346" s="86">
        <v>638.79999999999995</v>
      </c>
    </row>
    <row r="347" spans="1:19">
      <c r="A347" s="39" t="s">
        <v>1</v>
      </c>
      <c r="B347" s="36" t="s">
        <v>177</v>
      </c>
      <c r="C347" s="55">
        <f t="shared" si="5"/>
        <v>9014.1666666666679</v>
      </c>
      <c r="D347" s="50">
        <v>10817</v>
      </c>
      <c r="Q347" s="85" t="s">
        <v>293</v>
      </c>
      <c r="R347" s="90" t="s">
        <v>178</v>
      </c>
      <c r="S347" s="86">
        <v>638.79999999999995</v>
      </c>
    </row>
    <row r="348" spans="1:19">
      <c r="A348" s="39" t="s">
        <v>1</v>
      </c>
      <c r="B348" s="36" t="s">
        <v>178</v>
      </c>
      <c r="C348" s="55">
        <f t="shared" si="5"/>
        <v>9185.8333333333339</v>
      </c>
      <c r="D348" s="50">
        <v>11023</v>
      </c>
      <c r="Q348" s="85" t="s">
        <v>293</v>
      </c>
      <c r="R348" s="90" t="s">
        <v>179</v>
      </c>
      <c r="S348" s="86">
        <v>638.79999999999995</v>
      </c>
    </row>
    <row r="349" spans="1:19">
      <c r="A349" s="39" t="s">
        <v>1</v>
      </c>
      <c r="B349" s="36" t="s">
        <v>179</v>
      </c>
      <c r="C349" s="55">
        <f t="shared" si="5"/>
        <v>9575</v>
      </c>
      <c r="D349" s="50">
        <v>11490</v>
      </c>
      <c r="Q349" s="85" t="s">
        <v>293</v>
      </c>
      <c r="R349" s="90" t="s">
        <v>180</v>
      </c>
      <c r="S349" s="86">
        <v>638.79999999999995</v>
      </c>
    </row>
    <row r="350" spans="1:19">
      <c r="A350" s="39" t="s">
        <v>1</v>
      </c>
      <c r="B350" s="36" t="s">
        <v>180</v>
      </c>
      <c r="C350" s="55">
        <f t="shared" si="5"/>
        <v>9890.8333333333339</v>
      </c>
      <c r="D350" s="50">
        <v>11869</v>
      </c>
      <c r="Q350" s="85" t="s">
        <v>293</v>
      </c>
      <c r="R350" s="90" t="s">
        <v>181</v>
      </c>
      <c r="S350" s="86">
        <v>638.79999999999995</v>
      </c>
    </row>
    <row r="351" spans="1:19">
      <c r="A351" s="39" t="s">
        <v>1</v>
      </c>
      <c r="B351" s="36" t="s">
        <v>181</v>
      </c>
      <c r="C351" s="55">
        <f t="shared" si="5"/>
        <v>10120</v>
      </c>
      <c r="D351" s="50">
        <v>12144</v>
      </c>
      <c r="Q351" s="85" t="s">
        <v>293</v>
      </c>
      <c r="R351" s="90" t="s">
        <v>182</v>
      </c>
      <c r="S351" s="86">
        <v>638.79999999999995</v>
      </c>
    </row>
    <row r="352" spans="1:19">
      <c r="A352" s="39" t="s">
        <v>1</v>
      </c>
      <c r="B352" s="36" t="s">
        <v>182</v>
      </c>
      <c r="C352" s="55">
        <f t="shared" si="5"/>
        <v>7946.666666666667</v>
      </c>
      <c r="D352" s="50">
        <v>9536</v>
      </c>
      <c r="Q352" s="85" t="s">
        <v>293</v>
      </c>
      <c r="R352" s="90" t="s">
        <v>183</v>
      </c>
      <c r="S352" s="86">
        <v>638.79999999999995</v>
      </c>
    </row>
    <row r="353" spans="1:19">
      <c r="A353" s="39" t="s">
        <v>1</v>
      </c>
      <c r="B353" s="36" t="s">
        <v>183</v>
      </c>
      <c r="C353" s="55">
        <f t="shared" si="5"/>
        <v>8195.8333333333339</v>
      </c>
      <c r="D353" s="50">
        <v>9835</v>
      </c>
      <c r="Q353" s="85" t="s">
        <v>293</v>
      </c>
      <c r="R353" s="90" t="s">
        <v>184</v>
      </c>
      <c r="S353" s="86">
        <v>638.79999999999995</v>
      </c>
    </row>
    <row r="354" spans="1:19">
      <c r="A354" s="39" t="s">
        <v>1</v>
      </c>
      <c r="B354" s="36" t="s">
        <v>184</v>
      </c>
      <c r="C354" s="55">
        <f t="shared" si="5"/>
        <v>8630</v>
      </c>
      <c r="D354" s="50">
        <v>10356</v>
      </c>
      <c r="Q354" s="85" t="s">
        <v>293</v>
      </c>
      <c r="R354" s="90" t="s">
        <v>185</v>
      </c>
      <c r="S354" s="86">
        <v>638.79999999999995</v>
      </c>
    </row>
    <row r="355" spans="1:19">
      <c r="A355" s="39" t="s">
        <v>1</v>
      </c>
      <c r="B355" s="36" t="s">
        <v>185</v>
      </c>
      <c r="C355" s="55">
        <f t="shared" si="5"/>
        <v>8820.8333333333339</v>
      </c>
      <c r="D355" s="50">
        <v>10585</v>
      </c>
      <c r="Q355" s="85" t="s">
        <v>293</v>
      </c>
      <c r="R355" s="90" t="s">
        <v>186</v>
      </c>
      <c r="S355" s="86">
        <v>638.79999999999995</v>
      </c>
    </row>
    <row r="356" spans="1:19">
      <c r="A356" s="39" t="s">
        <v>1</v>
      </c>
      <c r="B356" s="36" t="s">
        <v>186</v>
      </c>
      <c r="C356" s="55">
        <f t="shared" si="5"/>
        <v>9014.1666666666679</v>
      </c>
      <c r="D356" s="50">
        <v>10817</v>
      </c>
      <c r="Q356" s="85" t="s">
        <v>293</v>
      </c>
      <c r="R356" s="90" t="s">
        <v>187</v>
      </c>
      <c r="S356" s="86">
        <v>638.79999999999995</v>
      </c>
    </row>
    <row r="357" spans="1:19">
      <c r="A357" s="39" t="s">
        <v>1</v>
      </c>
      <c r="B357" s="36" t="s">
        <v>187</v>
      </c>
      <c r="C357" s="55">
        <f t="shared" si="5"/>
        <v>9185.8333333333339</v>
      </c>
      <c r="D357" s="50">
        <v>11023</v>
      </c>
      <c r="Q357" s="85" t="s">
        <v>293</v>
      </c>
      <c r="R357" s="90" t="s">
        <v>188</v>
      </c>
      <c r="S357" s="86">
        <v>638.79999999999995</v>
      </c>
    </row>
    <row r="358" spans="1:19">
      <c r="A358" s="39" t="s">
        <v>1</v>
      </c>
      <c r="B358" s="36" t="s">
        <v>188</v>
      </c>
      <c r="C358" s="55">
        <f t="shared" si="5"/>
        <v>9377.5</v>
      </c>
      <c r="D358" s="50">
        <v>11253</v>
      </c>
      <c r="Q358" s="85" t="s">
        <v>293</v>
      </c>
      <c r="R358" s="90" t="s">
        <v>189</v>
      </c>
      <c r="S358" s="86">
        <v>638.79999999999995</v>
      </c>
    </row>
    <row r="359" spans="1:19">
      <c r="A359" s="39" t="s">
        <v>1</v>
      </c>
      <c r="B359" s="36" t="s">
        <v>189</v>
      </c>
      <c r="C359" s="55">
        <f t="shared" si="5"/>
        <v>9786.6666666666679</v>
      </c>
      <c r="D359" s="50">
        <v>11744</v>
      </c>
      <c r="Q359" s="85" t="s">
        <v>293</v>
      </c>
      <c r="R359" s="90" t="s">
        <v>190</v>
      </c>
      <c r="S359" s="86">
        <v>638.79999999999995</v>
      </c>
    </row>
    <row r="360" spans="1:19">
      <c r="A360" s="39" t="s">
        <v>1</v>
      </c>
      <c r="B360" s="36" t="s">
        <v>190</v>
      </c>
      <c r="C360" s="55">
        <f t="shared" si="5"/>
        <v>9994.1666666666679</v>
      </c>
      <c r="D360" s="50">
        <v>11993</v>
      </c>
      <c r="Q360" s="85" t="s">
        <v>293</v>
      </c>
      <c r="R360" s="90" t="s">
        <v>191</v>
      </c>
      <c r="S360" s="86">
        <v>638.79999999999995</v>
      </c>
    </row>
    <row r="361" spans="1:19">
      <c r="A361" s="39" t="s">
        <v>1</v>
      </c>
      <c r="B361" s="36" t="s">
        <v>191</v>
      </c>
      <c r="C361" s="55">
        <f t="shared" si="5"/>
        <v>10294.166666666668</v>
      </c>
      <c r="D361" s="50">
        <v>12353</v>
      </c>
      <c r="Q361" s="85" t="s">
        <v>293</v>
      </c>
      <c r="R361" s="90" t="s">
        <v>192</v>
      </c>
      <c r="S361" s="86">
        <v>638.79999999999995</v>
      </c>
    </row>
    <row r="362" spans="1:19">
      <c r="A362" s="39" t="s">
        <v>1</v>
      </c>
      <c r="B362" s="36" t="s">
        <v>192</v>
      </c>
      <c r="C362" s="55">
        <f t="shared" si="5"/>
        <v>8195.8333333333339</v>
      </c>
      <c r="D362" s="50">
        <v>9835</v>
      </c>
      <c r="Q362" s="85" t="s">
        <v>293</v>
      </c>
      <c r="R362" s="90" t="s">
        <v>193</v>
      </c>
      <c r="S362" s="86">
        <v>638.79999999999995</v>
      </c>
    </row>
    <row r="363" spans="1:19">
      <c r="A363" s="39" t="s">
        <v>1</v>
      </c>
      <c r="B363" s="36" t="s">
        <v>193</v>
      </c>
      <c r="C363" s="55">
        <f t="shared" si="5"/>
        <v>8630</v>
      </c>
      <c r="D363" s="50">
        <v>10356</v>
      </c>
      <c r="Q363" s="85" t="s">
        <v>293</v>
      </c>
      <c r="R363" s="90" t="s">
        <v>194</v>
      </c>
      <c r="S363" s="86">
        <v>638.79999999999995</v>
      </c>
    </row>
    <row r="364" spans="1:19">
      <c r="A364" s="39" t="s">
        <v>1</v>
      </c>
      <c r="B364" s="36" t="s">
        <v>194</v>
      </c>
      <c r="C364" s="55">
        <f t="shared" si="5"/>
        <v>8820.8333333333339</v>
      </c>
      <c r="D364" s="50">
        <v>10585</v>
      </c>
      <c r="Q364" s="85" t="s">
        <v>293</v>
      </c>
      <c r="R364" s="90" t="s">
        <v>195</v>
      </c>
      <c r="S364" s="86">
        <v>638.79999999999995</v>
      </c>
    </row>
    <row r="365" spans="1:19">
      <c r="A365" s="39" t="s">
        <v>1</v>
      </c>
      <c r="B365" s="36" t="s">
        <v>195</v>
      </c>
      <c r="C365" s="55">
        <f t="shared" si="5"/>
        <v>9014.1666666666679</v>
      </c>
      <c r="D365" s="50">
        <v>10817</v>
      </c>
      <c r="Q365" s="85" t="s">
        <v>293</v>
      </c>
      <c r="R365" s="90" t="s">
        <v>196</v>
      </c>
      <c r="S365" s="86">
        <v>638.79999999999995</v>
      </c>
    </row>
    <row r="366" spans="1:19">
      <c r="A366" s="39" t="s">
        <v>1</v>
      </c>
      <c r="B366" s="36" t="s">
        <v>196</v>
      </c>
      <c r="C366" s="55">
        <f t="shared" si="5"/>
        <v>9185.8333333333339</v>
      </c>
      <c r="D366" s="50">
        <v>11023</v>
      </c>
      <c r="Q366" s="85" t="s">
        <v>293</v>
      </c>
      <c r="R366" s="90" t="s">
        <v>197</v>
      </c>
      <c r="S366" s="86">
        <v>638.79999999999995</v>
      </c>
    </row>
    <row r="367" spans="1:19">
      <c r="A367" s="39" t="s">
        <v>1</v>
      </c>
      <c r="B367" s="36" t="s">
        <v>197</v>
      </c>
      <c r="C367" s="55">
        <f t="shared" si="5"/>
        <v>9377.5</v>
      </c>
      <c r="D367" s="50">
        <v>11253</v>
      </c>
      <c r="Q367" s="85" t="s">
        <v>293</v>
      </c>
      <c r="R367" s="90" t="s">
        <v>198</v>
      </c>
      <c r="S367" s="86">
        <v>638.79999999999995</v>
      </c>
    </row>
    <row r="368" spans="1:19">
      <c r="A368" s="39" t="s">
        <v>1</v>
      </c>
      <c r="B368" s="36" t="s">
        <v>198</v>
      </c>
      <c r="C368" s="55">
        <f t="shared" si="5"/>
        <v>9570.8333333333339</v>
      </c>
      <c r="D368" s="50">
        <v>11485</v>
      </c>
      <c r="Q368" s="85" t="s">
        <v>293</v>
      </c>
      <c r="R368" s="90" t="s">
        <v>199</v>
      </c>
      <c r="S368" s="86">
        <v>638.79999999999995</v>
      </c>
    </row>
    <row r="369" spans="1:19">
      <c r="A369" s="39" t="s">
        <v>1</v>
      </c>
      <c r="B369" s="36" t="s">
        <v>199</v>
      </c>
      <c r="C369" s="55">
        <f t="shared" si="5"/>
        <v>9994.1666666666679</v>
      </c>
      <c r="D369" s="50">
        <v>11993</v>
      </c>
      <c r="Q369" s="85" t="s">
        <v>293</v>
      </c>
      <c r="R369" s="90" t="s">
        <v>200</v>
      </c>
      <c r="S369" s="86">
        <v>638.79999999999995</v>
      </c>
    </row>
    <row r="370" spans="1:19">
      <c r="A370" s="39" t="s">
        <v>1</v>
      </c>
      <c r="B370" s="36" t="s">
        <v>200</v>
      </c>
      <c r="C370" s="55">
        <f t="shared" si="5"/>
        <v>10294.166666666668</v>
      </c>
      <c r="D370" s="50">
        <v>12353</v>
      </c>
      <c r="Q370" s="85" t="s">
        <v>293</v>
      </c>
      <c r="R370" s="90" t="s">
        <v>201</v>
      </c>
      <c r="S370" s="86">
        <v>674.75</v>
      </c>
    </row>
    <row r="371" spans="1:19">
      <c r="A371" s="39" t="s">
        <v>1</v>
      </c>
      <c r="B371" s="36" t="s">
        <v>201</v>
      </c>
      <c r="C371" s="55">
        <f t="shared" si="5"/>
        <v>10520.833333333334</v>
      </c>
      <c r="D371" s="50">
        <v>12625</v>
      </c>
      <c r="Q371" s="85" t="s">
        <v>293</v>
      </c>
      <c r="R371" s="90" t="s">
        <v>202</v>
      </c>
      <c r="S371" s="86">
        <v>674.75</v>
      </c>
    </row>
    <row r="372" spans="1:19">
      <c r="A372" s="39" t="s">
        <v>1</v>
      </c>
      <c r="B372" s="36" t="s">
        <v>202</v>
      </c>
      <c r="C372" s="55">
        <f t="shared" si="5"/>
        <v>8630</v>
      </c>
      <c r="D372" s="50">
        <v>10356</v>
      </c>
      <c r="Q372" s="85" t="s">
        <v>293</v>
      </c>
      <c r="R372" s="90" t="s">
        <v>203</v>
      </c>
      <c r="S372" s="86">
        <v>674.75</v>
      </c>
    </row>
    <row r="373" spans="1:19">
      <c r="A373" s="39" t="s">
        <v>1</v>
      </c>
      <c r="B373" s="36" t="s">
        <v>203</v>
      </c>
      <c r="C373" s="55">
        <f t="shared" si="5"/>
        <v>8820.8333333333339</v>
      </c>
      <c r="D373" s="50">
        <v>10585</v>
      </c>
      <c r="Q373" s="85" t="s">
        <v>293</v>
      </c>
      <c r="R373" s="90" t="s">
        <v>204</v>
      </c>
      <c r="S373" s="86">
        <v>674.75</v>
      </c>
    </row>
    <row r="374" spans="1:19">
      <c r="A374" s="39" t="s">
        <v>1</v>
      </c>
      <c r="B374" s="36" t="s">
        <v>204</v>
      </c>
      <c r="C374" s="55">
        <f t="shared" si="5"/>
        <v>9014.1666666666679</v>
      </c>
      <c r="D374" s="50">
        <v>10817</v>
      </c>
      <c r="Q374" s="85" t="s">
        <v>293</v>
      </c>
      <c r="R374" s="90" t="s">
        <v>205</v>
      </c>
      <c r="S374" s="86">
        <v>674.75</v>
      </c>
    </row>
    <row r="375" spans="1:19">
      <c r="A375" s="39" t="s">
        <v>1</v>
      </c>
      <c r="B375" s="36" t="s">
        <v>205</v>
      </c>
      <c r="C375" s="55">
        <f t="shared" si="5"/>
        <v>9185.8333333333339</v>
      </c>
      <c r="D375" s="50">
        <v>11023</v>
      </c>
      <c r="Q375" s="85" t="s">
        <v>293</v>
      </c>
      <c r="R375" s="90" t="s">
        <v>206</v>
      </c>
      <c r="S375" s="86">
        <v>674.75</v>
      </c>
    </row>
    <row r="376" spans="1:19">
      <c r="A376" s="39" t="s">
        <v>1</v>
      </c>
      <c r="B376" s="36" t="s">
        <v>206</v>
      </c>
      <c r="C376" s="55">
        <f t="shared" si="5"/>
        <v>9377.5</v>
      </c>
      <c r="D376" s="50">
        <v>11253</v>
      </c>
      <c r="Q376" s="85" t="s">
        <v>293</v>
      </c>
      <c r="R376" s="90" t="s">
        <v>207</v>
      </c>
      <c r="S376" s="86">
        <v>674.75</v>
      </c>
    </row>
    <row r="377" spans="1:19">
      <c r="A377" s="39" t="s">
        <v>1</v>
      </c>
      <c r="B377" s="36" t="s">
        <v>207</v>
      </c>
      <c r="C377" s="55">
        <f t="shared" si="5"/>
        <v>9570.8333333333339</v>
      </c>
      <c r="D377" s="50">
        <v>11485</v>
      </c>
      <c r="Q377" s="85" t="s">
        <v>293</v>
      </c>
      <c r="R377" s="90" t="s">
        <v>208</v>
      </c>
      <c r="S377" s="86">
        <v>674.75</v>
      </c>
    </row>
    <row r="378" spans="1:19">
      <c r="A378" s="39" t="s">
        <v>1</v>
      </c>
      <c r="B378" s="36" t="s">
        <v>208</v>
      </c>
      <c r="C378" s="55">
        <f t="shared" si="5"/>
        <v>9744.1666666666679</v>
      </c>
      <c r="D378" s="50">
        <v>11693</v>
      </c>
      <c r="Q378" s="85" t="s">
        <v>293</v>
      </c>
      <c r="R378" s="90" t="s">
        <v>209</v>
      </c>
      <c r="S378" s="86">
        <v>674.75</v>
      </c>
    </row>
    <row r="379" spans="1:19">
      <c r="A379" s="39" t="s">
        <v>1</v>
      </c>
      <c r="B379" s="36" t="s">
        <v>209</v>
      </c>
      <c r="C379" s="55">
        <f t="shared" si="5"/>
        <v>10294.166666666668</v>
      </c>
      <c r="D379" s="50">
        <v>12353</v>
      </c>
      <c r="Q379" s="85" t="s">
        <v>293</v>
      </c>
      <c r="R379" s="90" t="s">
        <v>210</v>
      </c>
      <c r="S379" s="86">
        <v>674.75</v>
      </c>
    </row>
    <row r="380" spans="1:19">
      <c r="A380" s="39" t="s">
        <v>1</v>
      </c>
      <c r="B380" s="36" t="s">
        <v>210</v>
      </c>
      <c r="C380" s="55">
        <f t="shared" si="5"/>
        <v>10520.833333333334</v>
      </c>
      <c r="D380" s="50">
        <v>12625</v>
      </c>
      <c r="Q380" s="85" t="s">
        <v>293</v>
      </c>
      <c r="R380" s="90" t="s">
        <v>211</v>
      </c>
      <c r="S380" s="86">
        <v>674.75</v>
      </c>
    </row>
    <row r="381" spans="1:19">
      <c r="A381" s="39" t="s">
        <v>1</v>
      </c>
      <c r="B381" s="36" t="s">
        <v>211</v>
      </c>
      <c r="C381" s="55">
        <f t="shared" si="5"/>
        <v>10910.833333333334</v>
      </c>
      <c r="D381" s="50">
        <v>13093</v>
      </c>
      <c r="Q381" s="85" t="s">
        <v>293</v>
      </c>
      <c r="R381" s="90" t="s">
        <v>212</v>
      </c>
      <c r="S381" s="86">
        <v>674.75</v>
      </c>
    </row>
    <row r="382" spans="1:19">
      <c r="A382" s="39" t="s">
        <v>1</v>
      </c>
      <c r="B382" s="36" t="s">
        <v>212</v>
      </c>
      <c r="C382" s="55">
        <f t="shared" si="5"/>
        <v>8820.8333333333339</v>
      </c>
      <c r="D382" s="50">
        <v>10585</v>
      </c>
      <c r="Q382" s="85" t="s">
        <v>293</v>
      </c>
      <c r="R382" s="90" t="s">
        <v>213</v>
      </c>
      <c r="S382" s="86">
        <v>674.75</v>
      </c>
    </row>
    <row r="383" spans="1:19">
      <c r="A383" s="39" t="s">
        <v>1</v>
      </c>
      <c r="B383" s="36" t="s">
        <v>213</v>
      </c>
      <c r="C383" s="55">
        <f t="shared" si="5"/>
        <v>9014.1666666666679</v>
      </c>
      <c r="D383" s="50">
        <v>10817</v>
      </c>
      <c r="Q383" s="85" t="s">
        <v>293</v>
      </c>
      <c r="R383" s="90" t="s">
        <v>214</v>
      </c>
      <c r="S383" s="86">
        <v>674.75</v>
      </c>
    </row>
    <row r="384" spans="1:19">
      <c r="A384" s="39" t="s">
        <v>1</v>
      </c>
      <c r="B384" s="36" t="s">
        <v>214</v>
      </c>
      <c r="C384" s="55">
        <f t="shared" si="5"/>
        <v>9185.8333333333339</v>
      </c>
      <c r="D384" s="50">
        <v>11023</v>
      </c>
      <c r="Q384" s="85" t="s">
        <v>293</v>
      </c>
      <c r="R384" s="90" t="s">
        <v>215</v>
      </c>
      <c r="S384" s="86">
        <v>674.75</v>
      </c>
    </row>
    <row r="385" spans="1:19">
      <c r="A385" s="39" t="s">
        <v>1</v>
      </c>
      <c r="B385" s="36" t="s">
        <v>215</v>
      </c>
      <c r="C385" s="55">
        <f t="shared" si="5"/>
        <v>9377.5</v>
      </c>
      <c r="D385" s="50">
        <v>11253</v>
      </c>
      <c r="Q385" s="85" t="s">
        <v>293</v>
      </c>
      <c r="R385" s="90" t="s">
        <v>216</v>
      </c>
      <c r="S385" s="86">
        <v>674.75</v>
      </c>
    </row>
    <row r="386" spans="1:19">
      <c r="A386" s="39" t="s">
        <v>1</v>
      </c>
      <c r="B386" s="36" t="s">
        <v>216</v>
      </c>
      <c r="C386" s="55">
        <f t="shared" si="5"/>
        <v>9570.8333333333339</v>
      </c>
      <c r="D386" s="50">
        <v>11485</v>
      </c>
      <c r="Q386" s="85" t="s">
        <v>293</v>
      </c>
      <c r="R386" s="90" t="s">
        <v>217</v>
      </c>
      <c r="S386" s="86">
        <v>674.75</v>
      </c>
    </row>
    <row r="387" spans="1:19">
      <c r="A387" s="39" t="s">
        <v>1</v>
      </c>
      <c r="B387" s="36" t="s">
        <v>217</v>
      </c>
      <c r="C387" s="55">
        <f t="shared" si="5"/>
        <v>9744.1666666666679</v>
      </c>
      <c r="D387" s="50">
        <v>11693</v>
      </c>
      <c r="Q387" s="85" t="s">
        <v>293</v>
      </c>
      <c r="R387" s="90" t="s">
        <v>218</v>
      </c>
      <c r="S387" s="86">
        <v>674.75</v>
      </c>
    </row>
    <row r="388" spans="1:19">
      <c r="A388" s="39" t="s">
        <v>1</v>
      </c>
      <c r="B388" s="36" t="s">
        <v>218</v>
      </c>
      <c r="C388" s="55">
        <f t="shared" ref="C388:C451" si="6">D388/1.2</f>
        <v>9985.8333333333339</v>
      </c>
      <c r="D388" s="50">
        <v>11983</v>
      </c>
      <c r="Q388" s="85" t="s">
        <v>293</v>
      </c>
      <c r="R388" s="90" t="s">
        <v>219</v>
      </c>
      <c r="S388" s="86">
        <v>674.75</v>
      </c>
    </row>
    <row r="389" spans="1:19">
      <c r="A389" s="39" t="s">
        <v>1</v>
      </c>
      <c r="B389" s="36" t="s">
        <v>219</v>
      </c>
      <c r="C389" s="55">
        <f t="shared" si="6"/>
        <v>10520.833333333334</v>
      </c>
      <c r="D389" s="50">
        <v>12625</v>
      </c>
      <c r="Q389" s="85" t="s">
        <v>293</v>
      </c>
      <c r="R389" s="90" t="s">
        <v>220</v>
      </c>
      <c r="S389" s="86">
        <v>674.75</v>
      </c>
    </row>
    <row r="390" spans="1:19">
      <c r="A390" s="39" t="s">
        <v>1</v>
      </c>
      <c r="B390" s="36" t="s">
        <v>220</v>
      </c>
      <c r="C390" s="55">
        <f t="shared" si="6"/>
        <v>10910.833333333334</v>
      </c>
      <c r="D390" s="50">
        <v>13093</v>
      </c>
      <c r="Q390" s="85" t="s">
        <v>293</v>
      </c>
      <c r="R390" s="90" t="s">
        <v>221</v>
      </c>
      <c r="S390" s="86">
        <v>674.75</v>
      </c>
    </row>
    <row r="391" spans="1:19">
      <c r="A391" s="39" t="s">
        <v>1</v>
      </c>
      <c r="B391" s="36" t="s">
        <v>221</v>
      </c>
      <c r="C391" s="55">
        <f t="shared" si="6"/>
        <v>11065.833333333334</v>
      </c>
      <c r="D391" s="50">
        <v>13279</v>
      </c>
      <c r="Q391" s="85" t="s">
        <v>293</v>
      </c>
      <c r="R391" s="90" t="s">
        <v>222</v>
      </c>
      <c r="S391" s="86">
        <v>674.75</v>
      </c>
    </row>
    <row r="392" spans="1:19">
      <c r="A392" s="39" t="s">
        <v>1</v>
      </c>
      <c r="B392" s="36" t="s">
        <v>222</v>
      </c>
      <c r="C392" s="55">
        <f t="shared" si="6"/>
        <v>9014.1666666666679</v>
      </c>
      <c r="D392" s="50">
        <v>10817</v>
      </c>
      <c r="Q392" s="85" t="s">
        <v>293</v>
      </c>
      <c r="R392" s="90" t="s">
        <v>223</v>
      </c>
      <c r="S392" s="86">
        <v>674.75</v>
      </c>
    </row>
    <row r="393" spans="1:19">
      <c r="A393" s="39" t="s">
        <v>1</v>
      </c>
      <c r="B393" s="36" t="s">
        <v>223</v>
      </c>
      <c r="C393" s="55">
        <f t="shared" si="6"/>
        <v>9185.8333333333339</v>
      </c>
      <c r="D393" s="50">
        <v>11023</v>
      </c>
      <c r="Q393" s="85" t="s">
        <v>293</v>
      </c>
      <c r="R393" s="90" t="s">
        <v>224</v>
      </c>
      <c r="S393" s="86">
        <v>674.75</v>
      </c>
    </row>
    <row r="394" spans="1:19">
      <c r="A394" s="39" t="s">
        <v>1</v>
      </c>
      <c r="B394" s="36" t="s">
        <v>224</v>
      </c>
      <c r="C394" s="55">
        <f t="shared" si="6"/>
        <v>9377.5</v>
      </c>
      <c r="D394" s="50">
        <v>11253</v>
      </c>
      <c r="Q394" s="85" t="s">
        <v>293</v>
      </c>
      <c r="R394" s="90" t="s">
        <v>225</v>
      </c>
      <c r="S394" s="86">
        <v>674.75</v>
      </c>
    </row>
    <row r="395" spans="1:19">
      <c r="A395" s="39" t="s">
        <v>1</v>
      </c>
      <c r="B395" s="36" t="s">
        <v>225</v>
      </c>
      <c r="C395" s="55">
        <f t="shared" si="6"/>
        <v>9570.8333333333339</v>
      </c>
      <c r="D395" s="50">
        <v>11485</v>
      </c>
      <c r="Q395" s="85" t="s">
        <v>293</v>
      </c>
      <c r="R395" s="90" t="s">
        <v>226</v>
      </c>
      <c r="S395" s="86">
        <v>674.75</v>
      </c>
    </row>
    <row r="396" spans="1:19">
      <c r="A396" s="39" t="s">
        <v>1</v>
      </c>
      <c r="B396" s="36" t="s">
        <v>226</v>
      </c>
      <c r="C396" s="55">
        <f t="shared" si="6"/>
        <v>9744.1666666666679</v>
      </c>
      <c r="D396" s="50">
        <v>11693</v>
      </c>
      <c r="Q396" s="85" t="s">
        <v>293</v>
      </c>
      <c r="R396" s="90" t="s">
        <v>227</v>
      </c>
      <c r="S396" s="86">
        <v>674.75</v>
      </c>
    </row>
    <row r="397" spans="1:19">
      <c r="A397" s="39" t="s">
        <v>1</v>
      </c>
      <c r="B397" s="36" t="s">
        <v>227</v>
      </c>
      <c r="C397" s="55">
        <f t="shared" si="6"/>
        <v>9985.8333333333339</v>
      </c>
      <c r="D397" s="50">
        <v>11983</v>
      </c>
      <c r="Q397" s="85" t="s">
        <v>293</v>
      </c>
      <c r="R397" s="90" t="s">
        <v>228</v>
      </c>
      <c r="S397" s="86">
        <v>674.75</v>
      </c>
    </row>
    <row r="398" spans="1:19">
      <c r="A398" s="39" t="s">
        <v>1</v>
      </c>
      <c r="B398" s="36" t="s">
        <v>228</v>
      </c>
      <c r="C398" s="55">
        <f t="shared" si="6"/>
        <v>10206.666666666668</v>
      </c>
      <c r="D398" s="50">
        <v>12248</v>
      </c>
      <c r="Q398" s="85" t="s">
        <v>293</v>
      </c>
      <c r="R398" s="90" t="s">
        <v>229</v>
      </c>
      <c r="S398" s="86">
        <v>674.75</v>
      </c>
    </row>
    <row r="399" spans="1:19">
      <c r="A399" s="39" t="s">
        <v>1</v>
      </c>
      <c r="B399" s="36" t="s">
        <v>229</v>
      </c>
      <c r="C399" s="55">
        <f t="shared" si="6"/>
        <v>10910.833333333334</v>
      </c>
      <c r="D399" s="50">
        <v>13093</v>
      </c>
      <c r="Q399" s="85" t="s">
        <v>293</v>
      </c>
      <c r="R399" s="90" t="s">
        <v>230</v>
      </c>
      <c r="S399" s="86">
        <v>674.75</v>
      </c>
    </row>
    <row r="400" spans="1:19">
      <c r="A400" s="39" t="s">
        <v>1</v>
      </c>
      <c r="B400" s="36" t="s">
        <v>230</v>
      </c>
      <c r="C400" s="55">
        <f t="shared" si="6"/>
        <v>11065.833333333334</v>
      </c>
      <c r="D400" s="50">
        <v>13279</v>
      </c>
      <c r="Q400" s="85" t="s">
        <v>293</v>
      </c>
      <c r="R400" s="90" t="s">
        <v>231</v>
      </c>
      <c r="S400" s="86">
        <v>674.75</v>
      </c>
    </row>
    <row r="401" spans="1:19">
      <c r="A401" s="39" t="s">
        <v>1</v>
      </c>
      <c r="B401" s="36" t="s">
        <v>231</v>
      </c>
      <c r="C401" s="55">
        <f t="shared" si="6"/>
        <v>11235</v>
      </c>
      <c r="D401" s="50">
        <v>13482</v>
      </c>
      <c r="Q401" s="91" t="s">
        <v>298</v>
      </c>
      <c r="R401" s="35" t="s">
        <v>34</v>
      </c>
      <c r="S401" s="87">
        <v>526.76</v>
      </c>
    </row>
    <row r="402" spans="1:19">
      <c r="A402" s="32" t="s">
        <v>28</v>
      </c>
      <c r="B402" s="37" t="s">
        <v>34</v>
      </c>
      <c r="C402" s="125">
        <f t="shared" si="6"/>
        <v>5647.5</v>
      </c>
      <c r="D402" s="126">
        <v>6777</v>
      </c>
      <c r="Q402" s="91" t="s">
        <v>298</v>
      </c>
      <c r="R402" s="35" t="s">
        <v>33</v>
      </c>
      <c r="S402" s="87">
        <v>526.76</v>
      </c>
    </row>
    <row r="403" spans="1:19">
      <c r="A403" s="32" t="s">
        <v>28</v>
      </c>
      <c r="B403" s="37" t="s">
        <v>33</v>
      </c>
      <c r="C403" s="125">
        <f t="shared" si="6"/>
        <v>5772.5</v>
      </c>
      <c r="D403" s="126">
        <v>6927</v>
      </c>
      <c r="Q403" s="91" t="s">
        <v>298</v>
      </c>
      <c r="R403" s="35" t="s">
        <v>35</v>
      </c>
      <c r="S403" s="87">
        <v>526.76</v>
      </c>
    </row>
    <row r="404" spans="1:19">
      <c r="A404" s="32" t="s">
        <v>28</v>
      </c>
      <c r="B404" s="37" t="s">
        <v>35</v>
      </c>
      <c r="C404" s="125">
        <f t="shared" si="6"/>
        <v>5898.3333333333339</v>
      </c>
      <c r="D404" s="126">
        <v>7078</v>
      </c>
      <c r="Q404" s="91" t="s">
        <v>298</v>
      </c>
      <c r="R404" s="35" t="s">
        <v>36</v>
      </c>
      <c r="S404" s="87">
        <v>526.76</v>
      </c>
    </row>
    <row r="405" spans="1:19">
      <c r="A405" s="32" t="s">
        <v>28</v>
      </c>
      <c r="B405" s="37" t="s">
        <v>36</v>
      </c>
      <c r="C405" s="125">
        <f t="shared" si="6"/>
        <v>6026.666666666667</v>
      </c>
      <c r="D405" s="126">
        <v>7232</v>
      </c>
      <c r="Q405" s="91" t="s">
        <v>298</v>
      </c>
      <c r="R405" s="35" t="s">
        <v>37</v>
      </c>
      <c r="S405" s="87">
        <v>526.76</v>
      </c>
    </row>
    <row r="406" spans="1:19">
      <c r="A406" s="32" t="s">
        <v>28</v>
      </c>
      <c r="B406" s="37" t="s">
        <v>37</v>
      </c>
      <c r="C406" s="125">
        <f t="shared" si="6"/>
        <v>5683.3333333333339</v>
      </c>
      <c r="D406" s="126">
        <v>6820</v>
      </c>
      <c r="Q406" s="91" t="s">
        <v>298</v>
      </c>
      <c r="R406" s="35" t="s">
        <v>38</v>
      </c>
      <c r="S406" s="87">
        <v>526.76</v>
      </c>
    </row>
    <row r="407" spans="1:19">
      <c r="A407" s="32" t="s">
        <v>28</v>
      </c>
      <c r="B407" s="37" t="s">
        <v>38</v>
      </c>
      <c r="C407" s="125">
        <f t="shared" si="6"/>
        <v>5808.3333333333339</v>
      </c>
      <c r="D407" s="126">
        <v>6970</v>
      </c>
      <c r="Q407" s="91" t="s">
        <v>298</v>
      </c>
      <c r="R407" s="35" t="s">
        <v>39</v>
      </c>
      <c r="S407" s="87">
        <v>526.76</v>
      </c>
    </row>
    <row r="408" spans="1:19">
      <c r="A408" s="32" t="s">
        <v>28</v>
      </c>
      <c r="B408" s="37" t="s">
        <v>39</v>
      </c>
      <c r="C408" s="125">
        <f t="shared" si="6"/>
        <v>5934.166666666667</v>
      </c>
      <c r="D408" s="126">
        <v>7121</v>
      </c>
      <c r="Q408" s="91" t="s">
        <v>298</v>
      </c>
      <c r="R408" s="35" t="s">
        <v>40</v>
      </c>
      <c r="S408" s="87">
        <v>526.76</v>
      </c>
    </row>
    <row r="409" spans="1:19">
      <c r="A409" s="32" t="s">
        <v>28</v>
      </c>
      <c r="B409" s="37" t="s">
        <v>40</v>
      </c>
      <c r="C409" s="125">
        <f t="shared" si="6"/>
        <v>6063.3333333333339</v>
      </c>
      <c r="D409" s="126">
        <v>7276</v>
      </c>
      <c r="Q409" s="91" t="s">
        <v>298</v>
      </c>
      <c r="R409" s="35" t="s">
        <v>41</v>
      </c>
      <c r="S409" s="87">
        <v>526.76</v>
      </c>
    </row>
    <row r="410" spans="1:19">
      <c r="A410" s="32" t="s">
        <v>28</v>
      </c>
      <c r="B410" s="37" t="s">
        <v>41</v>
      </c>
      <c r="C410" s="125">
        <f t="shared" si="6"/>
        <v>6189.166666666667</v>
      </c>
      <c r="D410" s="126">
        <v>7427</v>
      </c>
      <c r="Q410" s="91" t="s">
        <v>298</v>
      </c>
      <c r="R410" s="35" t="s">
        <v>42</v>
      </c>
      <c r="S410" s="87">
        <v>526.76</v>
      </c>
    </row>
    <row r="411" spans="1:19">
      <c r="A411" s="32" t="s">
        <v>28</v>
      </c>
      <c r="B411" s="37" t="s">
        <v>42</v>
      </c>
      <c r="C411" s="125">
        <f t="shared" si="6"/>
        <v>5718.3333333333339</v>
      </c>
      <c r="D411" s="126">
        <v>6862</v>
      </c>
      <c r="Q411" s="91" t="s">
        <v>298</v>
      </c>
      <c r="R411" s="35" t="s">
        <v>43</v>
      </c>
      <c r="S411" s="87">
        <v>526.76</v>
      </c>
    </row>
    <row r="412" spans="1:19">
      <c r="A412" s="32" t="s">
        <v>28</v>
      </c>
      <c r="B412" s="37" t="s">
        <v>43</v>
      </c>
      <c r="C412" s="125">
        <f t="shared" si="6"/>
        <v>5845</v>
      </c>
      <c r="D412" s="126">
        <v>7014</v>
      </c>
      <c r="Q412" s="91" t="s">
        <v>298</v>
      </c>
      <c r="R412" s="35" t="s">
        <v>44</v>
      </c>
      <c r="S412" s="87">
        <v>526.76</v>
      </c>
    </row>
    <row r="413" spans="1:19">
      <c r="A413" s="32" t="s">
        <v>28</v>
      </c>
      <c r="B413" s="37" t="s">
        <v>44</v>
      </c>
      <c r="C413" s="125">
        <f t="shared" si="6"/>
        <v>5970.8333333333339</v>
      </c>
      <c r="D413" s="126">
        <v>7165</v>
      </c>
      <c r="Q413" s="91" t="s">
        <v>298</v>
      </c>
      <c r="R413" s="35" t="s">
        <v>45</v>
      </c>
      <c r="S413" s="87">
        <v>526.76</v>
      </c>
    </row>
    <row r="414" spans="1:19">
      <c r="A414" s="32" t="s">
        <v>28</v>
      </c>
      <c r="B414" s="37" t="s">
        <v>45</v>
      </c>
      <c r="C414" s="125">
        <f t="shared" si="6"/>
        <v>6100</v>
      </c>
      <c r="D414" s="126">
        <v>7320</v>
      </c>
      <c r="Q414" s="91" t="s">
        <v>298</v>
      </c>
      <c r="R414" s="35" t="s">
        <v>46</v>
      </c>
      <c r="S414" s="87">
        <v>526.76</v>
      </c>
    </row>
    <row r="415" spans="1:19">
      <c r="A415" s="32" t="s">
        <v>28</v>
      </c>
      <c r="B415" s="37" t="s">
        <v>46</v>
      </c>
      <c r="C415" s="125">
        <f t="shared" si="6"/>
        <v>6226.666666666667</v>
      </c>
      <c r="D415" s="126">
        <v>7472</v>
      </c>
      <c r="Q415" s="91" t="s">
        <v>298</v>
      </c>
      <c r="R415" s="35" t="s">
        <v>47</v>
      </c>
      <c r="S415" s="87">
        <v>526.76</v>
      </c>
    </row>
    <row r="416" spans="1:19">
      <c r="A416" s="32" t="s">
        <v>28</v>
      </c>
      <c r="B416" s="37" t="s">
        <v>47</v>
      </c>
      <c r="C416" s="125">
        <f t="shared" si="6"/>
        <v>6352.5</v>
      </c>
      <c r="D416" s="126">
        <v>7623</v>
      </c>
      <c r="Q416" s="91" t="s">
        <v>298</v>
      </c>
      <c r="R416" s="35" t="s">
        <v>48</v>
      </c>
      <c r="S416" s="87">
        <v>526.76</v>
      </c>
    </row>
    <row r="417" spans="1:19">
      <c r="A417" s="32" t="s">
        <v>28</v>
      </c>
      <c r="B417" s="37" t="s">
        <v>48</v>
      </c>
      <c r="C417" s="125">
        <f t="shared" si="6"/>
        <v>5754.166666666667</v>
      </c>
      <c r="D417" s="126">
        <v>6905</v>
      </c>
      <c r="Q417" s="91" t="s">
        <v>298</v>
      </c>
      <c r="R417" s="35" t="s">
        <v>49</v>
      </c>
      <c r="S417" s="87">
        <v>526.76</v>
      </c>
    </row>
    <row r="418" spans="1:19">
      <c r="A418" s="32" t="s">
        <v>28</v>
      </c>
      <c r="B418" s="37" t="s">
        <v>49</v>
      </c>
      <c r="C418" s="125">
        <f t="shared" si="6"/>
        <v>5880.8333333333339</v>
      </c>
      <c r="D418" s="126">
        <v>7057</v>
      </c>
      <c r="Q418" s="91" t="s">
        <v>298</v>
      </c>
      <c r="R418" s="35" t="s">
        <v>50</v>
      </c>
      <c r="S418" s="87">
        <v>526.76</v>
      </c>
    </row>
    <row r="419" spans="1:19">
      <c r="A419" s="32" t="s">
        <v>28</v>
      </c>
      <c r="B419" s="37" t="s">
        <v>50</v>
      </c>
      <c r="C419" s="125">
        <f t="shared" si="6"/>
        <v>6007.5</v>
      </c>
      <c r="D419" s="126">
        <v>7209</v>
      </c>
      <c r="Q419" s="91" t="s">
        <v>298</v>
      </c>
      <c r="R419" s="35" t="s">
        <v>51</v>
      </c>
      <c r="S419" s="87">
        <v>526.76</v>
      </c>
    </row>
    <row r="420" spans="1:19">
      <c r="A420" s="32" t="s">
        <v>28</v>
      </c>
      <c r="B420" s="37" t="s">
        <v>51</v>
      </c>
      <c r="C420" s="125">
        <f t="shared" si="6"/>
        <v>6136.666666666667</v>
      </c>
      <c r="D420" s="126">
        <v>7364</v>
      </c>
      <c r="Q420" s="91" t="s">
        <v>298</v>
      </c>
      <c r="R420" s="35" t="s">
        <v>52</v>
      </c>
      <c r="S420" s="87">
        <v>526.76</v>
      </c>
    </row>
    <row r="421" spans="1:19">
      <c r="A421" s="32" t="s">
        <v>28</v>
      </c>
      <c r="B421" s="37" t="s">
        <v>52</v>
      </c>
      <c r="C421" s="125">
        <f t="shared" si="6"/>
        <v>6263.3333333333339</v>
      </c>
      <c r="D421" s="126">
        <v>7516</v>
      </c>
      <c r="Q421" s="91" t="s">
        <v>298</v>
      </c>
      <c r="R421" s="35" t="s">
        <v>53</v>
      </c>
      <c r="S421" s="87">
        <v>526.76</v>
      </c>
    </row>
    <row r="422" spans="1:19">
      <c r="A422" s="32" t="s">
        <v>28</v>
      </c>
      <c r="B422" s="37" t="s">
        <v>53</v>
      </c>
      <c r="C422" s="125">
        <f t="shared" si="6"/>
        <v>6391.666666666667</v>
      </c>
      <c r="D422" s="126">
        <v>7670</v>
      </c>
      <c r="Q422" s="91" t="s">
        <v>298</v>
      </c>
      <c r="R422" s="35" t="s">
        <v>54</v>
      </c>
      <c r="S422" s="87">
        <v>526.76</v>
      </c>
    </row>
    <row r="423" spans="1:19">
      <c r="A423" s="32" t="s">
        <v>28</v>
      </c>
      <c r="B423" s="37" t="s">
        <v>54</v>
      </c>
      <c r="C423" s="125">
        <f t="shared" si="6"/>
        <v>6521.666666666667</v>
      </c>
      <c r="D423" s="126">
        <v>7826</v>
      </c>
      <c r="Q423" s="91" t="s">
        <v>298</v>
      </c>
      <c r="R423" s="35" t="s">
        <v>55</v>
      </c>
      <c r="S423" s="87">
        <v>526.76</v>
      </c>
    </row>
    <row r="424" spans="1:19">
      <c r="A424" s="32" t="s">
        <v>28</v>
      </c>
      <c r="B424" s="37" t="s">
        <v>55</v>
      </c>
      <c r="C424" s="125">
        <f t="shared" si="6"/>
        <v>5792.5</v>
      </c>
      <c r="D424" s="126">
        <v>6951</v>
      </c>
      <c r="Q424" s="91" t="s">
        <v>298</v>
      </c>
      <c r="R424" s="35" t="s">
        <v>56</v>
      </c>
      <c r="S424" s="87">
        <v>526.76</v>
      </c>
    </row>
    <row r="425" spans="1:19">
      <c r="A425" s="32" t="s">
        <v>28</v>
      </c>
      <c r="B425" s="37" t="s">
        <v>56</v>
      </c>
      <c r="C425" s="125">
        <f t="shared" si="6"/>
        <v>5918.3333333333339</v>
      </c>
      <c r="D425" s="126">
        <v>7102</v>
      </c>
      <c r="Q425" s="91" t="s">
        <v>298</v>
      </c>
      <c r="R425" s="35" t="s">
        <v>57</v>
      </c>
      <c r="S425" s="87">
        <v>526.76</v>
      </c>
    </row>
    <row r="426" spans="1:19">
      <c r="A426" s="32" t="s">
        <v>28</v>
      </c>
      <c r="B426" s="37" t="s">
        <v>57</v>
      </c>
      <c r="C426" s="125">
        <f t="shared" si="6"/>
        <v>6044.166666666667</v>
      </c>
      <c r="D426" s="126">
        <v>7253</v>
      </c>
      <c r="Q426" s="91" t="s">
        <v>298</v>
      </c>
      <c r="R426" s="35" t="s">
        <v>58</v>
      </c>
      <c r="S426" s="87">
        <v>526.76</v>
      </c>
    </row>
    <row r="427" spans="1:19">
      <c r="A427" s="32" t="s">
        <v>28</v>
      </c>
      <c r="B427" s="37" t="s">
        <v>58</v>
      </c>
      <c r="C427" s="125">
        <f t="shared" si="6"/>
        <v>6174.166666666667</v>
      </c>
      <c r="D427" s="126">
        <v>7409</v>
      </c>
      <c r="Q427" s="91" t="s">
        <v>298</v>
      </c>
      <c r="R427" s="35" t="s">
        <v>59</v>
      </c>
      <c r="S427" s="87">
        <v>526.76</v>
      </c>
    </row>
    <row r="428" spans="1:19">
      <c r="A428" s="32" t="s">
        <v>28</v>
      </c>
      <c r="B428" s="37" t="s">
        <v>59</v>
      </c>
      <c r="C428" s="125">
        <f t="shared" si="6"/>
        <v>6301.666666666667</v>
      </c>
      <c r="D428" s="126">
        <v>7562</v>
      </c>
      <c r="Q428" s="91" t="s">
        <v>298</v>
      </c>
      <c r="R428" s="35" t="s">
        <v>60</v>
      </c>
      <c r="S428" s="87">
        <v>526.76</v>
      </c>
    </row>
    <row r="429" spans="1:19">
      <c r="A429" s="32" t="s">
        <v>28</v>
      </c>
      <c r="B429" s="37" t="s">
        <v>60</v>
      </c>
      <c r="C429" s="125">
        <f t="shared" si="6"/>
        <v>6429.166666666667</v>
      </c>
      <c r="D429" s="126">
        <v>7715</v>
      </c>
      <c r="Q429" s="91" t="s">
        <v>298</v>
      </c>
      <c r="R429" s="35" t="s">
        <v>61</v>
      </c>
      <c r="S429" s="87">
        <v>526.76</v>
      </c>
    </row>
    <row r="430" spans="1:19">
      <c r="A430" s="32" t="s">
        <v>28</v>
      </c>
      <c r="B430" s="37" t="s">
        <v>61</v>
      </c>
      <c r="C430" s="125">
        <f t="shared" si="6"/>
        <v>6560.8333333333339</v>
      </c>
      <c r="D430" s="126">
        <v>7873</v>
      </c>
      <c r="Q430" s="91" t="s">
        <v>298</v>
      </c>
      <c r="R430" s="35" t="s">
        <v>62</v>
      </c>
      <c r="S430" s="87">
        <v>526.76</v>
      </c>
    </row>
    <row r="431" spans="1:19">
      <c r="A431" s="32" t="s">
        <v>28</v>
      </c>
      <c r="B431" s="37" t="s">
        <v>62</v>
      </c>
      <c r="C431" s="125">
        <f t="shared" si="6"/>
        <v>6689.166666666667</v>
      </c>
      <c r="D431" s="126">
        <v>8027</v>
      </c>
      <c r="Q431" s="91" t="s">
        <v>298</v>
      </c>
      <c r="R431" s="35" t="s">
        <v>63</v>
      </c>
      <c r="S431" s="87">
        <v>526.76</v>
      </c>
    </row>
    <row r="432" spans="1:19">
      <c r="A432" s="32" t="s">
        <v>28</v>
      </c>
      <c r="B432" s="37" t="s">
        <v>63</v>
      </c>
      <c r="C432" s="125">
        <f t="shared" si="6"/>
        <v>5828.3333333333339</v>
      </c>
      <c r="D432" s="126">
        <v>6994</v>
      </c>
      <c r="Q432" s="91" t="s">
        <v>298</v>
      </c>
      <c r="R432" s="35" t="s">
        <v>64</v>
      </c>
      <c r="S432" s="87">
        <v>526.76</v>
      </c>
    </row>
    <row r="433" spans="1:19">
      <c r="A433" s="32" t="s">
        <v>28</v>
      </c>
      <c r="B433" s="37" t="s">
        <v>64</v>
      </c>
      <c r="C433" s="125">
        <f t="shared" si="6"/>
        <v>5955</v>
      </c>
      <c r="D433" s="126">
        <v>7146</v>
      </c>
      <c r="Q433" s="91" t="s">
        <v>298</v>
      </c>
      <c r="R433" s="35" t="s">
        <v>65</v>
      </c>
      <c r="S433" s="87">
        <v>526.76</v>
      </c>
    </row>
    <row r="434" spans="1:19">
      <c r="A434" s="32" t="s">
        <v>28</v>
      </c>
      <c r="B434" s="37" t="s">
        <v>65</v>
      </c>
      <c r="C434" s="125">
        <f t="shared" si="6"/>
        <v>6081.666666666667</v>
      </c>
      <c r="D434" s="126">
        <v>7298</v>
      </c>
      <c r="Q434" s="91" t="s">
        <v>298</v>
      </c>
      <c r="R434" s="35" t="s">
        <v>66</v>
      </c>
      <c r="S434" s="87">
        <v>526.76</v>
      </c>
    </row>
    <row r="435" spans="1:19">
      <c r="A435" s="32" t="s">
        <v>28</v>
      </c>
      <c r="B435" s="37" t="s">
        <v>66</v>
      </c>
      <c r="C435" s="125">
        <f t="shared" si="6"/>
        <v>6210.8333333333339</v>
      </c>
      <c r="D435" s="126">
        <v>7453</v>
      </c>
      <c r="Q435" s="91" t="s">
        <v>298</v>
      </c>
      <c r="R435" s="35" t="s">
        <v>67</v>
      </c>
      <c r="S435" s="87">
        <v>526.76</v>
      </c>
    </row>
    <row r="436" spans="1:19">
      <c r="A436" s="32" t="s">
        <v>28</v>
      </c>
      <c r="B436" s="37" t="s">
        <v>67</v>
      </c>
      <c r="C436" s="125">
        <f t="shared" si="6"/>
        <v>6340</v>
      </c>
      <c r="D436" s="126">
        <v>7608</v>
      </c>
      <c r="Q436" s="91" t="s">
        <v>298</v>
      </c>
      <c r="R436" s="35" t="s">
        <v>68</v>
      </c>
      <c r="S436" s="87">
        <v>526.76</v>
      </c>
    </row>
    <row r="437" spans="1:19">
      <c r="A437" s="32" t="s">
        <v>28</v>
      </c>
      <c r="B437" s="37" t="s">
        <v>68</v>
      </c>
      <c r="C437" s="125">
        <f t="shared" si="6"/>
        <v>6468.3333333333339</v>
      </c>
      <c r="D437" s="126">
        <v>7762</v>
      </c>
      <c r="Q437" s="91" t="s">
        <v>298</v>
      </c>
      <c r="R437" s="35" t="s">
        <v>69</v>
      </c>
      <c r="S437" s="87">
        <v>526.76</v>
      </c>
    </row>
    <row r="438" spans="1:19">
      <c r="A438" s="32" t="s">
        <v>28</v>
      </c>
      <c r="B438" s="37" t="s">
        <v>69</v>
      </c>
      <c r="C438" s="125">
        <f t="shared" si="6"/>
        <v>6598.3333333333339</v>
      </c>
      <c r="D438" s="126">
        <v>7918</v>
      </c>
      <c r="Q438" s="91" t="s">
        <v>298</v>
      </c>
      <c r="R438" s="35" t="s">
        <v>70</v>
      </c>
      <c r="S438" s="87">
        <v>526.76</v>
      </c>
    </row>
    <row r="439" spans="1:19">
      <c r="A439" s="32" t="s">
        <v>28</v>
      </c>
      <c r="B439" s="37" t="s">
        <v>70</v>
      </c>
      <c r="C439" s="125">
        <f t="shared" si="6"/>
        <v>6727.5</v>
      </c>
      <c r="D439" s="126">
        <v>8073</v>
      </c>
      <c r="Q439" s="91" t="s">
        <v>298</v>
      </c>
      <c r="R439" s="35" t="s">
        <v>71</v>
      </c>
      <c r="S439" s="87">
        <v>526.76</v>
      </c>
    </row>
    <row r="440" spans="1:19">
      <c r="A440" s="32" t="s">
        <v>28</v>
      </c>
      <c r="B440" s="37" t="s">
        <v>71</v>
      </c>
      <c r="C440" s="125">
        <f t="shared" si="6"/>
        <v>7047.5</v>
      </c>
      <c r="D440" s="126">
        <v>8457</v>
      </c>
      <c r="Q440" s="91" t="s">
        <v>298</v>
      </c>
      <c r="R440" s="35" t="s">
        <v>72</v>
      </c>
      <c r="S440" s="87">
        <v>526.76</v>
      </c>
    </row>
    <row r="441" spans="1:19">
      <c r="A441" s="32" t="s">
        <v>28</v>
      </c>
      <c r="B441" s="37" t="s">
        <v>72</v>
      </c>
      <c r="C441" s="125">
        <f t="shared" si="6"/>
        <v>5865</v>
      </c>
      <c r="D441" s="126">
        <v>7038</v>
      </c>
      <c r="Q441" s="91" t="s">
        <v>298</v>
      </c>
      <c r="R441" s="35" t="s">
        <v>73</v>
      </c>
      <c r="S441" s="87">
        <v>526.76</v>
      </c>
    </row>
    <row r="442" spans="1:19">
      <c r="A442" s="32" t="s">
        <v>28</v>
      </c>
      <c r="B442" s="37" t="s">
        <v>73</v>
      </c>
      <c r="C442" s="125">
        <f t="shared" si="6"/>
        <v>5991.666666666667</v>
      </c>
      <c r="D442" s="126">
        <v>7190</v>
      </c>
      <c r="Q442" s="91" t="s">
        <v>298</v>
      </c>
      <c r="R442" s="35" t="s">
        <v>74</v>
      </c>
      <c r="S442" s="87">
        <v>526.76</v>
      </c>
    </row>
    <row r="443" spans="1:19">
      <c r="A443" s="32" t="s">
        <v>28</v>
      </c>
      <c r="B443" s="37" t="s">
        <v>74</v>
      </c>
      <c r="C443" s="125">
        <f t="shared" si="6"/>
        <v>6120</v>
      </c>
      <c r="D443" s="126">
        <v>7344</v>
      </c>
      <c r="Q443" s="91" t="s">
        <v>298</v>
      </c>
      <c r="R443" s="35" t="s">
        <v>75</v>
      </c>
      <c r="S443" s="87">
        <v>526.76</v>
      </c>
    </row>
    <row r="444" spans="1:19">
      <c r="A444" s="32" t="s">
        <v>28</v>
      </c>
      <c r="B444" s="37" t="s">
        <v>75</v>
      </c>
      <c r="C444" s="125">
        <f t="shared" si="6"/>
        <v>6250.8333333333339</v>
      </c>
      <c r="D444" s="126">
        <v>7501</v>
      </c>
      <c r="Q444" s="91" t="s">
        <v>298</v>
      </c>
      <c r="R444" s="35" t="s">
        <v>76</v>
      </c>
      <c r="S444" s="87">
        <v>526.76</v>
      </c>
    </row>
    <row r="445" spans="1:19">
      <c r="A445" s="32" t="s">
        <v>28</v>
      </c>
      <c r="B445" s="37" t="s">
        <v>76</v>
      </c>
      <c r="C445" s="125">
        <f t="shared" si="6"/>
        <v>6378.3333333333339</v>
      </c>
      <c r="D445" s="126">
        <v>7654</v>
      </c>
      <c r="Q445" s="91" t="s">
        <v>298</v>
      </c>
      <c r="R445" s="35" t="s">
        <v>77</v>
      </c>
      <c r="S445" s="87">
        <v>526.76</v>
      </c>
    </row>
    <row r="446" spans="1:19">
      <c r="A446" s="32" t="s">
        <v>28</v>
      </c>
      <c r="B446" s="37" t="s">
        <v>77</v>
      </c>
      <c r="C446" s="125">
        <f t="shared" si="6"/>
        <v>6507.5</v>
      </c>
      <c r="D446" s="126">
        <v>7809</v>
      </c>
      <c r="Q446" s="91" t="s">
        <v>298</v>
      </c>
      <c r="R446" s="35" t="s">
        <v>78</v>
      </c>
      <c r="S446" s="87">
        <v>526.76</v>
      </c>
    </row>
    <row r="447" spans="1:19">
      <c r="A447" s="32" t="s">
        <v>28</v>
      </c>
      <c r="B447" s="37" t="s">
        <v>78</v>
      </c>
      <c r="C447" s="125">
        <f t="shared" si="6"/>
        <v>6638.3333333333339</v>
      </c>
      <c r="D447" s="126">
        <v>7966</v>
      </c>
      <c r="Q447" s="91" t="s">
        <v>298</v>
      </c>
      <c r="R447" s="35" t="s">
        <v>79</v>
      </c>
      <c r="S447" s="87">
        <v>526.76</v>
      </c>
    </row>
    <row r="448" spans="1:19">
      <c r="A448" s="32" t="s">
        <v>28</v>
      </c>
      <c r="B448" s="37" t="s">
        <v>79</v>
      </c>
      <c r="C448" s="125">
        <f t="shared" si="6"/>
        <v>6957.5</v>
      </c>
      <c r="D448" s="126">
        <v>8349</v>
      </c>
      <c r="Q448" s="91" t="s">
        <v>298</v>
      </c>
      <c r="R448" s="35" t="s">
        <v>80</v>
      </c>
      <c r="S448" s="87">
        <v>526.76</v>
      </c>
    </row>
    <row r="449" spans="1:19">
      <c r="A449" s="32" t="s">
        <v>28</v>
      </c>
      <c r="B449" s="37" t="s">
        <v>80</v>
      </c>
      <c r="C449" s="125">
        <f t="shared" si="6"/>
        <v>7240.8333333333339</v>
      </c>
      <c r="D449" s="126">
        <v>8689</v>
      </c>
      <c r="Q449" s="91" t="s">
        <v>298</v>
      </c>
      <c r="R449" s="35" t="s">
        <v>81</v>
      </c>
      <c r="S449" s="87">
        <v>526.76</v>
      </c>
    </row>
    <row r="450" spans="1:19">
      <c r="A450" s="32" t="s">
        <v>28</v>
      </c>
      <c r="B450" s="37" t="s">
        <v>81</v>
      </c>
      <c r="C450" s="125">
        <f t="shared" si="6"/>
        <v>7622.5</v>
      </c>
      <c r="D450" s="126">
        <v>9147</v>
      </c>
      <c r="Q450" s="91" t="s">
        <v>298</v>
      </c>
      <c r="R450" s="35" t="s">
        <v>83</v>
      </c>
      <c r="S450" s="87">
        <v>526.76</v>
      </c>
    </row>
    <row r="451" spans="1:19">
      <c r="A451" s="32" t="s">
        <v>28</v>
      </c>
      <c r="B451" s="37" t="s">
        <v>83</v>
      </c>
      <c r="C451" s="125">
        <f t="shared" si="6"/>
        <v>5902.5</v>
      </c>
      <c r="D451" s="126">
        <v>7083</v>
      </c>
      <c r="Q451" s="91" t="s">
        <v>298</v>
      </c>
      <c r="R451" s="35" t="s">
        <v>84</v>
      </c>
      <c r="S451" s="87">
        <v>526.76</v>
      </c>
    </row>
    <row r="452" spans="1:19">
      <c r="A452" s="32" t="s">
        <v>28</v>
      </c>
      <c r="B452" s="37" t="s">
        <v>84</v>
      </c>
      <c r="C452" s="125">
        <f t="shared" ref="C452:C515" si="7">D452/1.2</f>
        <v>6029.166666666667</v>
      </c>
      <c r="D452" s="126">
        <v>7235</v>
      </c>
      <c r="Q452" s="91" t="s">
        <v>298</v>
      </c>
      <c r="R452" s="35" t="s">
        <v>85</v>
      </c>
      <c r="S452" s="87">
        <v>526.76</v>
      </c>
    </row>
    <row r="453" spans="1:19">
      <c r="A453" s="32" t="s">
        <v>28</v>
      </c>
      <c r="B453" s="37" t="s">
        <v>85</v>
      </c>
      <c r="C453" s="125">
        <f t="shared" si="7"/>
        <v>6157.5</v>
      </c>
      <c r="D453" s="126">
        <v>7389</v>
      </c>
      <c r="Q453" s="91" t="s">
        <v>298</v>
      </c>
      <c r="R453" s="35" t="s">
        <v>86</v>
      </c>
      <c r="S453" s="87">
        <v>526.76</v>
      </c>
    </row>
    <row r="454" spans="1:19">
      <c r="A454" s="32" t="s">
        <v>28</v>
      </c>
      <c r="B454" s="37" t="s">
        <v>86</v>
      </c>
      <c r="C454" s="125">
        <f t="shared" si="7"/>
        <v>6289.166666666667</v>
      </c>
      <c r="D454" s="126">
        <v>7547</v>
      </c>
      <c r="Q454" s="91" t="s">
        <v>298</v>
      </c>
      <c r="R454" s="35" t="s">
        <v>87</v>
      </c>
      <c r="S454" s="87">
        <v>526.76</v>
      </c>
    </row>
    <row r="455" spans="1:19">
      <c r="A455" s="32" t="s">
        <v>28</v>
      </c>
      <c r="B455" s="37" t="s">
        <v>87</v>
      </c>
      <c r="C455" s="125">
        <f t="shared" si="7"/>
        <v>6416.666666666667</v>
      </c>
      <c r="D455" s="126">
        <v>7700</v>
      </c>
      <c r="Q455" s="91" t="s">
        <v>298</v>
      </c>
      <c r="R455" s="35" t="s">
        <v>88</v>
      </c>
      <c r="S455" s="87">
        <v>526.76</v>
      </c>
    </row>
    <row r="456" spans="1:19">
      <c r="A456" s="32" t="s">
        <v>28</v>
      </c>
      <c r="B456" s="37" t="s">
        <v>88</v>
      </c>
      <c r="C456" s="125">
        <f t="shared" si="7"/>
        <v>6545</v>
      </c>
      <c r="D456" s="126">
        <v>7854</v>
      </c>
      <c r="Q456" s="91" t="s">
        <v>298</v>
      </c>
      <c r="R456" s="35" t="s">
        <v>89</v>
      </c>
      <c r="S456" s="87">
        <v>526.76</v>
      </c>
    </row>
    <row r="457" spans="1:19">
      <c r="A457" s="32" t="s">
        <v>28</v>
      </c>
      <c r="B457" s="37" t="s">
        <v>89</v>
      </c>
      <c r="C457" s="125">
        <f t="shared" si="7"/>
        <v>6868.3333333333339</v>
      </c>
      <c r="D457" s="126">
        <v>8242</v>
      </c>
      <c r="Q457" s="91" t="s">
        <v>298</v>
      </c>
      <c r="R457" s="35" t="s">
        <v>90</v>
      </c>
      <c r="S457" s="87">
        <v>526.76</v>
      </c>
    </row>
    <row r="458" spans="1:19">
      <c r="A458" s="32" t="s">
        <v>28</v>
      </c>
      <c r="B458" s="37" t="s">
        <v>90</v>
      </c>
      <c r="C458" s="125">
        <f t="shared" si="7"/>
        <v>7151.666666666667</v>
      </c>
      <c r="D458" s="126">
        <v>8582</v>
      </c>
      <c r="Q458" s="91" t="s">
        <v>298</v>
      </c>
      <c r="R458" s="35" t="s">
        <v>91</v>
      </c>
      <c r="S458" s="87">
        <v>526.76</v>
      </c>
    </row>
    <row r="459" spans="1:19">
      <c r="A459" s="32" t="s">
        <v>28</v>
      </c>
      <c r="B459" s="37" t="s">
        <v>91</v>
      </c>
      <c r="C459" s="125">
        <f t="shared" si="7"/>
        <v>7530.8333333333339</v>
      </c>
      <c r="D459" s="126">
        <v>9037</v>
      </c>
      <c r="Q459" s="91" t="s">
        <v>298</v>
      </c>
      <c r="R459" s="35" t="s">
        <v>82</v>
      </c>
      <c r="S459" s="87">
        <v>526.76</v>
      </c>
    </row>
    <row r="460" spans="1:19">
      <c r="A460" s="32" t="s">
        <v>28</v>
      </c>
      <c r="B460" s="37" t="s">
        <v>82</v>
      </c>
      <c r="C460" s="125">
        <f t="shared" si="7"/>
        <v>7911.666666666667</v>
      </c>
      <c r="D460" s="126">
        <v>9494</v>
      </c>
      <c r="Q460" s="91" t="s">
        <v>298</v>
      </c>
      <c r="R460" s="35" t="s">
        <v>92</v>
      </c>
      <c r="S460" s="87">
        <v>526.76</v>
      </c>
    </row>
    <row r="461" spans="1:19">
      <c r="A461" s="32" t="s">
        <v>28</v>
      </c>
      <c r="B461" s="37" t="s">
        <v>92</v>
      </c>
      <c r="C461" s="125">
        <f t="shared" si="7"/>
        <v>5939.166666666667</v>
      </c>
      <c r="D461" s="126">
        <v>7127</v>
      </c>
      <c r="Q461" s="91" t="s">
        <v>298</v>
      </c>
      <c r="R461" s="35" t="s">
        <v>93</v>
      </c>
      <c r="S461" s="87">
        <v>526.76</v>
      </c>
    </row>
    <row r="462" spans="1:19">
      <c r="A462" s="32" t="s">
        <v>28</v>
      </c>
      <c r="B462" s="37" t="s">
        <v>93</v>
      </c>
      <c r="C462" s="125">
        <f t="shared" si="7"/>
        <v>6069.166666666667</v>
      </c>
      <c r="D462" s="126">
        <v>7283</v>
      </c>
      <c r="Q462" s="91" t="s">
        <v>298</v>
      </c>
      <c r="R462" s="35" t="s">
        <v>235</v>
      </c>
      <c r="S462" s="87">
        <v>526.76</v>
      </c>
    </row>
    <row r="463" spans="1:19">
      <c r="A463" s="32" t="s">
        <v>28</v>
      </c>
      <c r="B463" s="37" t="s">
        <v>94</v>
      </c>
      <c r="C463" s="125">
        <f t="shared" si="7"/>
        <v>6196.666666666667</v>
      </c>
      <c r="D463" s="126">
        <v>7436</v>
      </c>
      <c r="Q463" s="91" t="s">
        <v>298</v>
      </c>
      <c r="R463" s="35" t="s">
        <v>95</v>
      </c>
      <c r="S463" s="87">
        <v>526.76</v>
      </c>
    </row>
    <row r="464" spans="1:19">
      <c r="A464" s="32" t="s">
        <v>28</v>
      </c>
      <c r="B464" s="37" t="s">
        <v>95</v>
      </c>
      <c r="C464" s="125">
        <f t="shared" si="7"/>
        <v>6326.666666666667</v>
      </c>
      <c r="D464" s="126">
        <v>7592</v>
      </c>
      <c r="Q464" s="91" t="s">
        <v>298</v>
      </c>
      <c r="R464" s="35" t="s">
        <v>96</v>
      </c>
      <c r="S464" s="87">
        <v>526.76</v>
      </c>
    </row>
    <row r="465" spans="1:19">
      <c r="A465" s="32" t="s">
        <v>28</v>
      </c>
      <c r="B465" s="37" t="s">
        <v>96</v>
      </c>
      <c r="C465" s="125">
        <f t="shared" si="7"/>
        <v>6456.666666666667</v>
      </c>
      <c r="D465" s="126">
        <v>7748</v>
      </c>
      <c r="Q465" s="91" t="s">
        <v>298</v>
      </c>
      <c r="R465" s="35" t="s">
        <v>97</v>
      </c>
      <c r="S465" s="87">
        <v>526.76</v>
      </c>
    </row>
    <row r="466" spans="1:19">
      <c r="A466" s="32" t="s">
        <v>28</v>
      </c>
      <c r="B466" s="37" t="s">
        <v>97</v>
      </c>
      <c r="C466" s="125">
        <f t="shared" si="7"/>
        <v>6775.8333333333339</v>
      </c>
      <c r="D466" s="126">
        <v>8131</v>
      </c>
      <c r="Q466" s="91" t="s">
        <v>298</v>
      </c>
      <c r="R466" s="35" t="s">
        <v>98</v>
      </c>
      <c r="S466" s="87">
        <v>526.76</v>
      </c>
    </row>
    <row r="467" spans="1:19">
      <c r="A467" s="32" t="s">
        <v>28</v>
      </c>
      <c r="B467" s="37" t="s">
        <v>98</v>
      </c>
      <c r="C467" s="125">
        <f t="shared" si="7"/>
        <v>7061.666666666667</v>
      </c>
      <c r="D467" s="126">
        <v>8474</v>
      </c>
      <c r="Q467" s="91" t="s">
        <v>298</v>
      </c>
      <c r="R467" s="35" t="s">
        <v>99</v>
      </c>
      <c r="S467" s="87">
        <v>526.76</v>
      </c>
    </row>
    <row r="468" spans="1:19">
      <c r="A468" s="32" t="s">
        <v>28</v>
      </c>
      <c r="B468" s="37" t="s">
        <v>99</v>
      </c>
      <c r="C468" s="125">
        <f t="shared" si="7"/>
        <v>7440.8333333333339</v>
      </c>
      <c r="D468" s="126">
        <v>8929</v>
      </c>
      <c r="Q468" s="91" t="s">
        <v>298</v>
      </c>
      <c r="R468" s="35" t="s">
        <v>100</v>
      </c>
      <c r="S468" s="87">
        <v>526.76</v>
      </c>
    </row>
    <row r="469" spans="1:19">
      <c r="A469" s="32" t="s">
        <v>28</v>
      </c>
      <c r="B469" s="37" t="s">
        <v>100</v>
      </c>
      <c r="C469" s="125">
        <f t="shared" si="7"/>
        <v>7820</v>
      </c>
      <c r="D469" s="126">
        <v>9384</v>
      </c>
      <c r="Q469" s="91" t="s">
        <v>298</v>
      </c>
      <c r="R469" s="35" t="s">
        <v>101</v>
      </c>
      <c r="S469" s="87">
        <v>526.76</v>
      </c>
    </row>
    <row r="470" spans="1:19">
      <c r="A470" s="32" t="s">
        <v>28</v>
      </c>
      <c r="B470" s="37" t="s">
        <v>101</v>
      </c>
      <c r="C470" s="125">
        <f t="shared" si="7"/>
        <v>8241.6666666666679</v>
      </c>
      <c r="D470" s="126">
        <v>9890</v>
      </c>
      <c r="Q470" s="91" t="s">
        <v>298</v>
      </c>
      <c r="R470" s="35" t="s">
        <v>102</v>
      </c>
      <c r="S470" s="87">
        <v>526.76</v>
      </c>
    </row>
    <row r="471" spans="1:19">
      <c r="A471" s="32" t="s">
        <v>28</v>
      </c>
      <c r="B471" s="37" t="s">
        <v>102</v>
      </c>
      <c r="C471" s="125">
        <f t="shared" si="7"/>
        <v>5979.166666666667</v>
      </c>
      <c r="D471" s="126">
        <v>7175</v>
      </c>
      <c r="Q471" s="91" t="s">
        <v>298</v>
      </c>
      <c r="R471" s="35" t="s">
        <v>103</v>
      </c>
      <c r="S471" s="87">
        <v>526.76</v>
      </c>
    </row>
    <row r="472" spans="1:19">
      <c r="A472" s="32" t="s">
        <v>28</v>
      </c>
      <c r="B472" s="37" t="s">
        <v>103</v>
      </c>
      <c r="C472" s="125">
        <f t="shared" si="7"/>
        <v>6105.8333333333339</v>
      </c>
      <c r="D472" s="126">
        <v>7327</v>
      </c>
      <c r="Q472" s="91" t="s">
        <v>298</v>
      </c>
      <c r="R472" s="35" t="s">
        <v>104</v>
      </c>
      <c r="S472" s="87">
        <v>526.76</v>
      </c>
    </row>
    <row r="473" spans="1:19">
      <c r="A473" s="32" t="s">
        <v>28</v>
      </c>
      <c r="B473" s="37" t="s">
        <v>104</v>
      </c>
      <c r="C473" s="125">
        <f t="shared" si="7"/>
        <v>6235</v>
      </c>
      <c r="D473" s="126">
        <v>7482</v>
      </c>
      <c r="Q473" s="91" t="s">
        <v>298</v>
      </c>
      <c r="R473" s="35" t="s">
        <v>105</v>
      </c>
      <c r="S473" s="87">
        <v>526.76</v>
      </c>
    </row>
    <row r="474" spans="1:19">
      <c r="A474" s="32" t="s">
        <v>28</v>
      </c>
      <c r="B474" s="37" t="s">
        <v>105</v>
      </c>
      <c r="C474" s="125">
        <f t="shared" si="7"/>
        <v>6366.666666666667</v>
      </c>
      <c r="D474" s="126">
        <v>7640</v>
      </c>
      <c r="Q474" s="91" t="s">
        <v>298</v>
      </c>
      <c r="R474" s="35" t="s">
        <v>106</v>
      </c>
      <c r="S474" s="87">
        <v>526.76</v>
      </c>
    </row>
    <row r="475" spans="1:19">
      <c r="A475" s="32" t="s">
        <v>28</v>
      </c>
      <c r="B475" s="37" t="s">
        <v>106</v>
      </c>
      <c r="C475" s="125">
        <f t="shared" si="7"/>
        <v>6686.666666666667</v>
      </c>
      <c r="D475" s="126">
        <v>8024</v>
      </c>
      <c r="Q475" s="91" t="s">
        <v>298</v>
      </c>
      <c r="R475" s="35" t="s">
        <v>107</v>
      </c>
      <c r="S475" s="87">
        <v>526.76</v>
      </c>
    </row>
    <row r="476" spans="1:19">
      <c r="A476" s="32" t="s">
        <v>28</v>
      </c>
      <c r="B476" s="37" t="s">
        <v>107</v>
      </c>
      <c r="C476" s="125">
        <f t="shared" si="7"/>
        <v>6969.166666666667</v>
      </c>
      <c r="D476" s="126">
        <v>8363</v>
      </c>
      <c r="Q476" s="91" t="s">
        <v>298</v>
      </c>
      <c r="R476" s="35" t="s">
        <v>108</v>
      </c>
      <c r="S476" s="87">
        <v>526.76</v>
      </c>
    </row>
    <row r="477" spans="1:19">
      <c r="A477" s="32" t="s">
        <v>28</v>
      </c>
      <c r="B477" s="37" t="s">
        <v>108</v>
      </c>
      <c r="C477" s="125">
        <f t="shared" si="7"/>
        <v>7351.666666666667</v>
      </c>
      <c r="D477" s="126">
        <v>8822</v>
      </c>
      <c r="Q477" s="91" t="s">
        <v>298</v>
      </c>
      <c r="R477" s="35" t="s">
        <v>109</v>
      </c>
      <c r="S477" s="87">
        <v>526.76</v>
      </c>
    </row>
    <row r="478" spans="1:19">
      <c r="A478" s="32" t="s">
        <v>28</v>
      </c>
      <c r="B478" s="37" t="s">
        <v>109</v>
      </c>
      <c r="C478" s="125">
        <f t="shared" si="7"/>
        <v>7729.166666666667</v>
      </c>
      <c r="D478" s="126">
        <v>9275</v>
      </c>
      <c r="Q478" s="91" t="s">
        <v>298</v>
      </c>
      <c r="R478" s="35" t="s">
        <v>110</v>
      </c>
      <c r="S478" s="87">
        <v>526.76</v>
      </c>
    </row>
    <row r="479" spans="1:19">
      <c r="A479" s="32" t="s">
        <v>28</v>
      </c>
      <c r="B479" s="37" t="s">
        <v>110</v>
      </c>
      <c r="C479" s="125">
        <f t="shared" si="7"/>
        <v>8149.166666666667</v>
      </c>
      <c r="D479" s="126">
        <v>9779</v>
      </c>
      <c r="Q479" s="91" t="s">
        <v>298</v>
      </c>
      <c r="R479" s="35" t="s">
        <v>111</v>
      </c>
      <c r="S479" s="87">
        <v>526.76</v>
      </c>
    </row>
    <row r="480" spans="1:19">
      <c r="A480" s="32" t="s">
        <v>28</v>
      </c>
      <c r="B480" s="37" t="s">
        <v>111</v>
      </c>
      <c r="C480" s="125">
        <f t="shared" si="7"/>
        <v>8489.1666666666679</v>
      </c>
      <c r="D480" s="126">
        <v>10187</v>
      </c>
      <c r="Q480" s="91" t="s">
        <v>298</v>
      </c>
      <c r="R480" s="35" t="s">
        <v>112</v>
      </c>
      <c r="S480" s="87">
        <v>526.76</v>
      </c>
    </row>
    <row r="481" spans="1:19">
      <c r="A481" s="32" t="s">
        <v>28</v>
      </c>
      <c r="B481" s="37" t="s">
        <v>112</v>
      </c>
      <c r="C481" s="125">
        <f t="shared" si="7"/>
        <v>6018.3333333333339</v>
      </c>
      <c r="D481" s="126">
        <v>7222</v>
      </c>
      <c r="Q481" s="91" t="s">
        <v>298</v>
      </c>
      <c r="R481" s="35" t="s">
        <v>113</v>
      </c>
      <c r="S481" s="87">
        <v>526.76</v>
      </c>
    </row>
    <row r="482" spans="1:19">
      <c r="A482" s="32" t="s">
        <v>28</v>
      </c>
      <c r="B482" s="37" t="s">
        <v>113</v>
      </c>
      <c r="C482" s="125">
        <f t="shared" si="7"/>
        <v>6145</v>
      </c>
      <c r="D482" s="126">
        <v>7374</v>
      </c>
      <c r="Q482" s="91" t="s">
        <v>298</v>
      </c>
      <c r="R482" s="35" t="s">
        <v>114</v>
      </c>
      <c r="S482" s="87">
        <v>526.76</v>
      </c>
    </row>
    <row r="483" spans="1:19">
      <c r="A483" s="32" t="s">
        <v>28</v>
      </c>
      <c r="B483" s="37" t="s">
        <v>114</v>
      </c>
      <c r="C483" s="125">
        <f t="shared" si="7"/>
        <v>6274.166666666667</v>
      </c>
      <c r="D483" s="126">
        <v>7529</v>
      </c>
      <c r="Q483" s="91" t="s">
        <v>298</v>
      </c>
      <c r="R483" s="35" t="s">
        <v>115</v>
      </c>
      <c r="S483" s="87">
        <v>526.76</v>
      </c>
    </row>
    <row r="484" spans="1:19">
      <c r="A484" s="32" t="s">
        <v>28</v>
      </c>
      <c r="B484" s="37" t="s">
        <v>115</v>
      </c>
      <c r="C484" s="125">
        <f t="shared" si="7"/>
        <v>6596.666666666667</v>
      </c>
      <c r="D484" s="126">
        <v>7916</v>
      </c>
      <c r="Q484" s="91" t="s">
        <v>298</v>
      </c>
      <c r="R484" s="35" t="s">
        <v>116</v>
      </c>
      <c r="S484" s="87">
        <v>526.76</v>
      </c>
    </row>
    <row r="485" spans="1:19">
      <c r="A485" s="32" t="s">
        <v>28</v>
      </c>
      <c r="B485" s="37" t="s">
        <v>116</v>
      </c>
      <c r="C485" s="125">
        <f t="shared" si="7"/>
        <v>6880</v>
      </c>
      <c r="D485" s="126">
        <v>8256</v>
      </c>
      <c r="Q485" s="91" t="s">
        <v>298</v>
      </c>
      <c r="R485" s="35" t="s">
        <v>117</v>
      </c>
      <c r="S485" s="87">
        <v>526.76</v>
      </c>
    </row>
    <row r="486" spans="1:19">
      <c r="A486" s="32" t="s">
        <v>28</v>
      </c>
      <c r="B486" s="37" t="s">
        <v>117</v>
      </c>
      <c r="C486" s="125">
        <f t="shared" si="7"/>
        <v>7259.166666666667</v>
      </c>
      <c r="D486" s="126">
        <v>8711</v>
      </c>
      <c r="Q486" s="91" t="s">
        <v>298</v>
      </c>
      <c r="R486" s="35" t="s">
        <v>118</v>
      </c>
      <c r="S486" s="87">
        <v>526.76</v>
      </c>
    </row>
    <row r="487" spans="1:19">
      <c r="A487" s="32" t="s">
        <v>28</v>
      </c>
      <c r="B487" s="37" t="s">
        <v>118</v>
      </c>
      <c r="C487" s="125">
        <f t="shared" si="7"/>
        <v>7640</v>
      </c>
      <c r="D487" s="126">
        <v>9168</v>
      </c>
      <c r="Q487" s="91" t="s">
        <v>298</v>
      </c>
      <c r="R487" s="35" t="s">
        <v>119</v>
      </c>
      <c r="S487" s="87">
        <v>526.76</v>
      </c>
    </row>
    <row r="488" spans="1:19">
      <c r="A488" s="32" t="s">
        <v>28</v>
      </c>
      <c r="B488" s="37" t="s">
        <v>119</v>
      </c>
      <c r="C488" s="125">
        <f t="shared" si="7"/>
        <v>8059.166666666667</v>
      </c>
      <c r="D488" s="126">
        <v>9671</v>
      </c>
      <c r="Q488" s="91" t="s">
        <v>298</v>
      </c>
      <c r="R488" s="35" t="s">
        <v>120</v>
      </c>
      <c r="S488" s="87">
        <v>526.76</v>
      </c>
    </row>
    <row r="489" spans="1:19">
      <c r="A489" s="32" t="s">
        <v>28</v>
      </c>
      <c r="B489" s="37" t="s">
        <v>120</v>
      </c>
      <c r="C489" s="125">
        <f t="shared" si="7"/>
        <v>8398.3333333333339</v>
      </c>
      <c r="D489" s="126">
        <v>10078</v>
      </c>
      <c r="Q489" s="91" t="s">
        <v>298</v>
      </c>
      <c r="R489" s="35" t="s">
        <v>121</v>
      </c>
      <c r="S489" s="87">
        <v>526.76</v>
      </c>
    </row>
    <row r="490" spans="1:19">
      <c r="A490" s="32" t="s">
        <v>28</v>
      </c>
      <c r="B490" s="37" t="s">
        <v>121</v>
      </c>
      <c r="C490" s="125">
        <f t="shared" si="7"/>
        <v>8780</v>
      </c>
      <c r="D490" s="126">
        <v>10536</v>
      </c>
      <c r="Q490" s="91" t="s">
        <v>298</v>
      </c>
      <c r="R490" s="35" t="s">
        <v>122</v>
      </c>
      <c r="S490" s="87">
        <v>526.76</v>
      </c>
    </row>
    <row r="491" spans="1:19">
      <c r="A491" s="32" t="s">
        <v>28</v>
      </c>
      <c r="B491" s="37" t="s">
        <v>122</v>
      </c>
      <c r="C491" s="125">
        <f t="shared" si="7"/>
        <v>6055.8333333333339</v>
      </c>
      <c r="D491" s="126">
        <v>7267</v>
      </c>
      <c r="Q491" s="91" t="s">
        <v>298</v>
      </c>
      <c r="R491" s="35" t="s">
        <v>123</v>
      </c>
      <c r="S491" s="87">
        <v>526.76</v>
      </c>
    </row>
    <row r="492" spans="1:19">
      <c r="A492" s="32" t="s">
        <v>28</v>
      </c>
      <c r="B492" s="37" t="s">
        <v>123</v>
      </c>
      <c r="C492" s="125">
        <f t="shared" si="7"/>
        <v>6185</v>
      </c>
      <c r="D492" s="126">
        <v>7422</v>
      </c>
      <c r="Q492" s="91" t="s">
        <v>298</v>
      </c>
      <c r="R492" s="35" t="s">
        <v>124</v>
      </c>
      <c r="S492" s="87">
        <v>526.76</v>
      </c>
    </row>
    <row r="493" spans="1:19">
      <c r="A493" s="32" t="s">
        <v>28</v>
      </c>
      <c r="B493" s="37" t="s">
        <v>124</v>
      </c>
      <c r="C493" s="125">
        <f t="shared" si="7"/>
        <v>6505</v>
      </c>
      <c r="D493" s="126">
        <v>7806</v>
      </c>
      <c r="Q493" s="91" t="s">
        <v>298</v>
      </c>
      <c r="R493" s="35" t="s">
        <v>125</v>
      </c>
      <c r="S493" s="87">
        <v>526.76</v>
      </c>
    </row>
    <row r="494" spans="1:19">
      <c r="A494" s="32" t="s">
        <v>28</v>
      </c>
      <c r="B494" s="37" t="s">
        <v>125</v>
      </c>
      <c r="C494" s="125">
        <f t="shared" si="7"/>
        <v>6790.8333333333339</v>
      </c>
      <c r="D494" s="126">
        <v>8149</v>
      </c>
      <c r="Q494" s="91" t="s">
        <v>298</v>
      </c>
      <c r="R494" s="35" t="s">
        <v>126</v>
      </c>
      <c r="S494" s="87">
        <v>526.76</v>
      </c>
    </row>
    <row r="495" spans="1:19">
      <c r="A495" s="32" t="s">
        <v>28</v>
      </c>
      <c r="B495" s="37" t="s">
        <v>126</v>
      </c>
      <c r="C495" s="125">
        <f t="shared" si="7"/>
        <v>7170</v>
      </c>
      <c r="D495" s="126">
        <v>8604</v>
      </c>
      <c r="Q495" s="91" t="s">
        <v>298</v>
      </c>
      <c r="R495" s="35" t="s">
        <v>127</v>
      </c>
      <c r="S495" s="87">
        <v>526.76</v>
      </c>
    </row>
    <row r="496" spans="1:19">
      <c r="A496" s="32" t="s">
        <v>28</v>
      </c>
      <c r="B496" s="37" t="s">
        <v>127</v>
      </c>
      <c r="C496" s="125">
        <f t="shared" si="7"/>
        <v>7547.5</v>
      </c>
      <c r="D496" s="126">
        <v>9057</v>
      </c>
      <c r="Q496" s="91" t="s">
        <v>298</v>
      </c>
      <c r="R496" s="35" t="s">
        <v>128</v>
      </c>
      <c r="S496" s="87">
        <v>526.76</v>
      </c>
    </row>
    <row r="497" spans="1:19">
      <c r="A497" s="32" t="s">
        <v>28</v>
      </c>
      <c r="B497" s="37" t="s">
        <v>128</v>
      </c>
      <c r="C497" s="125">
        <f t="shared" si="7"/>
        <v>7970</v>
      </c>
      <c r="D497" s="126">
        <v>9564</v>
      </c>
      <c r="Q497" s="91" t="s">
        <v>298</v>
      </c>
      <c r="R497" s="35" t="s">
        <v>129</v>
      </c>
      <c r="S497" s="87">
        <v>526.76</v>
      </c>
    </row>
    <row r="498" spans="1:19">
      <c r="A498" s="32" t="s">
        <v>28</v>
      </c>
      <c r="B498" s="37" t="s">
        <v>129</v>
      </c>
      <c r="C498" s="125">
        <f t="shared" si="7"/>
        <v>8307.5</v>
      </c>
      <c r="D498" s="126">
        <v>9969</v>
      </c>
      <c r="Q498" s="91" t="s">
        <v>298</v>
      </c>
      <c r="R498" s="35" t="s">
        <v>130</v>
      </c>
      <c r="S498" s="87">
        <v>526.76</v>
      </c>
    </row>
    <row r="499" spans="1:19">
      <c r="A499" s="32" t="s">
        <v>28</v>
      </c>
      <c r="B499" s="37" t="s">
        <v>130</v>
      </c>
      <c r="C499" s="125">
        <f t="shared" si="7"/>
        <v>8686.6666666666679</v>
      </c>
      <c r="D499" s="126">
        <v>10424</v>
      </c>
      <c r="Q499" s="91" t="s">
        <v>298</v>
      </c>
      <c r="R499" s="35" t="s">
        <v>131</v>
      </c>
      <c r="S499" s="87">
        <v>526.76</v>
      </c>
    </row>
    <row r="500" spans="1:19">
      <c r="A500" s="32" t="s">
        <v>28</v>
      </c>
      <c r="B500" s="37" t="s">
        <v>131</v>
      </c>
      <c r="C500" s="125">
        <f t="shared" si="7"/>
        <v>9029.1666666666679</v>
      </c>
      <c r="D500" s="126">
        <v>10835</v>
      </c>
      <c r="Q500" s="91" t="s">
        <v>298</v>
      </c>
      <c r="R500" s="35" t="s">
        <v>132</v>
      </c>
      <c r="S500" s="87">
        <v>526.76</v>
      </c>
    </row>
    <row r="501" spans="1:19">
      <c r="A501" s="32" t="s">
        <v>28</v>
      </c>
      <c r="B501" s="37" t="s">
        <v>132</v>
      </c>
      <c r="C501" s="125">
        <f t="shared" si="7"/>
        <v>6095</v>
      </c>
      <c r="D501" s="126">
        <v>7314</v>
      </c>
      <c r="Q501" s="91" t="s">
        <v>298</v>
      </c>
      <c r="R501" s="35" t="s">
        <v>133</v>
      </c>
      <c r="S501" s="87">
        <v>526.76</v>
      </c>
    </row>
    <row r="502" spans="1:19">
      <c r="A502" s="32" t="s">
        <v>28</v>
      </c>
      <c r="B502" s="37" t="s">
        <v>133</v>
      </c>
      <c r="C502" s="125">
        <f t="shared" si="7"/>
        <v>6415</v>
      </c>
      <c r="D502" s="126">
        <v>7698</v>
      </c>
      <c r="Q502" s="91" t="s">
        <v>298</v>
      </c>
      <c r="R502" s="35" t="s">
        <v>134</v>
      </c>
      <c r="S502" s="87">
        <v>526.76</v>
      </c>
    </row>
    <row r="503" spans="1:19">
      <c r="A503" s="32" t="s">
        <v>28</v>
      </c>
      <c r="B503" s="37" t="s">
        <v>134</v>
      </c>
      <c r="C503" s="125">
        <f t="shared" si="7"/>
        <v>6697.5</v>
      </c>
      <c r="D503" s="126">
        <v>8037</v>
      </c>
      <c r="Q503" s="91" t="s">
        <v>298</v>
      </c>
      <c r="R503" s="35" t="s">
        <v>135</v>
      </c>
      <c r="S503" s="87">
        <v>526.76</v>
      </c>
    </row>
    <row r="504" spans="1:19">
      <c r="A504" s="32" t="s">
        <v>28</v>
      </c>
      <c r="B504" s="37" t="s">
        <v>135</v>
      </c>
      <c r="C504" s="125">
        <f t="shared" si="7"/>
        <v>7079.166666666667</v>
      </c>
      <c r="D504" s="126">
        <v>8495</v>
      </c>
      <c r="Q504" s="91" t="s">
        <v>298</v>
      </c>
      <c r="R504" s="35" t="s">
        <v>136</v>
      </c>
      <c r="S504" s="87">
        <v>526.76</v>
      </c>
    </row>
    <row r="505" spans="1:19">
      <c r="A505" s="32" t="s">
        <v>28</v>
      </c>
      <c r="B505" s="37" t="s">
        <v>136</v>
      </c>
      <c r="C505" s="125">
        <f t="shared" si="7"/>
        <v>7457.5</v>
      </c>
      <c r="D505" s="126">
        <v>8949</v>
      </c>
      <c r="Q505" s="91" t="s">
        <v>298</v>
      </c>
      <c r="R505" s="35" t="s">
        <v>137</v>
      </c>
      <c r="S505" s="87">
        <v>526.76</v>
      </c>
    </row>
    <row r="506" spans="1:19">
      <c r="A506" s="32" t="s">
        <v>28</v>
      </c>
      <c r="B506" s="37" t="s">
        <v>137</v>
      </c>
      <c r="C506" s="125">
        <f t="shared" si="7"/>
        <v>7877.5</v>
      </c>
      <c r="D506" s="126">
        <v>9453</v>
      </c>
      <c r="Q506" s="91" t="s">
        <v>298</v>
      </c>
      <c r="R506" s="35" t="s">
        <v>138</v>
      </c>
      <c r="S506" s="87">
        <v>563.54999999999995</v>
      </c>
    </row>
    <row r="507" spans="1:19">
      <c r="A507" s="32" t="s">
        <v>28</v>
      </c>
      <c r="B507" s="37" t="s">
        <v>138</v>
      </c>
      <c r="C507" s="125">
        <f t="shared" si="7"/>
        <v>8218.3333333333339</v>
      </c>
      <c r="D507" s="126">
        <v>9862</v>
      </c>
      <c r="Q507" s="91" t="s">
        <v>298</v>
      </c>
      <c r="R507" s="35" t="s">
        <v>139</v>
      </c>
      <c r="S507" s="87">
        <v>563.54999999999995</v>
      </c>
    </row>
    <row r="508" spans="1:19">
      <c r="A508" s="32" t="s">
        <v>28</v>
      </c>
      <c r="B508" s="37" t="s">
        <v>139</v>
      </c>
      <c r="C508" s="125">
        <f t="shared" si="7"/>
        <v>9097.5</v>
      </c>
      <c r="D508" s="126">
        <v>10917</v>
      </c>
      <c r="Q508" s="91" t="s">
        <v>298</v>
      </c>
      <c r="R508" s="35" t="s">
        <v>140</v>
      </c>
      <c r="S508" s="87">
        <v>563.54999999999995</v>
      </c>
    </row>
    <row r="509" spans="1:19">
      <c r="A509" s="32" t="s">
        <v>28</v>
      </c>
      <c r="B509" s="37" t="s">
        <v>140</v>
      </c>
      <c r="C509" s="125">
        <f t="shared" si="7"/>
        <v>8936.6666666666679</v>
      </c>
      <c r="D509" s="126">
        <v>10724</v>
      </c>
      <c r="Q509" s="91" t="s">
        <v>298</v>
      </c>
      <c r="R509" s="35" t="s">
        <v>141</v>
      </c>
      <c r="S509" s="87">
        <v>563.54999999999995</v>
      </c>
    </row>
    <row r="510" spans="1:19">
      <c r="A510" s="32" t="s">
        <v>28</v>
      </c>
      <c r="B510" s="37" t="s">
        <v>141</v>
      </c>
      <c r="C510" s="125">
        <f t="shared" si="7"/>
        <v>9398.3333333333339</v>
      </c>
      <c r="D510" s="126">
        <v>11278</v>
      </c>
      <c r="Q510" s="91" t="s">
        <v>298</v>
      </c>
      <c r="R510" s="35" t="s">
        <v>142</v>
      </c>
      <c r="S510" s="87">
        <v>563.54999999999995</v>
      </c>
    </row>
    <row r="511" spans="1:19">
      <c r="A511" s="32" t="s">
        <v>28</v>
      </c>
      <c r="B511" s="37" t="s">
        <v>142</v>
      </c>
      <c r="C511" s="125">
        <f t="shared" si="7"/>
        <v>6324.166666666667</v>
      </c>
      <c r="D511" s="126">
        <v>7589</v>
      </c>
      <c r="Q511" s="91" t="s">
        <v>298</v>
      </c>
      <c r="R511" s="35" t="s">
        <v>143</v>
      </c>
      <c r="S511" s="87">
        <v>563.54999999999995</v>
      </c>
    </row>
    <row r="512" spans="1:19">
      <c r="A512" s="32" t="s">
        <v>28</v>
      </c>
      <c r="B512" s="37" t="s">
        <v>143</v>
      </c>
      <c r="C512" s="125">
        <f t="shared" si="7"/>
        <v>6609.166666666667</v>
      </c>
      <c r="D512" s="126">
        <v>7931</v>
      </c>
      <c r="Q512" s="91" t="s">
        <v>298</v>
      </c>
      <c r="R512" s="35" t="s">
        <v>144</v>
      </c>
      <c r="S512" s="87">
        <v>563.54999999999995</v>
      </c>
    </row>
    <row r="513" spans="1:19">
      <c r="A513" s="32" t="s">
        <v>28</v>
      </c>
      <c r="B513" s="37" t="s">
        <v>144</v>
      </c>
      <c r="C513" s="125">
        <f t="shared" si="7"/>
        <v>6988.3333333333339</v>
      </c>
      <c r="D513" s="126">
        <v>8386</v>
      </c>
      <c r="Q513" s="91" t="s">
        <v>298</v>
      </c>
      <c r="R513" s="35" t="s">
        <v>145</v>
      </c>
      <c r="S513" s="87">
        <v>563.54999999999995</v>
      </c>
    </row>
    <row r="514" spans="1:19">
      <c r="A514" s="32" t="s">
        <v>28</v>
      </c>
      <c r="B514" s="37" t="s">
        <v>145</v>
      </c>
      <c r="C514" s="125">
        <f t="shared" si="7"/>
        <v>7368.3333333333339</v>
      </c>
      <c r="D514" s="126">
        <v>8842</v>
      </c>
      <c r="Q514" s="91" t="s">
        <v>298</v>
      </c>
      <c r="R514" s="35" t="s">
        <v>146</v>
      </c>
      <c r="S514" s="87">
        <v>563.54999999999995</v>
      </c>
    </row>
    <row r="515" spans="1:19">
      <c r="A515" s="32" t="s">
        <v>28</v>
      </c>
      <c r="B515" s="37" t="s">
        <v>146</v>
      </c>
      <c r="C515" s="125">
        <f t="shared" si="7"/>
        <v>7786.666666666667</v>
      </c>
      <c r="D515" s="126">
        <v>9344</v>
      </c>
      <c r="Q515" s="91" t="s">
        <v>298</v>
      </c>
      <c r="R515" s="35" t="s">
        <v>147</v>
      </c>
      <c r="S515" s="87">
        <v>563.54999999999995</v>
      </c>
    </row>
    <row r="516" spans="1:19">
      <c r="A516" s="32" t="s">
        <v>28</v>
      </c>
      <c r="B516" s="37" t="s">
        <v>147</v>
      </c>
      <c r="C516" s="125">
        <f t="shared" ref="C516:C579" si="8">D516/1.2</f>
        <v>8125.8333333333339</v>
      </c>
      <c r="D516" s="126">
        <v>9751</v>
      </c>
      <c r="Q516" s="91" t="s">
        <v>298</v>
      </c>
      <c r="R516" s="35" t="s">
        <v>148</v>
      </c>
      <c r="S516" s="87">
        <v>563.54999999999995</v>
      </c>
    </row>
    <row r="517" spans="1:19">
      <c r="A517" s="32" t="s">
        <v>28</v>
      </c>
      <c r="B517" s="37" t="s">
        <v>148</v>
      </c>
      <c r="C517" s="125">
        <f t="shared" si="8"/>
        <v>8508.3333333333339</v>
      </c>
      <c r="D517" s="126">
        <v>10210</v>
      </c>
      <c r="Q517" s="91" t="s">
        <v>298</v>
      </c>
      <c r="R517" s="35" t="s">
        <v>149</v>
      </c>
      <c r="S517" s="87">
        <v>563.54999999999995</v>
      </c>
    </row>
    <row r="518" spans="1:19">
      <c r="A518" s="32" t="s">
        <v>28</v>
      </c>
      <c r="B518" s="37" t="s">
        <v>149</v>
      </c>
      <c r="C518" s="125">
        <f t="shared" si="8"/>
        <v>8847.5</v>
      </c>
      <c r="D518" s="126">
        <v>10617</v>
      </c>
      <c r="Q518" s="91" t="s">
        <v>298</v>
      </c>
      <c r="R518" s="35" t="s">
        <v>150</v>
      </c>
      <c r="S518" s="87">
        <v>563.54999999999995</v>
      </c>
    </row>
    <row r="519" spans="1:19">
      <c r="A519" s="32" t="s">
        <v>28</v>
      </c>
      <c r="B519" s="37" t="s">
        <v>150</v>
      </c>
      <c r="C519" s="125">
        <f t="shared" si="8"/>
        <v>9305</v>
      </c>
      <c r="D519" s="126">
        <v>11166</v>
      </c>
      <c r="Q519" s="91" t="s">
        <v>298</v>
      </c>
      <c r="R519" s="35" t="s">
        <v>151</v>
      </c>
      <c r="S519" s="87">
        <v>563.54999999999995</v>
      </c>
    </row>
    <row r="520" spans="1:19">
      <c r="A520" s="32" t="s">
        <v>28</v>
      </c>
      <c r="B520" s="37" t="s">
        <v>151</v>
      </c>
      <c r="C520" s="125">
        <f t="shared" si="8"/>
        <v>9765.8333333333339</v>
      </c>
      <c r="D520" s="126">
        <v>11719</v>
      </c>
      <c r="Q520" s="91" t="s">
        <v>298</v>
      </c>
      <c r="R520" s="35" t="s">
        <v>152</v>
      </c>
      <c r="S520" s="87">
        <v>563.54999999999995</v>
      </c>
    </row>
    <row r="521" spans="1:19">
      <c r="A521" s="32" t="s">
        <v>28</v>
      </c>
      <c r="B521" s="37" t="s">
        <v>152</v>
      </c>
      <c r="C521" s="125">
        <f t="shared" si="8"/>
        <v>6519.166666666667</v>
      </c>
      <c r="D521" s="126">
        <v>7823</v>
      </c>
      <c r="Q521" s="91" t="s">
        <v>298</v>
      </c>
      <c r="R521" s="35" t="s">
        <v>153</v>
      </c>
      <c r="S521" s="87">
        <v>563.54999999999995</v>
      </c>
    </row>
    <row r="522" spans="1:19">
      <c r="A522" s="32" t="s">
        <v>28</v>
      </c>
      <c r="B522" s="37" t="s">
        <v>153</v>
      </c>
      <c r="C522" s="125">
        <f t="shared" si="8"/>
        <v>6897.5</v>
      </c>
      <c r="D522" s="126">
        <v>8277</v>
      </c>
      <c r="Q522" s="91" t="s">
        <v>298</v>
      </c>
      <c r="R522" s="35" t="s">
        <v>154</v>
      </c>
      <c r="S522" s="87">
        <v>563.54999999999995</v>
      </c>
    </row>
    <row r="523" spans="1:19">
      <c r="A523" s="32" t="s">
        <v>28</v>
      </c>
      <c r="B523" s="37" t="s">
        <v>154</v>
      </c>
      <c r="C523" s="125">
        <f t="shared" si="8"/>
        <v>7275.8333333333339</v>
      </c>
      <c r="D523" s="126">
        <v>8731</v>
      </c>
      <c r="Q523" s="91" t="s">
        <v>298</v>
      </c>
      <c r="R523" s="35" t="s">
        <v>155</v>
      </c>
      <c r="S523" s="87">
        <v>563.54999999999995</v>
      </c>
    </row>
    <row r="524" spans="1:19">
      <c r="A524" s="32" t="s">
        <v>28</v>
      </c>
      <c r="B524" s="37" t="s">
        <v>155</v>
      </c>
      <c r="C524" s="125">
        <f t="shared" si="8"/>
        <v>7699.166666666667</v>
      </c>
      <c r="D524" s="126">
        <v>9239</v>
      </c>
      <c r="Q524" s="91" t="s">
        <v>298</v>
      </c>
      <c r="R524" s="35" t="s">
        <v>156</v>
      </c>
      <c r="S524" s="87">
        <v>563.54999999999995</v>
      </c>
    </row>
    <row r="525" spans="1:19">
      <c r="A525" s="32" t="s">
        <v>28</v>
      </c>
      <c r="B525" s="37" t="s">
        <v>156</v>
      </c>
      <c r="C525" s="125">
        <f t="shared" si="8"/>
        <v>8036.666666666667</v>
      </c>
      <c r="D525" s="126">
        <v>9644</v>
      </c>
      <c r="Q525" s="91" t="s">
        <v>298</v>
      </c>
      <c r="R525" s="35" t="s">
        <v>157</v>
      </c>
      <c r="S525" s="87">
        <v>563.54999999999995</v>
      </c>
    </row>
    <row r="526" spans="1:19">
      <c r="A526" s="32" t="s">
        <v>28</v>
      </c>
      <c r="B526" s="37" t="s">
        <v>157</v>
      </c>
      <c r="C526" s="125">
        <f t="shared" si="8"/>
        <v>8415.8333333333339</v>
      </c>
      <c r="D526" s="126">
        <v>10099</v>
      </c>
      <c r="Q526" s="91" t="s">
        <v>298</v>
      </c>
      <c r="R526" s="35" t="s">
        <v>158</v>
      </c>
      <c r="S526" s="87">
        <v>563.54999999999995</v>
      </c>
    </row>
    <row r="527" spans="1:19">
      <c r="A527" s="32" t="s">
        <v>28</v>
      </c>
      <c r="B527" s="37" t="s">
        <v>158</v>
      </c>
      <c r="C527" s="125">
        <f t="shared" si="8"/>
        <v>8758.3333333333339</v>
      </c>
      <c r="D527" s="126">
        <v>10510</v>
      </c>
      <c r="Q527" s="91" t="s">
        <v>298</v>
      </c>
      <c r="R527" s="35" t="s">
        <v>159</v>
      </c>
      <c r="S527" s="87">
        <v>563.54999999999995</v>
      </c>
    </row>
    <row r="528" spans="1:19">
      <c r="A528" s="32" t="s">
        <v>28</v>
      </c>
      <c r="B528" s="37" t="s">
        <v>159</v>
      </c>
      <c r="C528" s="125">
        <f t="shared" si="8"/>
        <v>9216.6666666666679</v>
      </c>
      <c r="D528" s="126">
        <v>11060</v>
      </c>
      <c r="Q528" s="91" t="s">
        <v>298</v>
      </c>
      <c r="R528" s="35" t="s">
        <v>160</v>
      </c>
      <c r="S528" s="87">
        <v>563.54999999999995</v>
      </c>
    </row>
    <row r="529" spans="1:19">
      <c r="A529" s="32" t="s">
        <v>28</v>
      </c>
      <c r="B529" s="37" t="s">
        <v>160</v>
      </c>
      <c r="C529" s="125">
        <f t="shared" si="8"/>
        <v>9673.3333333333339</v>
      </c>
      <c r="D529" s="126">
        <v>11608</v>
      </c>
      <c r="Q529" s="91" t="s">
        <v>298</v>
      </c>
      <c r="R529" s="35" t="s">
        <v>161</v>
      </c>
      <c r="S529" s="87">
        <v>563.54999999999995</v>
      </c>
    </row>
    <row r="530" spans="1:19">
      <c r="A530" s="32" t="s">
        <v>28</v>
      </c>
      <c r="B530" s="37" t="s">
        <v>161</v>
      </c>
      <c r="C530" s="125">
        <f t="shared" si="8"/>
        <v>10132.5</v>
      </c>
      <c r="D530" s="126">
        <v>12159</v>
      </c>
      <c r="Q530" s="91" t="s">
        <v>298</v>
      </c>
      <c r="R530" s="35" t="s">
        <v>162</v>
      </c>
      <c r="S530" s="87">
        <v>563.54999999999995</v>
      </c>
    </row>
    <row r="531" spans="1:19">
      <c r="A531" s="32" t="s">
        <v>28</v>
      </c>
      <c r="B531" s="37" t="s">
        <v>162</v>
      </c>
      <c r="C531" s="125">
        <f t="shared" si="8"/>
        <v>6807.5</v>
      </c>
      <c r="D531" s="126">
        <v>8169</v>
      </c>
      <c r="Q531" s="91" t="s">
        <v>298</v>
      </c>
      <c r="R531" s="35" t="s">
        <v>163</v>
      </c>
      <c r="S531" s="87">
        <v>563.54999999999995</v>
      </c>
    </row>
    <row r="532" spans="1:19">
      <c r="A532" s="32" t="s">
        <v>28</v>
      </c>
      <c r="B532" s="37" t="s">
        <v>163</v>
      </c>
      <c r="C532" s="125">
        <f t="shared" si="8"/>
        <v>7185.8333333333339</v>
      </c>
      <c r="D532" s="126">
        <v>8623</v>
      </c>
      <c r="Q532" s="91" t="s">
        <v>298</v>
      </c>
      <c r="R532" s="35" t="s">
        <v>164</v>
      </c>
      <c r="S532" s="87">
        <v>563.54999999999995</v>
      </c>
    </row>
    <row r="533" spans="1:19">
      <c r="A533" s="32" t="s">
        <v>28</v>
      </c>
      <c r="B533" s="37" t="s">
        <v>164</v>
      </c>
      <c r="C533" s="125">
        <f t="shared" si="8"/>
        <v>7605</v>
      </c>
      <c r="D533" s="126">
        <v>9126</v>
      </c>
      <c r="Q533" s="91" t="s">
        <v>298</v>
      </c>
      <c r="R533" s="35" t="s">
        <v>165</v>
      </c>
      <c r="S533" s="87">
        <v>563.54999999999995</v>
      </c>
    </row>
    <row r="534" spans="1:19">
      <c r="A534" s="32" t="s">
        <v>28</v>
      </c>
      <c r="B534" s="37" t="s">
        <v>165</v>
      </c>
      <c r="C534" s="125">
        <f t="shared" si="8"/>
        <v>7946.666666666667</v>
      </c>
      <c r="D534" s="126">
        <v>9536</v>
      </c>
      <c r="Q534" s="91" t="s">
        <v>298</v>
      </c>
      <c r="R534" s="35" t="s">
        <v>166</v>
      </c>
      <c r="S534" s="87">
        <v>563.54999999999995</v>
      </c>
    </row>
    <row r="535" spans="1:19">
      <c r="A535" s="32" t="s">
        <v>28</v>
      </c>
      <c r="B535" s="37" t="s">
        <v>166</v>
      </c>
      <c r="C535" s="125">
        <f t="shared" si="8"/>
        <v>8325.8333333333339</v>
      </c>
      <c r="D535" s="126">
        <v>9991</v>
      </c>
      <c r="Q535" s="91" t="s">
        <v>298</v>
      </c>
      <c r="R535" s="35" t="s">
        <v>167</v>
      </c>
      <c r="S535" s="87">
        <v>563.54999999999995</v>
      </c>
    </row>
    <row r="536" spans="1:19">
      <c r="A536" s="32" t="s">
        <v>28</v>
      </c>
      <c r="B536" s="37" t="s">
        <v>167</v>
      </c>
      <c r="C536" s="125">
        <f t="shared" si="8"/>
        <v>8665</v>
      </c>
      <c r="D536" s="126">
        <v>10398</v>
      </c>
      <c r="Q536" s="91" t="s">
        <v>298</v>
      </c>
      <c r="R536" s="35" t="s">
        <v>168</v>
      </c>
      <c r="S536" s="87">
        <v>563.54999999999995</v>
      </c>
    </row>
    <row r="537" spans="1:19">
      <c r="A537" s="32" t="s">
        <v>28</v>
      </c>
      <c r="B537" s="37" t="s">
        <v>168</v>
      </c>
      <c r="C537" s="125">
        <f t="shared" si="8"/>
        <v>9126.6666666666679</v>
      </c>
      <c r="D537" s="126">
        <v>10952</v>
      </c>
      <c r="Q537" s="91" t="s">
        <v>298</v>
      </c>
      <c r="R537" s="35" t="s">
        <v>169</v>
      </c>
      <c r="S537" s="87">
        <v>618.73</v>
      </c>
    </row>
    <row r="538" spans="1:19">
      <c r="A538" s="32" t="s">
        <v>28</v>
      </c>
      <c r="B538" s="37" t="s">
        <v>169</v>
      </c>
      <c r="C538" s="125">
        <f t="shared" si="8"/>
        <v>9583.3333333333339</v>
      </c>
      <c r="D538" s="126">
        <v>11500</v>
      </c>
      <c r="Q538" s="91" t="s">
        <v>298</v>
      </c>
      <c r="R538" s="35" t="s">
        <v>170</v>
      </c>
      <c r="S538" s="87">
        <v>618.73</v>
      </c>
    </row>
    <row r="539" spans="1:19">
      <c r="A539" s="32" t="s">
        <v>28</v>
      </c>
      <c r="B539" s="37" t="s">
        <v>170</v>
      </c>
      <c r="C539" s="125">
        <f t="shared" si="8"/>
        <v>10040</v>
      </c>
      <c r="D539" s="126">
        <v>12048</v>
      </c>
      <c r="Q539" s="91" t="s">
        <v>298</v>
      </c>
      <c r="R539" s="35" t="s">
        <v>171</v>
      </c>
      <c r="S539" s="87">
        <v>618.73</v>
      </c>
    </row>
    <row r="540" spans="1:19">
      <c r="A540" s="32" t="s">
        <v>28</v>
      </c>
      <c r="B540" s="37" t="s">
        <v>171</v>
      </c>
      <c r="C540" s="125">
        <f t="shared" si="8"/>
        <v>12845.833333333334</v>
      </c>
      <c r="D540" s="126">
        <v>15415</v>
      </c>
      <c r="Q540" s="91" t="s">
        <v>298</v>
      </c>
      <c r="R540" s="35" t="s">
        <v>172</v>
      </c>
      <c r="S540" s="87">
        <v>618.73</v>
      </c>
    </row>
    <row r="541" spans="1:19">
      <c r="A541" s="32" t="s">
        <v>28</v>
      </c>
      <c r="B541" s="37" t="s">
        <v>172</v>
      </c>
      <c r="C541" s="125">
        <f t="shared" si="8"/>
        <v>7097.5</v>
      </c>
      <c r="D541" s="126">
        <v>8517</v>
      </c>
      <c r="Q541" s="91" t="s">
        <v>298</v>
      </c>
      <c r="R541" s="35" t="s">
        <v>173</v>
      </c>
      <c r="S541" s="87">
        <v>618.73</v>
      </c>
    </row>
    <row r="542" spans="1:19">
      <c r="A542" s="32" t="s">
        <v>28</v>
      </c>
      <c r="B542" s="37" t="s">
        <v>173</v>
      </c>
      <c r="C542" s="125">
        <f t="shared" si="8"/>
        <v>7515.8333333333339</v>
      </c>
      <c r="D542" s="126">
        <v>9019</v>
      </c>
      <c r="Q542" s="91" t="s">
        <v>298</v>
      </c>
      <c r="R542" s="35" t="s">
        <v>174</v>
      </c>
      <c r="S542" s="87">
        <v>618.73</v>
      </c>
    </row>
    <row r="543" spans="1:19">
      <c r="A543" s="32" t="s">
        <v>28</v>
      </c>
      <c r="B543" s="37" t="s">
        <v>174</v>
      </c>
      <c r="C543" s="125">
        <f t="shared" si="8"/>
        <v>7855</v>
      </c>
      <c r="D543" s="126">
        <v>9426</v>
      </c>
      <c r="Q543" s="91" t="s">
        <v>298</v>
      </c>
      <c r="R543" s="35" t="s">
        <v>175</v>
      </c>
      <c r="S543" s="87">
        <v>618.73</v>
      </c>
    </row>
    <row r="544" spans="1:19">
      <c r="A544" s="32" t="s">
        <v>28</v>
      </c>
      <c r="B544" s="37" t="s">
        <v>175</v>
      </c>
      <c r="C544" s="125">
        <f t="shared" si="8"/>
        <v>8380.8333333333339</v>
      </c>
      <c r="D544" s="126">
        <v>10057</v>
      </c>
      <c r="Q544" s="91" t="s">
        <v>298</v>
      </c>
      <c r="R544" s="35" t="s">
        <v>176</v>
      </c>
      <c r="S544" s="87">
        <v>618.73</v>
      </c>
    </row>
    <row r="545" spans="1:19">
      <c r="A545" s="32" t="s">
        <v>28</v>
      </c>
      <c r="B545" s="37" t="s">
        <v>176</v>
      </c>
      <c r="C545" s="125">
        <f t="shared" si="8"/>
        <v>8661.6666666666679</v>
      </c>
      <c r="D545" s="126">
        <v>10394</v>
      </c>
      <c r="Q545" s="91" t="s">
        <v>298</v>
      </c>
      <c r="R545" s="35" t="s">
        <v>177</v>
      </c>
      <c r="S545" s="87">
        <v>618.73</v>
      </c>
    </row>
    <row r="546" spans="1:19">
      <c r="A546" s="32" t="s">
        <v>28</v>
      </c>
      <c r="B546" s="37" t="s">
        <v>177</v>
      </c>
      <c r="C546" s="125">
        <f t="shared" si="8"/>
        <v>8945</v>
      </c>
      <c r="D546" s="126">
        <v>10734</v>
      </c>
      <c r="Q546" s="91" t="s">
        <v>298</v>
      </c>
      <c r="R546" s="35" t="s">
        <v>178</v>
      </c>
      <c r="S546" s="87">
        <v>618.73</v>
      </c>
    </row>
    <row r="547" spans="1:19">
      <c r="A547" s="32" t="s">
        <v>28</v>
      </c>
      <c r="B547" s="37" t="s">
        <v>178</v>
      </c>
      <c r="C547" s="125">
        <f t="shared" si="8"/>
        <v>9208.3333333333339</v>
      </c>
      <c r="D547" s="126">
        <v>11050</v>
      </c>
      <c r="Q547" s="91" t="s">
        <v>298</v>
      </c>
      <c r="R547" s="35" t="s">
        <v>179</v>
      </c>
      <c r="S547" s="87">
        <v>618.73</v>
      </c>
    </row>
    <row r="548" spans="1:19">
      <c r="A548" s="32" t="s">
        <v>28</v>
      </c>
      <c r="B548" s="37" t="s">
        <v>179</v>
      </c>
      <c r="C548" s="125">
        <f t="shared" si="8"/>
        <v>9687.5</v>
      </c>
      <c r="D548" s="126">
        <v>11625</v>
      </c>
      <c r="Q548" s="91" t="s">
        <v>298</v>
      </c>
      <c r="R548" s="35" t="s">
        <v>180</v>
      </c>
      <c r="S548" s="87">
        <v>618.73</v>
      </c>
    </row>
    <row r="549" spans="1:19">
      <c r="A549" s="32" t="s">
        <v>28</v>
      </c>
      <c r="B549" s="37" t="s">
        <v>180</v>
      </c>
      <c r="C549" s="125">
        <f t="shared" si="8"/>
        <v>10093.333333333334</v>
      </c>
      <c r="D549" s="126">
        <v>12112</v>
      </c>
      <c r="Q549" s="91" t="s">
        <v>298</v>
      </c>
      <c r="R549" s="35" t="s">
        <v>181</v>
      </c>
      <c r="S549" s="87">
        <v>618.73</v>
      </c>
    </row>
    <row r="550" spans="1:19">
      <c r="A550" s="32" t="s">
        <v>28</v>
      </c>
      <c r="B550" s="37" t="s">
        <v>181</v>
      </c>
      <c r="C550" s="125">
        <f t="shared" si="8"/>
        <v>10415.833333333334</v>
      </c>
      <c r="D550" s="126">
        <v>12499</v>
      </c>
      <c r="Q550" s="91" t="s">
        <v>298</v>
      </c>
      <c r="R550" s="35" t="s">
        <v>182</v>
      </c>
      <c r="S550" s="87">
        <v>618.73</v>
      </c>
    </row>
    <row r="551" spans="1:19">
      <c r="A551" s="32" t="s">
        <v>28</v>
      </c>
      <c r="B551" s="37" t="s">
        <v>182</v>
      </c>
      <c r="C551" s="125">
        <f t="shared" si="8"/>
        <v>7426.666666666667</v>
      </c>
      <c r="D551" s="126">
        <v>8912</v>
      </c>
      <c r="Q551" s="91" t="s">
        <v>298</v>
      </c>
      <c r="R551" s="35" t="s">
        <v>183</v>
      </c>
      <c r="S551" s="87">
        <v>618.73</v>
      </c>
    </row>
    <row r="552" spans="1:19">
      <c r="A552" s="32" t="s">
        <v>28</v>
      </c>
      <c r="B552" s="37" t="s">
        <v>183</v>
      </c>
      <c r="C552" s="125">
        <f t="shared" si="8"/>
        <v>7765</v>
      </c>
      <c r="D552" s="126">
        <v>9318</v>
      </c>
      <c r="Q552" s="91" t="s">
        <v>298</v>
      </c>
      <c r="R552" s="35" t="s">
        <v>184</v>
      </c>
      <c r="S552" s="87">
        <v>618.73</v>
      </c>
    </row>
    <row r="553" spans="1:19">
      <c r="A553" s="32" t="s">
        <v>28</v>
      </c>
      <c r="B553" s="37" t="s">
        <v>184</v>
      </c>
      <c r="C553" s="125">
        <f t="shared" si="8"/>
        <v>8289.1666666666679</v>
      </c>
      <c r="D553" s="126">
        <v>9947</v>
      </c>
      <c r="Q553" s="91" t="s">
        <v>298</v>
      </c>
      <c r="R553" s="35" t="s">
        <v>185</v>
      </c>
      <c r="S553" s="87">
        <v>618.73</v>
      </c>
    </row>
    <row r="554" spans="1:19">
      <c r="A554" s="32" t="s">
        <v>28</v>
      </c>
      <c r="B554" s="37" t="s">
        <v>185</v>
      </c>
      <c r="C554" s="125">
        <f t="shared" si="8"/>
        <v>8573.3333333333339</v>
      </c>
      <c r="D554" s="126">
        <v>10288</v>
      </c>
      <c r="Q554" s="91" t="s">
        <v>298</v>
      </c>
      <c r="R554" s="35" t="s">
        <v>186</v>
      </c>
      <c r="S554" s="87">
        <v>618.73</v>
      </c>
    </row>
    <row r="555" spans="1:19">
      <c r="A555" s="32" t="s">
        <v>28</v>
      </c>
      <c r="B555" s="37" t="s">
        <v>186</v>
      </c>
      <c r="C555" s="125">
        <f t="shared" si="8"/>
        <v>8855</v>
      </c>
      <c r="D555" s="126">
        <v>10626</v>
      </c>
      <c r="Q555" s="91" t="s">
        <v>298</v>
      </c>
      <c r="R555" s="35" t="s">
        <v>187</v>
      </c>
      <c r="S555" s="87">
        <v>618.73</v>
      </c>
    </row>
    <row r="556" spans="1:19">
      <c r="A556" s="32" t="s">
        <v>28</v>
      </c>
      <c r="B556" s="37" t="s">
        <v>187</v>
      </c>
      <c r="C556" s="125">
        <f t="shared" si="8"/>
        <v>9115.8333333333339</v>
      </c>
      <c r="D556" s="126">
        <v>10939</v>
      </c>
      <c r="Q556" s="91" t="s">
        <v>298</v>
      </c>
      <c r="R556" s="35" t="s">
        <v>188</v>
      </c>
      <c r="S556" s="87">
        <v>618.73</v>
      </c>
    </row>
    <row r="557" spans="1:19">
      <c r="A557" s="32" t="s">
        <v>28</v>
      </c>
      <c r="B557" s="37" t="s">
        <v>188</v>
      </c>
      <c r="C557" s="125">
        <f t="shared" si="8"/>
        <v>9400.8333333333339</v>
      </c>
      <c r="D557" s="126">
        <v>11281</v>
      </c>
      <c r="Q557" s="91" t="s">
        <v>298</v>
      </c>
      <c r="R557" s="35" t="s">
        <v>189</v>
      </c>
      <c r="S557" s="87">
        <v>618.73</v>
      </c>
    </row>
    <row r="558" spans="1:19">
      <c r="A558" s="32" t="s">
        <v>28</v>
      </c>
      <c r="B558" s="37" t="s">
        <v>189</v>
      </c>
      <c r="C558" s="125">
        <f t="shared" si="8"/>
        <v>9899.1666666666679</v>
      </c>
      <c r="D558" s="126">
        <v>11879</v>
      </c>
      <c r="Q558" s="91" t="s">
        <v>298</v>
      </c>
      <c r="R558" s="35" t="s">
        <v>190</v>
      </c>
      <c r="S558" s="87">
        <v>618.73</v>
      </c>
    </row>
    <row r="559" spans="1:19">
      <c r="A559" s="32" t="s">
        <v>28</v>
      </c>
      <c r="B559" s="37" t="s">
        <v>190</v>
      </c>
      <c r="C559" s="125">
        <f t="shared" si="8"/>
        <v>10197.5</v>
      </c>
      <c r="D559" s="126">
        <v>12237</v>
      </c>
      <c r="Q559" s="91" t="s">
        <v>298</v>
      </c>
      <c r="R559" s="35" t="s">
        <v>191</v>
      </c>
      <c r="S559" s="87">
        <v>618.73</v>
      </c>
    </row>
    <row r="560" spans="1:19">
      <c r="A560" s="32" t="s">
        <v>28</v>
      </c>
      <c r="B560" s="37" t="s">
        <v>191</v>
      </c>
      <c r="C560" s="125">
        <f t="shared" si="8"/>
        <v>10589.166666666668</v>
      </c>
      <c r="D560" s="126">
        <v>12707</v>
      </c>
      <c r="Q560" s="91" t="s">
        <v>298</v>
      </c>
      <c r="R560" s="35" t="s">
        <v>192</v>
      </c>
      <c r="S560" s="87">
        <v>618.73</v>
      </c>
    </row>
    <row r="561" spans="1:19">
      <c r="A561" s="32" t="s">
        <v>28</v>
      </c>
      <c r="B561" s="37" t="s">
        <v>192</v>
      </c>
      <c r="C561" s="125">
        <f t="shared" si="8"/>
        <v>7675</v>
      </c>
      <c r="D561" s="126">
        <v>9210</v>
      </c>
      <c r="Q561" s="91" t="s">
        <v>298</v>
      </c>
      <c r="R561" s="35" t="s">
        <v>193</v>
      </c>
      <c r="S561" s="87">
        <v>618.73</v>
      </c>
    </row>
    <row r="562" spans="1:19">
      <c r="A562" s="32" t="s">
        <v>28</v>
      </c>
      <c r="B562" s="37" t="s">
        <v>193</v>
      </c>
      <c r="C562" s="125">
        <f t="shared" si="8"/>
        <v>8198.3333333333339</v>
      </c>
      <c r="D562" s="126">
        <v>9838</v>
      </c>
      <c r="Q562" s="91" t="s">
        <v>298</v>
      </c>
      <c r="R562" s="35" t="s">
        <v>194</v>
      </c>
      <c r="S562" s="87">
        <v>618.73</v>
      </c>
    </row>
    <row r="563" spans="1:19">
      <c r="A563" s="32" t="s">
        <v>28</v>
      </c>
      <c r="B563" s="37" t="s">
        <v>194</v>
      </c>
      <c r="C563" s="125">
        <f t="shared" si="8"/>
        <v>8480</v>
      </c>
      <c r="D563" s="126">
        <v>10176</v>
      </c>
      <c r="Q563" s="91" t="s">
        <v>298</v>
      </c>
      <c r="R563" s="35" t="s">
        <v>195</v>
      </c>
      <c r="S563" s="87">
        <v>618.73</v>
      </c>
    </row>
    <row r="564" spans="1:19">
      <c r="A564" s="32" t="s">
        <v>28</v>
      </c>
      <c r="B564" s="37" t="s">
        <v>195</v>
      </c>
      <c r="C564" s="125">
        <f t="shared" si="8"/>
        <v>8765.8333333333339</v>
      </c>
      <c r="D564" s="126">
        <v>10519</v>
      </c>
      <c r="Q564" s="91" t="s">
        <v>298</v>
      </c>
      <c r="R564" s="35" t="s">
        <v>196</v>
      </c>
      <c r="S564" s="87">
        <v>618.73</v>
      </c>
    </row>
    <row r="565" spans="1:19">
      <c r="A565" s="32" t="s">
        <v>28</v>
      </c>
      <c r="B565" s="37" t="s">
        <v>196</v>
      </c>
      <c r="C565" s="125">
        <f t="shared" si="8"/>
        <v>9026.6666666666679</v>
      </c>
      <c r="D565" s="126">
        <v>10832</v>
      </c>
      <c r="Q565" s="91" t="s">
        <v>298</v>
      </c>
      <c r="R565" s="35" t="s">
        <v>197</v>
      </c>
      <c r="S565" s="87">
        <v>618.73</v>
      </c>
    </row>
    <row r="566" spans="1:19">
      <c r="A566" s="32" t="s">
        <v>28</v>
      </c>
      <c r="B566" s="37" t="s">
        <v>197</v>
      </c>
      <c r="C566" s="125">
        <f t="shared" si="8"/>
        <v>9308.3333333333339</v>
      </c>
      <c r="D566" s="126">
        <v>11170</v>
      </c>
      <c r="Q566" s="91" t="s">
        <v>298</v>
      </c>
      <c r="R566" s="35" t="s">
        <v>198</v>
      </c>
      <c r="S566" s="87">
        <v>618.73</v>
      </c>
    </row>
    <row r="567" spans="1:19">
      <c r="A567" s="32" t="s">
        <v>28</v>
      </c>
      <c r="B567" s="37" t="s">
        <v>198</v>
      </c>
      <c r="C567" s="125">
        <f t="shared" si="8"/>
        <v>9595</v>
      </c>
      <c r="D567" s="126">
        <v>11514</v>
      </c>
      <c r="Q567" s="91" t="s">
        <v>298</v>
      </c>
      <c r="R567" s="35" t="s">
        <v>199</v>
      </c>
      <c r="S567" s="87">
        <v>618.73</v>
      </c>
    </row>
    <row r="568" spans="1:19">
      <c r="A568" s="32" t="s">
        <v>28</v>
      </c>
      <c r="B568" s="37" t="s">
        <v>199</v>
      </c>
      <c r="C568" s="125">
        <f t="shared" si="8"/>
        <v>10107.5</v>
      </c>
      <c r="D568" s="126">
        <v>12129</v>
      </c>
      <c r="Q568" s="91" t="s">
        <v>298</v>
      </c>
      <c r="R568" s="35" t="s">
        <v>200</v>
      </c>
      <c r="S568" s="87">
        <v>618.73</v>
      </c>
    </row>
    <row r="569" spans="1:19">
      <c r="A569" s="32" t="s">
        <v>28</v>
      </c>
      <c r="B569" s="37" t="s">
        <v>200</v>
      </c>
      <c r="C569" s="125">
        <f t="shared" si="8"/>
        <v>10496.666666666668</v>
      </c>
      <c r="D569" s="126">
        <v>12596</v>
      </c>
      <c r="Q569" s="91" t="s">
        <v>298</v>
      </c>
      <c r="R569" s="35" t="s">
        <v>201</v>
      </c>
      <c r="S569" s="87">
        <v>674.75</v>
      </c>
    </row>
    <row r="570" spans="1:19">
      <c r="A570" s="32" t="s">
        <v>28</v>
      </c>
      <c r="B570" s="37" t="s">
        <v>201</v>
      </c>
      <c r="C570" s="125">
        <f t="shared" si="8"/>
        <v>10815</v>
      </c>
      <c r="D570" s="126">
        <v>12978</v>
      </c>
      <c r="Q570" s="91" t="s">
        <v>298</v>
      </c>
      <c r="R570" s="35" t="s">
        <v>202</v>
      </c>
      <c r="S570" s="87">
        <v>674.75</v>
      </c>
    </row>
    <row r="571" spans="1:19">
      <c r="A571" s="32" t="s">
        <v>28</v>
      </c>
      <c r="B571" s="37" t="s">
        <v>202</v>
      </c>
      <c r="C571" s="125">
        <f t="shared" si="8"/>
        <v>8109.166666666667</v>
      </c>
      <c r="D571" s="126">
        <v>9731</v>
      </c>
      <c r="Q571" s="91" t="s">
        <v>298</v>
      </c>
      <c r="R571" s="35" t="s">
        <v>203</v>
      </c>
      <c r="S571" s="87">
        <v>674.75</v>
      </c>
    </row>
    <row r="572" spans="1:19">
      <c r="A572" s="32" t="s">
        <v>28</v>
      </c>
      <c r="B572" s="37" t="s">
        <v>203</v>
      </c>
      <c r="C572" s="125">
        <f t="shared" si="8"/>
        <v>8390.8333333333339</v>
      </c>
      <c r="D572" s="126">
        <v>10069</v>
      </c>
      <c r="Q572" s="91" t="s">
        <v>298</v>
      </c>
      <c r="R572" s="35" t="s">
        <v>204</v>
      </c>
      <c r="S572" s="87">
        <v>674.75</v>
      </c>
    </row>
    <row r="573" spans="1:19">
      <c r="A573" s="32" t="s">
        <v>28</v>
      </c>
      <c r="B573" s="37" t="s">
        <v>204</v>
      </c>
      <c r="C573" s="125">
        <f t="shared" si="8"/>
        <v>8673.3333333333339</v>
      </c>
      <c r="D573" s="126">
        <v>10408</v>
      </c>
      <c r="Q573" s="91" t="s">
        <v>298</v>
      </c>
      <c r="R573" s="35" t="s">
        <v>205</v>
      </c>
      <c r="S573" s="87">
        <v>674.75</v>
      </c>
    </row>
    <row r="574" spans="1:19">
      <c r="A574" s="32" t="s">
        <v>28</v>
      </c>
      <c r="B574" s="37" t="s">
        <v>205</v>
      </c>
      <c r="C574" s="125">
        <f t="shared" si="8"/>
        <v>8936.6666666666679</v>
      </c>
      <c r="D574" s="126">
        <v>10724</v>
      </c>
      <c r="Q574" s="91" t="s">
        <v>298</v>
      </c>
      <c r="R574" s="35" t="s">
        <v>206</v>
      </c>
      <c r="S574" s="87">
        <v>674.75</v>
      </c>
    </row>
    <row r="575" spans="1:19">
      <c r="A575" s="32" t="s">
        <v>28</v>
      </c>
      <c r="B575" s="37" t="s">
        <v>206</v>
      </c>
      <c r="C575" s="125">
        <f t="shared" si="8"/>
        <v>9219.1666666666679</v>
      </c>
      <c r="D575" s="126">
        <v>11063</v>
      </c>
      <c r="Q575" s="91" t="s">
        <v>298</v>
      </c>
      <c r="R575" s="35" t="s">
        <v>207</v>
      </c>
      <c r="S575" s="87">
        <v>674.75</v>
      </c>
    </row>
    <row r="576" spans="1:19">
      <c r="A576" s="32" t="s">
        <v>28</v>
      </c>
      <c r="B576" s="37" t="s">
        <v>207</v>
      </c>
      <c r="C576" s="125">
        <f t="shared" si="8"/>
        <v>92835</v>
      </c>
      <c r="D576" s="126">
        <v>111402</v>
      </c>
      <c r="Q576" s="91" t="s">
        <v>298</v>
      </c>
      <c r="R576" s="35" t="s">
        <v>208</v>
      </c>
      <c r="S576" s="87">
        <v>674.75</v>
      </c>
    </row>
    <row r="577" spans="1:19">
      <c r="A577" s="32" t="s">
        <v>28</v>
      </c>
      <c r="B577" s="37" t="s">
        <v>208</v>
      </c>
      <c r="C577" s="125">
        <f t="shared" si="8"/>
        <v>9768.3333333333339</v>
      </c>
      <c r="D577" s="126">
        <v>11722</v>
      </c>
      <c r="Q577" s="91" t="s">
        <v>298</v>
      </c>
      <c r="R577" s="35" t="s">
        <v>209</v>
      </c>
      <c r="S577" s="87">
        <v>674.75</v>
      </c>
    </row>
    <row r="578" spans="1:19">
      <c r="A578" s="32" t="s">
        <v>28</v>
      </c>
      <c r="B578" s="37" t="s">
        <v>209</v>
      </c>
      <c r="C578" s="125">
        <f t="shared" si="8"/>
        <v>10407.5</v>
      </c>
      <c r="D578" s="126">
        <v>12489</v>
      </c>
      <c r="Q578" s="91" t="s">
        <v>298</v>
      </c>
      <c r="R578" s="35" t="s">
        <v>210</v>
      </c>
      <c r="S578" s="87">
        <v>674.75</v>
      </c>
    </row>
    <row r="579" spans="1:19">
      <c r="A579" s="32" t="s">
        <v>28</v>
      </c>
      <c r="B579" s="37" t="s">
        <v>210</v>
      </c>
      <c r="C579" s="125">
        <f t="shared" si="8"/>
        <v>10722.5</v>
      </c>
      <c r="D579" s="126">
        <v>12867</v>
      </c>
      <c r="Q579" s="91" t="s">
        <v>298</v>
      </c>
      <c r="R579" s="35" t="s">
        <v>211</v>
      </c>
      <c r="S579" s="87">
        <v>674.75</v>
      </c>
    </row>
    <row r="580" spans="1:19">
      <c r="A580" s="32" t="s">
        <v>28</v>
      </c>
      <c r="B580" s="37" t="s">
        <v>211</v>
      </c>
      <c r="C580" s="125">
        <f t="shared" ref="C580:C643" si="9">D580/1.2</f>
        <v>11204.166666666668</v>
      </c>
      <c r="D580" s="126">
        <v>13445</v>
      </c>
      <c r="Q580" s="91" t="s">
        <v>298</v>
      </c>
      <c r="R580" s="35" t="s">
        <v>212</v>
      </c>
      <c r="S580" s="87">
        <v>674.75</v>
      </c>
    </row>
    <row r="581" spans="1:19">
      <c r="A581" s="32" t="s">
        <v>28</v>
      </c>
      <c r="B581" s="37" t="s">
        <v>212</v>
      </c>
      <c r="C581" s="125">
        <f t="shared" si="9"/>
        <v>8301.6666666666679</v>
      </c>
      <c r="D581" s="126">
        <v>9962</v>
      </c>
      <c r="Q581" s="91" t="s">
        <v>298</v>
      </c>
      <c r="R581" s="35" t="s">
        <v>213</v>
      </c>
      <c r="S581" s="87">
        <v>674.75</v>
      </c>
    </row>
    <row r="582" spans="1:19">
      <c r="A582" s="32" t="s">
        <v>28</v>
      </c>
      <c r="B582" s="37" t="s">
        <v>213</v>
      </c>
      <c r="C582" s="125">
        <f t="shared" si="9"/>
        <v>8584.1666666666679</v>
      </c>
      <c r="D582" s="126">
        <v>10301</v>
      </c>
      <c r="Q582" s="91" t="s">
        <v>298</v>
      </c>
      <c r="R582" s="35" t="s">
        <v>214</v>
      </c>
      <c r="S582" s="87">
        <v>674.75</v>
      </c>
    </row>
    <row r="583" spans="1:19">
      <c r="A583" s="32" t="s">
        <v>28</v>
      </c>
      <c r="B583" s="37" t="s">
        <v>214</v>
      </c>
      <c r="C583" s="125">
        <f t="shared" si="9"/>
        <v>8845</v>
      </c>
      <c r="D583" s="126">
        <v>10614</v>
      </c>
      <c r="Q583" s="91" t="s">
        <v>298</v>
      </c>
      <c r="R583" s="35" t="s">
        <v>215</v>
      </c>
      <c r="S583" s="87">
        <v>674.75</v>
      </c>
    </row>
    <row r="584" spans="1:19">
      <c r="A584" s="32" t="s">
        <v>28</v>
      </c>
      <c r="B584" s="37" t="s">
        <v>215</v>
      </c>
      <c r="C584" s="125">
        <f t="shared" si="9"/>
        <v>92462.5</v>
      </c>
      <c r="D584" s="126">
        <v>110955</v>
      </c>
      <c r="Q584" s="91" t="s">
        <v>298</v>
      </c>
      <c r="R584" s="35" t="s">
        <v>216</v>
      </c>
      <c r="S584" s="87">
        <v>674.75</v>
      </c>
    </row>
    <row r="585" spans="1:19">
      <c r="A585" s="32" t="s">
        <v>28</v>
      </c>
      <c r="B585" s="37" t="s">
        <v>216</v>
      </c>
      <c r="C585" s="125">
        <f t="shared" si="9"/>
        <v>9412.5</v>
      </c>
      <c r="D585" s="126">
        <v>11295</v>
      </c>
      <c r="Q585" s="91" t="s">
        <v>298</v>
      </c>
      <c r="R585" s="35" t="s">
        <v>217</v>
      </c>
      <c r="S585" s="87">
        <v>674.75</v>
      </c>
    </row>
    <row r="586" spans="1:19">
      <c r="A586" s="32" t="s">
        <v>28</v>
      </c>
      <c r="B586" s="37" t="s">
        <v>217</v>
      </c>
      <c r="C586" s="125">
        <f t="shared" si="9"/>
        <v>9675</v>
      </c>
      <c r="D586" s="126">
        <v>11610</v>
      </c>
      <c r="Q586" s="91" t="s">
        <v>298</v>
      </c>
      <c r="R586" s="35" t="s">
        <v>218</v>
      </c>
      <c r="S586" s="87">
        <v>674.75</v>
      </c>
    </row>
    <row r="587" spans="1:19">
      <c r="A587" s="32" t="s">
        <v>28</v>
      </c>
      <c r="B587" s="37" t="s">
        <v>218</v>
      </c>
      <c r="C587" s="125">
        <f t="shared" si="9"/>
        <v>10008.333333333334</v>
      </c>
      <c r="D587" s="126">
        <v>12010</v>
      </c>
      <c r="Q587" s="91" t="s">
        <v>298</v>
      </c>
      <c r="R587" s="35" t="s">
        <v>219</v>
      </c>
      <c r="S587" s="87">
        <v>674.75</v>
      </c>
    </row>
    <row r="588" spans="1:19">
      <c r="A588" s="32" t="s">
        <v>28</v>
      </c>
      <c r="B588" s="37" t="s">
        <v>219</v>
      </c>
      <c r="C588" s="125">
        <f t="shared" si="9"/>
        <v>10633.333333333334</v>
      </c>
      <c r="D588" s="126">
        <v>12760</v>
      </c>
      <c r="Q588" s="91" t="s">
        <v>298</v>
      </c>
      <c r="R588" s="35" t="s">
        <v>220</v>
      </c>
      <c r="S588" s="87">
        <v>674.75</v>
      </c>
    </row>
    <row r="589" spans="1:19">
      <c r="A589" s="32" t="s">
        <v>28</v>
      </c>
      <c r="B589" s="37" t="s">
        <v>220</v>
      </c>
      <c r="C589" s="125">
        <f t="shared" si="9"/>
        <v>11111.666666666668</v>
      </c>
      <c r="D589" s="126">
        <v>13334</v>
      </c>
      <c r="Q589" s="91" t="s">
        <v>298</v>
      </c>
      <c r="R589" s="35" t="s">
        <v>221</v>
      </c>
      <c r="S589" s="87">
        <v>674.75</v>
      </c>
    </row>
    <row r="590" spans="1:19">
      <c r="A590" s="32" t="s">
        <v>28</v>
      </c>
      <c r="B590" s="37" t="s">
        <v>221</v>
      </c>
      <c r="C590" s="125">
        <f t="shared" si="9"/>
        <v>11360.833333333334</v>
      </c>
      <c r="D590" s="126">
        <v>13633</v>
      </c>
      <c r="Q590" s="91" t="s">
        <v>298</v>
      </c>
      <c r="R590" s="35" t="s">
        <v>222</v>
      </c>
      <c r="S590" s="87">
        <v>674.75</v>
      </c>
    </row>
    <row r="591" spans="1:19">
      <c r="A591" s="32" t="s">
        <v>28</v>
      </c>
      <c r="B591" s="37" t="s">
        <v>222</v>
      </c>
      <c r="C591" s="125">
        <f t="shared" si="9"/>
        <v>8493.3333333333339</v>
      </c>
      <c r="D591" s="126">
        <v>10192</v>
      </c>
      <c r="Q591" s="91" t="s">
        <v>298</v>
      </c>
      <c r="R591" s="35" t="s">
        <v>223</v>
      </c>
      <c r="S591" s="87">
        <v>674.75</v>
      </c>
    </row>
    <row r="592" spans="1:19">
      <c r="A592" s="32" t="s">
        <v>28</v>
      </c>
      <c r="B592" s="37" t="s">
        <v>223</v>
      </c>
      <c r="C592" s="125">
        <f t="shared" si="9"/>
        <v>8755</v>
      </c>
      <c r="D592" s="126">
        <v>10506</v>
      </c>
      <c r="Q592" s="91" t="s">
        <v>298</v>
      </c>
      <c r="R592" s="35" t="s">
        <v>224</v>
      </c>
      <c r="S592" s="87">
        <v>674.75</v>
      </c>
    </row>
    <row r="593" spans="1:19">
      <c r="A593" s="32" t="s">
        <v>28</v>
      </c>
      <c r="B593" s="37" t="s">
        <v>224</v>
      </c>
      <c r="C593" s="125">
        <f t="shared" si="9"/>
        <v>9036.6666666666679</v>
      </c>
      <c r="D593" s="126">
        <v>10844</v>
      </c>
      <c r="Q593" s="91" t="s">
        <v>298</v>
      </c>
      <c r="R593" s="35" t="s">
        <v>225</v>
      </c>
      <c r="S593" s="87">
        <v>674.75</v>
      </c>
    </row>
    <row r="594" spans="1:19">
      <c r="A594" s="32" t="s">
        <v>28</v>
      </c>
      <c r="B594" s="37" t="s">
        <v>225</v>
      </c>
      <c r="C594" s="125">
        <f t="shared" si="9"/>
        <v>9323.3333333333339</v>
      </c>
      <c r="D594" s="126">
        <v>11188</v>
      </c>
      <c r="Q594" s="91" t="s">
        <v>298</v>
      </c>
      <c r="R594" s="35" t="s">
        <v>226</v>
      </c>
      <c r="S594" s="87">
        <v>674.75</v>
      </c>
    </row>
    <row r="595" spans="1:19">
      <c r="A595" s="32" t="s">
        <v>28</v>
      </c>
      <c r="B595" s="37" t="s">
        <v>226</v>
      </c>
      <c r="C595" s="125">
        <f t="shared" si="9"/>
        <v>9585.8333333333339</v>
      </c>
      <c r="D595" s="126">
        <v>11503</v>
      </c>
      <c r="Q595" s="91" t="s">
        <v>298</v>
      </c>
      <c r="R595" s="35" t="s">
        <v>227</v>
      </c>
      <c r="S595" s="87">
        <v>674.75</v>
      </c>
    </row>
    <row r="596" spans="1:19">
      <c r="A596" s="32" t="s">
        <v>28</v>
      </c>
      <c r="B596" s="37" t="s">
        <v>227</v>
      </c>
      <c r="C596" s="125">
        <f t="shared" si="9"/>
        <v>9915</v>
      </c>
      <c r="D596" s="126">
        <v>11898</v>
      </c>
      <c r="Q596" s="91" t="s">
        <v>298</v>
      </c>
      <c r="R596" s="35" t="s">
        <v>228</v>
      </c>
      <c r="S596" s="87">
        <v>674.75</v>
      </c>
    </row>
    <row r="597" spans="1:19">
      <c r="A597" s="32" t="s">
        <v>28</v>
      </c>
      <c r="B597" s="37" t="s">
        <v>228</v>
      </c>
      <c r="C597" s="125">
        <f t="shared" si="9"/>
        <v>10230</v>
      </c>
      <c r="D597" s="126">
        <v>12276</v>
      </c>
      <c r="Q597" s="91" t="s">
        <v>298</v>
      </c>
      <c r="R597" s="35" t="s">
        <v>229</v>
      </c>
      <c r="S597" s="87">
        <v>674.75</v>
      </c>
    </row>
    <row r="598" spans="1:19">
      <c r="A598" s="32" t="s">
        <v>28</v>
      </c>
      <c r="B598" s="37" t="s">
        <v>229</v>
      </c>
      <c r="C598" s="125">
        <f t="shared" si="9"/>
        <v>11022.5</v>
      </c>
      <c r="D598" s="126">
        <v>13227</v>
      </c>
      <c r="Q598" s="91" t="s">
        <v>298</v>
      </c>
      <c r="R598" s="35" t="s">
        <v>230</v>
      </c>
      <c r="S598" s="87">
        <v>674.75</v>
      </c>
    </row>
    <row r="599" spans="1:19">
      <c r="A599" s="32" t="s">
        <v>28</v>
      </c>
      <c r="B599" s="37" t="s">
        <v>230</v>
      </c>
      <c r="C599" s="125">
        <f t="shared" si="9"/>
        <v>11268.333333333334</v>
      </c>
      <c r="D599" s="126">
        <v>13522</v>
      </c>
      <c r="Q599" s="91" t="s">
        <v>298</v>
      </c>
      <c r="R599" s="35" t="s">
        <v>231</v>
      </c>
      <c r="S599" s="87">
        <v>674.75</v>
      </c>
    </row>
    <row r="600" spans="1:19">
      <c r="A600" s="32" t="s">
        <v>28</v>
      </c>
      <c r="B600" s="37" t="s">
        <v>231</v>
      </c>
      <c r="C600" s="125">
        <f t="shared" si="9"/>
        <v>11529.166666666668</v>
      </c>
      <c r="D600" s="126">
        <v>13835</v>
      </c>
      <c r="Q600" s="85" t="s">
        <v>294</v>
      </c>
      <c r="R600" s="90" t="s">
        <v>34</v>
      </c>
      <c r="S600" s="86">
        <v>607.86</v>
      </c>
    </row>
    <row r="601" spans="1:19">
      <c r="A601" s="41" t="s">
        <v>29</v>
      </c>
      <c r="B601" s="38" t="s">
        <v>34</v>
      </c>
      <c r="C601" s="127">
        <f>D601/1.2</f>
        <v>6255</v>
      </c>
      <c r="D601" s="128">
        <v>7506</v>
      </c>
      <c r="Q601" s="85" t="s">
        <v>294</v>
      </c>
      <c r="R601" s="90" t="s">
        <v>33</v>
      </c>
      <c r="S601" s="86">
        <v>607.86</v>
      </c>
    </row>
    <row r="602" spans="1:19">
      <c r="A602" s="41" t="s">
        <v>29</v>
      </c>
      <c r="B602" s="38" t="s">
        <v>33</v>
      </c>
      <c r="C602" s="127">
        <f t="shared" si="9"/>
        <v>6290.8333333333339</v>
      </c>
      <c r="D602" s="128">
        <v>7549</v>
      </c>
      <c r="Q602" s="85" t="s">
        <v>294</v>
      </c>
      <c r="R602" s="90" t="s">
        <v>35</v>
      </c>
      <c r="S602" s="86">
        <v>607.86</v>
      </c>
    </row>
    <row r="603" spans="1:19">
      <c r="A603" s="41" t="s">
        <v>29</v>
      </c>
      <c r="B603" s="38" t="s">
        <v>35</v>
      </c>
      <c r="C603" s="127">
        <f t="shared" si="9"/>
        <v>6326.666666666667</v>
      </c>
      <c r="D603" s="128">
        <v>7592</v>
      </c>
      <c r="Q603" s="85" t="s">
        <v>294</v>
      </c>
      <c r="R603" s="90" t="s">
        <v>36</v>
      </c>
      <c r="S603" s="86">
        <v>607.86</v>
      </c>
    </row>
    <row r="604" spans="1:19">
      <c r="A604" s="41" t="s">
        <v>29</v>
      </c>
      <c r="B604" s="38" t="s">
        <v>36</v>
      </c>
      <c r="C604" s="127">
        <f t="shared" si="9"/>
        <v>6363.3333333333339</v>
      </c>
      <c r="D604" s="128">
        <v>7636</v>
      </c>
      <c r="Q604" s="85" t="s">
        <v>294</v>
      </c>
      <c r="R604" s="90" t="s">
        <v>37</v>
      </c>
      <c r="S604" s="86">
        <v>607.86</v>
      </c>
    </row>
    <row r="605" spans="1:19">
      <c r="A605" s="41" t="s">
        <v>29</v>
      </c>
      <c r="B605" s="38" t="s">
        <v>37</v>
      </c>
      <c r="C605" s="127">
        <f t="shared" si="9"/>
        <v>6290.8333333333339</v>
      </c>
      <c r="D605" s="128">
        <v>7549</v>
      </c>
      <c r="Q605" s="85" t="s">
        <v>294</v>
      </c>
      <c r="R605" s="90" t="s">
        <v>38</v>
      </c>
      <c r="S605" s="86">
        <v>607.86</v>
      </c>
    </row>
    <row r="606" spans="1:19">
      <c r="A606" s="41" t="s">
        <v>29</v>
      </c>
      <c r="B606" s="38" t="s">
        <v>38</v>
      </c>
      <c r="C606" s="127">
        <f t="shared" si="9"/>
        <v>6326.666666666667</v>
      </c>
      <c r="D606" s="128">
        <v>7592</v>
      </c>
      <c r="Q606" s="85" t="s">
        <v>294</v>
      </c>
      <c r="R606" s="90" t="s">
        <v>39</v>
      </c>
      <c r="S606" s="86">
        <v>607.86</v>
      </c>
    </row>
    <row r="607" spans="1:19">
      <c r="A607" s="41" t="s">
        <v>29</v>
      </c>
      <c r="B607" s="38" t="s">
        <v>39</v>
      </c>
      <c r="C607" s="127">
        <f t="shared" si="9"/>
        <v>6363.3333333333339</v>
      </c>
      <c r="D607" s="128">
        <v>7636</v>
      </c>
      <c r="Q607" s="85" t="s">
        <v>294</v>
      </c>
      <c r="R607" s="90" t="s">
        <v>40</v>
      </c>
      <c r="S607" s="86">
        <v>607.86</v>
      </c>
    </row>
    <row r="608" spans="1:19">
      <c r="A608" s="41" t="s">
        <v>29</v>
      </c>
      <c r="B608" s="38" t="s">
        <v>40</v>
      </c>
      <c r="C608" s="127">
        <f t="shared" si="9"/>
        <v>6400</v>
      </c>
      <c r="D608" s="128">
        <v>7680</v>
      </c>
      <c r="Q608" s="85" t="s">
        <v>294</v>
      </c>
      <c r="R608" s="90" t="s">
        <v>41</v>
      </c>
      <c r="S608" s="86">
        <v>607.86</v>
      </c>
    </row>
    <row r="609" spans="1:19">
      <c r="A609" s="41" t="s">
        <v>29</v>
      </c>
      <c r="B609" s="38" t="s">
        <v>41</v>
      </c>
      <c r="C609" s="127">
        <f t="shared" ref="C609:C618" si="10">D609/1.2</f>
        <v>6435.8333333333339</v>
      </c>
      <c r="D609" s="128">
        <v>7723</v>
      </c>
      <c r="Q609" s="85" t="s">
        <v>294</v>
      </c>
      <c r="R609" s="90" t="s">
        <v>42</v>
      </c>
      <c r="S609" s="86">
        <v>607.86</v>
      </c>
    </row>
    <row r="610" spans="1:19">
      <c r="A610" s="41" t="s">
        <v>29</v>
      </c>
      <c r="B610" s="38" t="s">
        <v>42</v>
      </c>
      <c r="C610" s="127">
        <f t="shared" si="10"/>
        <v>6326.666666666667</v>
      </c>
      <c r="D610" s="128">
        <v>7592</v>
      </c>
      <c r="Q610" s="85" t="s">
        <v>294</v>
      </c>
      <c r="R610" s="90" t="s">
        <v>43</v>
      </c>
      <c r="S610" s="86">
        <v>607.86</v>
      </c>
    </row>
    <row r="611" spans="1:19">
      <c r="A611" s="41" t="s">
        <v>29</v>
      </c>
      <c r="B611" s="38" t="s">
        <v>43</v>
      </c>
      <c r="C611" s="127">
        <f t="shared" si="10"/>
        <v>6363.3333333333339</v>
      </c>
      <c r="D611" s="128">
        <v>7636</v>
      </c>
      <c r="Q611" s="85" t="s">
        <v>294</v>
      </c>
      <c r="R611" s="90" t="s">
        <v>44</v>
      </c>
      <c r="S611" s="86">
        <v>607.86</v>
      </c>
    </row>
    <row r="612" spans="1:19">
      <c r="A612" s="41" t="s">
        <v>29</v>
      </c>
      <c r="B612" s="38" t="s">
        <v>44</v>
      </c>
      <c r="C612" s="127">
        <f t="shared" si="10"/>
        <v>6400</v>
      </c>
      <c r="D612" s="128">
        <v>7680</v>
      </c>
      <c r="Q612" s="85" t="s">
        <v>294</v>
      </c>
      <c r="R612" s="90" t="s">
        <v>45</v>
      </c>
      <c r="S612" s="86">
        <v>607.86</v>
      </c>
    </row>
    <row r="613" spans="1:19">
      <c r="A613" s="41" t="s">
        <v>29</v>
      </c>
      <c r="B613" s="38" t="s">
        <v>45</v>
      </c>
      <c r="C613" s="127">
        <f t="shared" si="10"/>
        <v>6435.8333333333339</v>
      </c>
      <c r="D613" s="128">
        <v>7723</v>
      </c>
      <c r="Q613" s="85" t="s">
        <v>294</v>
      </c>
      <c r="R613" s="90" t="s">
        <v>46</v>
      </c>
      <c r="S613" s="86">
        <v>607.86</v>
      </c>
    </row>
    <row r="614" spans="1:19">
      <c r="A614" s="41" t="s">
        <v>29</v>
      </c>
      <c r="B614" s="38" t="s">
        <v>46</v>
      </c>
      <c r="C614" s="127">
        <f t="shared" si="10"/>
        <v>6473.3333333333339</v>
      </c>
      <c r="D614" s="128">
        <v>7768</v>
      </c>
      <c r="Q614" s="85" t="s">
        <v>294</v>
      </c>
      <c r="R614" s="90" t="s">
        <v>47</v>
      </c>
      <c r="S614" s="86">
        <v>607.86</v>
      </c>
    </row>
    <row r="615" spans="1:19">
      <c r="A615" s="41" t="s">
        <v>29</v>
      </c>
      <c r="B615" s="38" t="s">
        <v>47</v>
      </c>
      <c r="C615" s="127">
        <f t="shared" si="10"/>
        <v>6511.666666666667</v>
      </c>
      <c r="D615" s="128">
        <v>7814</v>
      </c>
      <c r="Q615" s="85" t="s">
        <v>294</v>
      </c>
      <c r="R615" s="90" t="s">
        <v>48</v>
      </c>
      <c r="S615" s="86">
        <v>607.86</v>
      </c>
    </row>
    <row r="616" spans="1:19">
      <c r="A616" s="41" t="s">
        <v>29</v>
      </c>
      <c r="B616" s="38" t="s">
        <v>48</v>
      </c>
      <c r="C616" s="127">
        <f t="shared" si="10"/>
        <v>6363.3333333333339</v>
      </c>
      <c r="D616" s="128">
        <v>7636</v>
      </c>
      <c r="Q616" s="85" t="s">
        <v>294</v>
      </c>
      <c r="R616" s="90" t="s">
        <v>49</v>
      </c>
      <c r="S616" s="86">
        <v>607.86</v>
      </c>
    </row>
    <row r="617" spans="1:19">
      <c r="A617" s="41" t="s">
        <v>29</v>
      </c>
      <c r="B617" s="38" t="s">
        <v>49</v>
      </c>
      <c r="C617" s="127">
        <f t="shared" si="10"/>
        <v>6400</v>
      </c>
      <c r="D617" s="128">
        <v>7680</v>
      </c>
      <c r="Q617" s="85" t="s">
        <v>294</v>
      </c>
      <c r="R617" s="90" t="s">
        <v>50</v>
      </c>
      <c r="S617" s="86">
        <v>607.86</v>
      </c>
    </row>
    <row r="618" spans="1:19">
      <c r="A618" s="41" t="s">
        <v>29</v>
      </c>
      <c r="B618" s="38" t="s">
        <v>50</v>
      </c>
      <c r="C618" s="127">
        <f t="shared" si="10"/>
        <v>6435.8333333333339</v>
      </c>
      <c r="D618" s="128">
        <v>7723</v>
      </c>
      <c r="Q618" s="85" t="s">
        <v>294</v>
      </c>
      <c r="R618" s="90" t="s">
        <v>51</v>
      </c>
      <c r="S618" s="86">
        <v>607.86</v>
      </c>
    </row>
    <row r="619" spans="1:19">
      <c r="A619" s="41" t="s">
        <v>29</v>
      </c>
      <c r="B619" s="38" t="s">
        <v>51</v>
      </c>
      <c r="C619" s="127">
        <f t="shared" si="9"/>
        <v>6473.3333333333339</v>
      </c>
      <c r="D619" s="128">
        <v>7768</v>
      </c>
      <c r="Q619" s="85" t="s">
        <v>294</v>
      </c>
      <c r="R619" s="90" t="s">
        <v>52</v>
      </c>
      <c r="S619" s="86">
        <v>607.86</v>
      </c>
    </row>
    <row r="620" spans="1:19">
      <c r="A620" s="41" t="s">
        <v>29</v>
      </c>
      <c r="B620" s="38" t="s">
        <v>52</v>
      </c>
      <c r="C620" s="127">
        <f t="shared" si="9"/>
        <v>6511.666666666667</v>
      </c>
      <c r="D620" s="128">
        <v>7814</v>
      </c>
      <c r="Q620" s="85" t="s">
        <v>294</v>
      </c>
      <c r="R620" s="90" t="s">
        <v>53</v>
      </c>
      <c r="S620" s="86">
        <v>607.86</v>
      </c>
    </row>
    <row r="621" spans="1:19">
      <c r="A621" s="41" t="s">
        <v>29</v>
      </c>
      <c r="B621" s="38" t="s">
        <v>53</v>
      </c>
      <c r="C621" s="127">
        <f t="shared" si="9"/>
        <v>6549.166666666667</v>
      </c>
      <c r="D621" s="128">
        <v>7859</v>
      </c>
      <c r="Q621" s="85" t="s">
        <v>294</v>
      </c>
      <c r="R621" s="90" t="s">
        <v>54</v>
      </c>
      <c r="S621" s="86">
        <v>607.86</v>
      </c>
    </row>
    <row r="622" spans="1:19">
      <c r="A622" s="41" t="s">
        <v>29</v>
      </c>
      <c r="B622" s="38" t="s">
        <v>54</v>
      </c>
      <c r="C622" s="127">
        <f t="shared" si="9"/>
        <v>6586.666666666667</v>
      </c>
      <c r="D622" s="128">
        <v>7904</v>
      </c>
      <c r="Q622" s="85" t="s">
        <v>294</v>
      </c>
      <c r="R622" s="90" t="s">
        <v>55</v>
      </c>
      <c r="S622" s="86">
        <v>607.86</v>
      </c>
    </row>
    <row r="623" spans="1:19">
      <c r="A623" s="41" t="s">
        <v>29</v>
      </c>
      <c r="B623" s="38" t="s">
        <v>55</v>
      </c>
      <c r="C623" s="127">
        <f t="shared" si="9"/>
        <v>6400</v>
      </c>
      <c r="D623" s="128">
        <v>7680</v>
      </c>
      <c r="Q623" s="85" t="s">
        <v>294</v>
      </c>
      <c r="R623" s="90" t="s">
        <v>56</v>
      </c>
      <c r="S623" s="86">
        <v>607.86</v>
      </c>
    </row>
    <row r="624" spans="1:19">
      <c r="A624" s="41" t="s">
        <v>29</v>
      </c>
      <c r="B624" s="38" t="s">
        <v>56</v>
      </c>
      <c r="C624" s="127">
        <f t="shared" si="9"/>
        <v>6435.8333333333339</v>
      </c>
      <c r="D624" s="128">
        <v>7723</v>
      </c>
      <c r="Q624" s="85" t="s">
        <v>294</v>
      </c>
      <c r="R624" s="90" t="s">
        <v>57</v>
      </c>
      <c r="S624" s="86">
        <v>607.86</v>
      </c>
    </row>
    <row r="625" spans="1:19">
      <c r="A625" s="41" t="s">
        <v>29</v>
      </c>
      <c r="B625" s="38" t="s">
        <v>57</v>
      </c>
      <c r="C625" s="127">
        <f t="shared" si="9"/>
        <v>6473.3333333333339</v>
      </c>
      <c r="D625" s="128">
        <v>7768</v>
      </c>
      <c r="Q625" s="85" t="s">
        <v>294</v>
      </c>
      <c r="R625" s="90" t="s">
        <v>58</v>
      </c>
      <c r="S625" s="86">
        <v>607.86</v>
      </c>
    </row>
    <row r="626" spans="1:19">
      <c r="A626" s="41" t="s">
        <v>29</v>
      </c>
      <c r="B626" s="38" t="s">
        <v>58</v>
      </c>
      <c r="C626" s="127">
        <f t="shared" si="9"/>
        <v>6511.666666666667</v>
      </c>
      <c r="D626" s="128">
        <v>7814</v>
      </c>
      <c r="Q626" s="85" t="s">
        <v>294</v>
      </c>
      <c r="R626" s="90" t="s">
        <v>59</v>
      </c>
      <c r="S626" s="86">
        <v>607.86</v>
      </c>
    </row>
    <row r="627" spans="1:19">
      <c r="A627" s="41" t="s">
        <v>29</v>
      </c>
      <c r="B627" s="38" t="s">
        <v>59</v>
      </c>
      <c r="C627" s="127">
        <f t="shared" si="9"/>
        <v>6549.166666666667</v>
      </c>
      <c r="D627" s="128">
        <v>7859</v>
      </c>
      <c r="Q627" s="85" t="s">
        <v>294</v>
      </c>
      <c r="R627" s="90" t="s">
        <v>60</v>
      </c>
      <c r="S627" s="86">
        <v>607.86</v>
      </c>
    </row>
    <row r="628" spans="1:19">
      <c r="A628" s="41" t="s">
        <v>29</v>
      </c>
      <c r="B628" s="38" t="s">
        <v>60</v>
      </c>
      <c r="C628" s="127">
        <f t="shared" si="9"/>
        <v>6586.666666666667</v>
      </c>
      <c r="D628" s="128">
        <v>7904</v>
      </c>
      <c r="Q628" s="85" t="s">
        <v>294</v>
      </c>
      <c r="R628" s="90" t="s">
        <v>61</v>
      </c>
      <c r="S628" s="86">
        <v>607.86</v>
      </c>
    </row>
    <row r="629" spans="1:19">
      <c r="A629" s="41" t="s">
        <v>29</v>
      </c>
      <c r="B629" s="38" t="s">
        <v>61</v>
      </c>
      <c r="C629" s="127">
        <f t="shared" si="9"/>
        <v>6625.8333333333339</v>
      </c>
      <c r="D629" s="128">
        <v>7951</v>
      </c>
      <c r="Q629" s="85" t="s">
        <v>294</v>
      </c>
      <c r="R629" s="90" t="s">
        <v>62</v>
      </c>
      <c r="S629" s="86">
        <v>607.86</v>
      </c>
    </row>
    <row r="630" spans="1:19">
      <c r="A630" s="41" t="s">
        <v>29</v>
      </c>
      <c r="B630" s="38" t="s">
        <v>62</v>
      </c>
      <c r="C630" s="127">
        <f t="shared" si="9"/>
        <v>6665</v>
      </c>
      <c r="D630" s="128">
        <v>7998</v>
      </c>
      <c r="Q630" s="85" t="s">
        <v>294</v>
      </c>
      <c r="R630" s="90" t="s">
        <v>63</v>
      </c>
      <c r="S630" s="86">
        <v>607.86</v>
      </c>
    </row>
    <row r="631" spans="1:19">
      <c r="A631" s="41" t="s">
        <v>29</v>
      </c>
      <c r="B631" s="38" t="s">
        <v>63</v>
      </c>
      <c r="C631" s="127">
        <f t="shared" si="9"/>
        <v>6435.8333333333339</v>
      </c>
      <c r="D631" s="128">
        <v>7723</v>
      </c>
      <c r="Q631" s="85" t="s">
        <v>294</v>
      </c>
      <c r="R631" s="90" t="s">
        <v>64</v>
      </c>
      <c r="S631" s="86">
        <v>607.86</v>
      </c>
    </row>
    <row r="632" spans="1:19">
      <c r="A632" s="41" t="s">
        <v>29</v>
      </c>
      <c r="B632" s="38" t="s">
        <v>64</v>
      </c>
      <c r="C632" s="127">
        <f t="shared" si="9"/>
        <v>6473.3333333333339</v>
      </c>
      <c r="D632" s="128">
        <v>7768</v>
      </c>
      <c r="Q632" s="85" t="s">
        <v>294</v>
      </c>
      <c r="R632" s="90" t="s">
        <v>65</v>
      </c>
      <c r="S632" s="86">
        <v>607.86</v>
      </c>
    </row>
    <row r="633" spans="1:19">
      <c r="A633" s="41" t="s">
        <v>29</v>
      </c>
      <c r="B633" s="38" t="s">
        <v>65</v>
      </c>
      <c r="C633" s="127">
        <f t="shared" si="9"/>
        <v>6511.666666666667</v>
      </c>
      <c r="D633" s="128">
        <v>7814</v>
      </c>
      <c r="Q633" s="85" t="s">
        <v>294</v>
      </c>
      <c r="R633" s="90" t="s">
        <v>66</v>
      </c>
      <c r="S633" s="86">
        <v>607.86</v>
      </c>
    </row>
    <row r="634" spans="1:19">
      <c r="A634" s="41" t="s">
        <v>29</v>
      </c>
      <c r="B634" s="38" t="s">
        <v>66</v>
      </c>
      <c r="C634" s="127">
        <f t="shared" si="9"/>
        <v>6549.166666666667</v>
      </c>
      <c r="D634" s="128">
        <v>7859</v>
      </c>
      <c r="Q634" s="85" t="s">
        <v>294</v>
      </c>
      <c r="R634" s="90" t="s">
        <v>67</v>
      </c>
      <c r="S634" s="86">
        <v>607.86</v>
      </c>
    </row>
    <row r="635" spans="1:19">
      <c r="A635" s="41" t="s">
        <v>29</v>
      </c>
      <c r="B635" s="38" t="s">
        <v>67</v>
      </c>
      <c r="C635" s="127">
        <f t="shared" si="9"/>
        <v>6586.666666666667</v>
      </c>
      <c r="D635" s="128">
        <v>7904</v>
      </c>
      <c r="Q635" s="85" t="s">
        <v>294</v>
      </c>
      <c r="R635" s="90" t="s">
        <v>68</v>
      </c>
      <c r="S635" s="86">
        <v>607.86</v>
      </c>
    </row>
    <row r="636" spans="1:19">
      <c r="A636" s="41" t="s">
        <v>29</v>
      </c>
      <c r="B636" s="38" t="s">
        <v>68</v>
      </c>
      <c r="C636" s="127">
        <f t="shared" si="9"/>
        <v>6625.8333333333339</v>
      </c>
      <c r="D636" s="128">
        <v>7951</v>
      </c>
      <c r="Q636" s="85" t="s">
        <v>294</v>
      </c>
      <c r="R636" s="90" t="s">
        <v>69</v>
      </c>
      <c r="S636" s="86">
        <v>607.86</v>
      </c>
    </row>
    <row r="637" spans="1:19">
      <c r="A637" s="41" t="s">
        <v>29</v>
      </c>
      <c r="B637" s="38" t="s">
        <v>69</v>
      </c>
      <c r="C637" s="127">
        <f t="shared" si="9"/>
        <v>6665</v>
      </c>
      <c r="D637" s="128">
        <v>7998</v>
      </c>
      <c r="Q637" s="85" t="s">
        <v>294</v>
      </c>
      <c r="R637" s="90" t="s">
        <v>70</v>
      </c>
      <c r="S637" s="86">
        <v>607.86</v>
      </c>
    </row>
    <row r="638" spans="1:19">
      <c r="A638" s="41" t="s">
        <v>29</v>
      </c>
      <c r="B638" s="38" t="s">
        <v>70</v>
      </c>
      <c r="C638" s="127">
        <f t="shared" si="9"/>
        <v>6703.3333333333339</v>
      </c>
      <c r="D638" s="128">
        <v>8044</v>
      </c>
      <c r="Q638" s="85" t="s">
        <v>294</v>
      </c>
      <c r="R638" s="90" t="s">
        <v>71</v>
      </c>
      <c r="S638" s="86">
        <v>607.86</v>
      </c>
    </row>
    <row r="639" spans="1:19">
      <c r="A639" s="41" t="s">
        <v>29</v>
      </c>
      <c r="B639" s="38" t="s">
        <v>71</v>
      </c>
      <c r="C639" s="127">
        <f t="shared" si="9"/>
        <v>6934.166666666667</v>
      </c>
      <c r="D639" s="128">
        <v>8321</v>
      </c>
      <c r="Q639" s="85" t="s">
        <v>294</v>
      </c>
      <c r="R639" s="90" t="s">
        <v>72</v>
      </c>
      <c r="S639" s="86">
        <v>607.86</v>
      </c>
    </row>
    <row r="640" spans="1:19">
      <c r="A640" s="41" t="s">
        <v>29</v>
      </c>
      <c r="B640" s="38" t="s">
        <v>72</v>
      </c>
      <c r="C640" s="127">
        <f t="shared" si="9"/>
        <v>6473.3333333333339</v>
      </c>
      <c r="D640" s="128">
        <v>7768</v>
      </c>
      <c r="Q640" s="85" t="s">
        <v>294</v>
      </c>
      <c r="R640" s="90" t="s">
        <v>73</v>
      </c>
      <c r="S640" s="86">
        <v>607.86</v>
      </c>
    </row>
    <row r="641" spans="1:19">
      <c r="A641" s="41" t="s">
        <v>29</v>
      </c>
      <c r="B641" s="38" t="s">
        <v>73</v>
      </c>
      <c r="C641" s="127">
        <f t="shared" si="9"/>
        <v>6511.666666666667</v>
      </c>
      <c r="D641" s="128">
        <v>7814</v>
      </c>
      <c r="Q641" s="85" t="s">
        <v>294</v>
      </c>
      <c r="R641" s="90" t="s">
        <v>74</v>
      </c>
      <c r="S641" s="86">
        <v>607.86</v>
      </c>
    </row>
    <row r="642" spans="1:19">
      <c r="A642" s="41" t="s">
        <v>29</v>
      </c>
      <c r="B642" s="38" t="s">
        <v>74</v>
      </c>
      <c r="C642" s="127">
        <f t="shared" si="9"/>
        <v>6549.166666666667</v>
      </c>
      <c r="D642" s="128">
        <v>7859</v>
      </c>
      <c r="Q642" s="85" t="s">
        <v>294</v>
      </c>
      <c r="R642" s="90" t="s">
        <v>75</v>
      </c>
      <c r="S642" s="86">
        <v>607.86</v>
      </c>
    </row>
    <row r="643" spans="1:19">
      <c r="A643" s="41" t="s">
        <v>29</v>
      </c>
      <c r="B643" s="38" t="s">
        <v>75</v>
      </c>
      <c r="C643" s="127">
        <f t="shared" si="9"/>
        <v>6586.666666666667</v>
      </c>
      <c r="D643" s="128">
        <v>7904</v>
      </c>
      <c r="Q643" s="85" t="s">
        <v>294</v>
      </c>
      <c r="R643" s="90" t="s">
        <v>76</v>
      </c>
      <c r="S643" s="86">
        <v>607.86</v>
      </c>
    </row>
    <row r="644" spans="1:19">
      <c r="A644" s="41" t="s">
        <v>29</v>
      </c>
      <c r="B644" s="38" t="s">
        <v>76</v>
      </c>
      <c r="C644" s="127">
        <f t="shared" ref="C644:C707" si="11">D644/1.2</f>
        <v>6625.8333333333339</v>
      </c>
      <c r="D644" s="128">
        <v>7951</v>
      </c>
      <c r="Q644" s="85" t="s">
        <v>294</v>
      </c>
      <c r="R644" s="90" t="s">
        <v>77</v>
      </c>
      <c r="S644" s="86">
        <v>607.86</v>
      </c>
    </row>
    <row r="645" spans="1:19">
      <c r="A645" s="41" t="s">
        <v>29</v>
      </c>
      <c r="B645" s="38" t="s">
        <v>77</v>
      </c>
      <c r="C645" s="127">
        <f t="shared" si="11"/>
        <v>6665</v>
      </c>
      <c r="D645" s="128">
        <v>7998</v>
      </c>
      <c r="Q645" s="85" t="s">
        <v>294</v>
      </c>
      <c r="R645" s="90" t="s">
        <v>78</v>
      </c>
      <c r="S645" s="86">
        <v>607.86</v>
      </c>
    </row>
    <row r="646" spans="1:19">
      <c r="A646" s="41" t="s">
        <v>29</v>
      </c>
      <c r="B646" s="38" t="s">
        <v>78</v>
      </c>
      <c r="C646" s="127">
        <f t="shared" si="11"/>
        <v>6703.3333333333339</v>
      </c>
      <c r="D646" s="128">
        <v>8044</v>
      </c>
      <c r="Q646" s="85" t="s">
        <v>294</v>
      </c>
      <c r="R646" s="90" t="s">
        <v>79</v>
      </c>
      <c r="S646" s="86">
        <v>607.86</v>
      </c>
    </row>
    <row r="647" spans="1:19">
      <c r="A647" s="41" t="s">
        <v>29</v>
      </c>
      <c r="B647" s="38" t="s">
        <v>79</v>
      </c>
      <c r="C647" s="127">
        <f t="shared" si="11"/>
        <v>6934.166666666667</v>
      </c>
      <c r="D647" s="128">
        <v>8321</v>
      </c>
      <c r="Q647" s="85" t="s">
        <v>294</v>
      </c>
      <c r="R647" s="90" t="s">
        <v>80</v>
      </c>
      <c r="S647" s="86">
        <v>607.86</v>
      </c>
    </row>
    <row r="648" spans="1:19">
      <c r="A648" s="41" t="s">
        <v>29</v>
      </c>
      <c r="B648" s="38" t="s">
        <v>80</v>
      </c>
      <c r="C648" s="127">
        <f t="shared" si="11"/>
        <v>7126.666666666667</v>
      </c>
      <c r="D648" s="128">
        <v>8552</v>
      </c>
      <c r="Q648" s="85" t="s">
        <v>294</v>
      </c>
      <c r="R648" s="90" t="s">
        <v>81</v>
      </c>
      <c r="S648" s="86">
        <v>607.86</v>
      </c>
    </row>
    <row r="649" spans="1:19">
      <c r="A649" s="41" t="s">
        <v>29</v>
      </c>
      <c r="B649" s="38" t="s">
        <v>81</v>
      </c>
      <c r="C649" s="127">
        <f t="shared" si="11"/>
        <v>7415</v>
      </c>
      <c r="D649" s="128">
        <v>8898</v>
      </c>
      <c r="Q649" s="85" t="s">
        <v>294</v>
      </c>
      <c r="R649" s="90" t="s">
        <v>83</v>
      </c>
      <c r="S649" s="86">
        <v>607.86</v>
      </c>
    </row>
    <row r="650" spans="1:19">
      <c r="A650" s="41" t="s">
        <v>29</v>
      </c>
      <c r="B650" s="38" t="s">
        <v>83</v>
      </c>
      <c r="C650" s="127">
        <f t="shared" si="11"/>
        <v>6511.666666666667</v>
      </c>
      <c r="D650" s="128">
        <v>7814</v>
      </c>
      <c r="Q650" s="85" t="s">
        <v>294</v>
      </c>
      <c r="R650" s="90" t="s">
        <v>84</v>
      </c>
      <c r="S650" s="86">
        <v>607.86</v>
      </c>
    </row>
    <row r="651" spans="1:19">
      <c r="A651" s="41" t="s">
        <v>29</v>
      </c>
      <c r="B651" s="38" t="s">
        <v>84</v>
      </c>
      <c r="C651" s="127">
        <f t="shared" si="11"/>
        <v>6549.166666666667</v>
      </c>
      <c r="D651" s="128">
        <v>7859</v>
      </c>
      <c r="Q651" s="85" t="s">
        <v>294</v>
      </c>
      <c r="R651" s="90" t="s">
        <v>85</v>
      </c>
      <c r="S651" s="86">
        <v>607.86</v>
      </c>
    </row>
    <row r="652" spans="1:19">
      <c r="A652" s="41" t="s">
        <v>29</v>
      </c>
      <c r="B652" s="38" t="s">
        <v>85</v>
      </c>
      <c r="C652" s="127">
        <f t="shared" si="11"/>
        <v>6586.666666666667</v>
      </c>
      <c r="D652" s="128">
        <v>7904</v>
      </c>
      <c r="Q652" s="85" t="s">
        <v>294</v>
      </c>
      <c r="R652" s="90" t="s">
        <v>86</v>
      </c>
      <c r="S652" s="86">
        <v>607.86</v>
      </c>
    </row>
    <row r="653" spans="1:19">
      <c r="A653" s="41" t="s">
        <v>29</v>
      </c>
      <c r="B653" s="38" t="s">
        <v>86</v>
      </c>
      <c r="C653" s="127">
        <f t="shared" si="11"/>
        <v>6625.8333333333339</v>
      </c>
      <c r="D653" s="128">
        <v>7951</v>
      </c>
      <c r="Q653" s="85" t="s">
        <v>294</v>
      </c>
      <c r="R653" s="90" t="s">
        <v>87</v>
      </c>
      <c r="S653" s="86">
        <v>607.86</v>
      </c>
    </row>
    <row r="654" spans="1:19">
      <c r="A654" s="41" t="s">
        <v>29</v>
      </c>
      <c r="B654" s="38" t="s">
        <v>87</v>
      </c>
      <c r="C654" s="127">
        <f t="shared" si="11"/>
        <v>6665</v>
      </c>
      <c r="D654" s="128">
        <v>7998</v>
      </c>
      <c r="Q654" s="85" t="s">
        <v>294</v>
      </c>
      <c r="R654" s="90" t="s">
        <v>88</v>
      </c>
      <c r="S654" s="86">
        <v>607.86</v>
      </c>
    </row>
    <row r="655" spans="1:19">
      <c r="A655" s="41" t="s">
        <v>29</v>
      </c>
      <c r="B655" s="38" t="s">
        <v>88</v>
      </c>
      <c r="C655" s="127">
        <f t="shared" si="11"/>
        <v>6703.3333333333339</v>
      </c>
      <c r="D655" s="128">
        <v>8044</v>
      </c>
      <c r="Q655" s="85" t="s">
        <v>294</v>
      </c>
      <c r="R655" s="90" t="s">
        <v>89</v>
      </c>
      <c r="S655" s="86">
        <v>607.86</v>
      </c>
    </row>
    <row r="656" spans="1:19">
      <c r="A656" s="41" t="s">
        <v>29</v>
      </c>
      <c r="B656" s="38" t="s">
        <v>89</v>
      </c>
      <c r="C656" s="127">
        <f t="shared" si="11"/>
        <v>6934.166666666667</v>
      </c>
      <c r="D656" s="128">
        <v>8321</v>
      </c>
      <c r="Q656" s="85" t="s">
        <v>294</v>
      </c>
      <c r="R656" s="90" t="s">
        <v>90</v>
      </c>
      <c r="S656" s="86">
        <v>607.86</v>
      </c>
    </row>
    <row r="657" spans="1:19">
      <c r="A657" s="41" t="s">
        <v>29</v>
      </c>
      <c r="B657" s="38" t="s">
        <v>90</v>
      </c>
      <c r="C657" s="127">
        <f t="shared" si="11"/>
        <v>7126.666666666667</v>
      </c>
      <c r="D657" s="128">
        <v>8552</v>
      </c>
      <c r="Q657" s="85" t="s">
        <v>294</v>
      </c>
      <c r="R657" s="90" t="s">
        <v>91</v>
      </c>
      <c r="S657" s="86">
        <v>607.86</v>
      </c>
    </row>
    <row r="658" spans="1:19">
      <c r="A658" s="41" t="s">
        <v>29</v>
      </c>
      <c r="B658" s="38" t="s">
        <v>91</v>
      </c>
      <c r="C658" s="127">
        <f t="shared" si="11"/>
        <v>7415</v>
      </c>
      <c r="D658" s="128">
        <v>8898</v>
      </c>
      <c r="Q658" s="85" t="s">
        <v>294</v>
      </c>
      <c r="R658" s="90" t="s">
        <v>82</v>
      </c>
      <c r="S658" s="86">
        <v>607.86</v>
      </c>
    </row>
    <row r="659" spans="1:19">
      <c r="A659" s="41" t="s">
        <v>29</v>
      </c>
      <c r="B659" s="38" t="s">
        <v>82</v>
      </c>
      <c r="C659" s="127">
        <f t="shared" si="11"/>
        <v>7705</v>
      </c>
      <c r="D659" s="128">
        <v>9246</v>
      </c>
      <c r="Q659" s="85" t="s">
        <v>294</v>
      </c>
      <c r="R659" s="90" t="s">
        <v>92</v>
      </c>
      <c r="S659" s="86">
        <v>607.86</v>
      </c>
    </row>
    <row r="660" spans="1:19">
      <c r="A660" s="41" t="s">
        <v>29</v>
      </c>
      <c r="B660" s="38" t="s">
        <v>92</v>
      </c>
      <c r="C660" s="127">
        <f t="shared" si="11"/>
        <v>6549.166666666667</v>
      </c>
      <c r="D660" s="128">
        <v>7859</v>
      </c>
      <c r="Q660" s="85" t="s">
        <v>294</v>
      </c>
      <c r="R660" s="90" t="s">
        <v>93</v>
      </c>
      <c r="S660" s="86">
        <v>607.86</v>
      </c>
    </row>
    <row r="661" spans="1:19">
      <c r="A661" s="41" t="s">
        <v>29</v>
      </c>
      <c r="B661" s="38" t="s">
        <v>93</v>
      </c>
      <c r="C661" s="127">
        <f t="shared" si="11"/>
        <v>6586.666666666667</v>
      </c>
      <c r="D661" s="128">
        <v>7904</v>
      </c>
      <c r="Q661" s="85" t="s">
        <v>294</v>
      </c>
      <c r="R661" s="90" t="s">
        <v>235</v>
      </c>
      <c r="S661" s="86">
        <v>607.86</v>
      </c>
    </row>
    <row r="662" spans="1:19">
      <c r="A662" s="41" t="s">
        <v>29</v>
      </c>
      <c r="B662" s="38" t="s">
        <v>94</v>
      </c>
      <c r="C662" s="127">
        <f t="shared" si="11"/>
        <v>6625.8333333333339</v>
      </c>
      <c r="D662" s="128">
        <v>7951</v>
      </c>
      <c r="Q662" s="85" t="s">
        <v>294</v>
      </c>
      <c r="R662" s="90" t="s">
        <v>95</v>
      </c>
      <c r="S662" s="86">
        <v>607.86</v>
      </c>
    </row>
    <row r="663" spans="1:19">
      <c r="A663" s="41" t="s">
        <v>29</v>
      </c>
      <c r="B663" s="38" t="s">
        <v>95</v>
      </c>
      <c r="C663" s="127">
        <f t="shared" si="11"/>
        <v>6665</v>
      </c>
      <c r="D663" s="128">
        <v>7998</v>
      </c>
      <c r="Q663" s="85" t="s">
        <v>294</v>
      </c>
      <c r="R663" s="90" t="s">
        <v>96</v>
      </c>
      <c r="S663" s="86">
        <v>607.86</v>
      </c>
    </row>
    <row r="664" spans="1:19">
      <c r="A664" s="41" t="s">
        <v>29</v>
      </c>
      <c r="B664" s="38" t="s">
        <v>96</v>
      </c>
      <c r="C664" s="127">
        <f t="shared" si="11"/>
        <v>6703.3333333333339</v>
      </c>
      <c r="D664" s="128">
        <v>8044</v>
      </c>
      <c r="Q664" s="85" t="s">
        <v>294</v>
      </c>
      <c r="R664" s="90" t="s">
        <v>97</v>
      </c>
      <c r="S664" s="86">
        <v>607.86</v>
      </c>
    </row>
    <row r="665" spans="1:19">
      <c r="A665" s="41" t="s">
        <v>29</v>
      </c>
      <c r="B665" s="38" t="s">
        <v>97</v>
      </c>
      <c r="C665" s="127">
        <f t="shared" si="11"/>
        <v>6934.166666666667</v>
      </c>
      <c r="D665" s="128">
        <v>8321</v>
      </c>
      <c r="Q665" s="85" t="s">
        <v>294</v>
      </c>
      <c r="R665" s="90" t="s">
        <v>98</v>
      </c>
      <c r="S665" s="86">
        <v>607.86</v>
      </c>
    </row>
    <row r="666" spans="1:19">
      <c r="A666" s="41" t="s">
        <v>29</v>
      </c>
      <c r="B666" s="38" t="s">
        <v>98</v>
      </c>
      <c r="C666" s="127">
        <f t="shared" si="11"/>
        <v>7126.666666666667</v>
      </c>
      <c r="D666" s="128">
        <v>8552</v>
      </c>
      <c r="Q666" s="85" t="s">
        <v>294</v>
      </c>
      <c r="R666" s="90" t="s">
        <v>99</v>
      </c>
      <c r="S666" s="86">
        <v>607.86</v>
      </c>
    </row>
    <row r="667" spans="1:19">
      <c r="A667" s="41" t="s">
        <v>29</v>
      </c>
      <c r="B667" s="38" t="s">
        <v>99</v>
      </c>
      <c r="C667" s="127">
        <f t="shared" si="11"/>
        <v>7415</v>
      </c>
      <c r="D667" s="128">
        <v>8898</v>
      </c>
      <c r="Q667" s="85" t="s">
        <v>294</v>
      </c>
      <c r="R667" s="90" t="s">
        <v>100</v>
      </c>
      <c r="S667" s="86">
        <v>607.86</v>
      </c>
    </row>
    <row r="668" spans="1:19">
      <c r="A668" s="41" t="s">
        <v>29</v>
      </c>
      <c r="B668" s="38" t="s">
        <v>100</v>
      </c>
      <c r="C668" s="127">
        <f t="shared" si="11"/>
        <v>7705</v>
      </c>
      <c r="D668" s="128">
        <v>9246</v>
      </c>
      <c r="Q668" s="85" t="s">
        <v>294</v>
      </c>
      <c r="R668" s="90" t="s">
        <v>101</v>
      </c>
      <c r="S668" s="86">
        <v>607.86</v>
      </c>
    </row>
    <row r="669" spans="1:19">
      <c r="A669" s="41" t="s">
        <v>29</v>
      </c>
      <c r="B669" s="38" t="s">
        <v>101</v>
      </c>
      <c r="C669" s="127">
        <f t="shared" si="11"/>
        <v>8035</v>
      </c>
      <c r="D669" s="128">
        <v>9642</v>
      </c>
      <c r="Q669" s="85" t="s">
        <v>294</v>
      </c>
      <c r="R669" s="90" t="s">
        <v>102</v>
      </c>
      <c r="S669" s="86">
        <v>607.86</v>
      </c>
    </row>
    <row r="670" spans="1:19">
      <c r="A670" s="41" t="s">
        <v>29</v>
      </c>
      <c r="B670" s="38" t="s">
        <v>102</v>
      </c>
      <c r="C670" s="127">
        <f t="shared" si="11"/>
        <v>6586.666666666667</v>
      </c>
      <c r="D670" s="128">
        <v>7904</v>
      </c>
      <c r="Q670" s="85" t="s">
        <v>294</v>
      </c>
      <c r="R670" s="90" t="s">
        <v>103</v>
      </c>
      <c r="S670" s="86">
        <v>607.86</v>
      </c>
    </row>
    <row r="671" spans="1:19">
      <c r="A671" s="41" t="s">
        <v>29</v>
      </c>
      <c r="B671" s="38" t="s">
        <v>103</v>
      </c>
      <c r="C671" s="127">
        <f t="shared" si="11"/>
        <v>6625.8333333333339</v>
      </c>
      <c r="D671" s="128">
        <v>7951</v>
      </c>
      <c r="Q671" s="85" t="s">
        <v>294</v>
      </c>
      <c r="R671" s="90" t="s">
        <v>104</v>
      </c>
      <c r="S671" s="86">
        <v>607.86</v>
      </c>
    </row>
    <row r="672" spans="1:19">
      <c r="A672" s="41" t="s">
        <v>29</v>
      </c>
      <c r="B672" s="38" t="s">
        <v>104</v>
      </c>
      <c r="C672" s="127">
        <f t="shared" si="11"/>
        <v>6665</v>
      </c>
      <c r="D672" s="128">
        <v>7998</v>
      </c>
      <c r="Q672" s="85" t="s">
        <v>294</v>
      </c>
      <c r="R672" s="90" t="s">
        <v>105</v>
      </c>
      <c r="S672" s="86">
        <v>607.86</v>
      </c>
    </row>
    <row r="673" spans="1:19">
      <c r="A673" s="41" t="s">
        <v>29</v>
      </c>
      <c r="B673" s="38" t="s">
        <v>105</v>
      </c>
      <c r="C673" s="127">
        <f t="shared" si="11"/>
        <v>6703.3333333333339</v>
      </c>
      <c r="D673" s="128">
        <v>8044</v>
      </c>
      <c r="Q673" s="85" t="s">
        <v>294</v>
      </c>
      <c r="R673" s="90" t="s">
        <v>106</v>
      </c>
      <c r="S673" s="86">
        <v>607.86</v>
      </c>
    </row>
    <row r="674" spans="1:19">
      <c r="A674" s="41" t="s">
        <v>29</v>
      </c>
      <c r="B674" s="38" t="s">
        <v>106</v>
      </c>
      <c r="C674" s="127">
        <f t="shared" si="11"/>
        <v>6934.166666666667</v>
      </c>
      <c r="D674" s="128">
        <v>8321</v>
      </c>
      <c r="Q674" s="85" t="s">
        <v>294</v>
      </c>
      <c r="R674" s="90" t="s">
        <v>107</v>
      </c>
      <c r="S674" s="86">
        <v>607.86</v>
      </c>
    </row>
    <row r="675" spans="1:19">
      <c r="A675" s="41" t="s">
        <v>29</v>
      </c>
      <c r="B675" s="38" t="s">
        <v>107</v>
      </c>
      <c r="C675" s="127">
        <f t="shared" si="11"/>
        <v>7126.666666666667</v>
      </c>
      <c r="D675" s="128">
        <v>8552</v>
      </c>
      <c r="Q675" s="85" t="s">
        <v>294</v>
      </c>
      <c r="R675" s="90" t="s">
        <v>108</v>
      </c>
      <c r="S675" s="86">
        <v>607.86</v>
      </c>
    </row>
    <row r="676" spans="1:19">
      <c r="A676" s="41" t="s">
        <v>29</v>
      </c>
      <c r="B676" s="38" t="s">
        <v>108</v>
      </c>
      <c r="C676" s="127">
        <f t="shared" si="11"/>
        <v>7415</v>
      </c>
      <c r="D676" s="128">
        <v>8898</v>
      </c>
      <c r="Q676" s="85" t="s">
        <v>294</v>
      </c>
      <c r="R676" s="90" t="s">
        <v>109</v>
      </c>
      <c r="S676" s="86">
        <v>607.86</v>
      </c>
    </row>
    <row r="677" spans="1:19">
      <c r="A677" s="41" t="s">
        <v>29</v>
      </c>
      <c r="B677" s="38" t="s">
        <v>109</v>
      </c>
      <c r="C677" s="127">
        <f t="shared" si="11"/>
        <v>7705</v>
      </c>
      <c r="D677" s="128">
        <v>9246</v>
      </c>
      <c r="Q677" s="85" t="s">
        <v>294</v>
      </c>
      <c r="R677" s="90" t="s">
        <v>110</v>
      </c>
      <c r="S677" s="86">
        <v>607.86</v>
      </c>
    </row>
    <row r="678" spans="1:19">
      <c r="A678" s="41" t="s">
        <v>29</v>
      </c>
      <c r="B678" s="38" t="s">
        <v>110</v>
      </c>
      <c r="C678" s="127">
        <f t="shared" si="11"/>
        <v>8035</v>
      </c>
      <c r="D678" s="128">
        <v>9642</v>
      </c>
      <c r="Q678" s="85" t="s">
        <v>294</v>
      </c>
      <c r="R678" s="90" t="s">
        <v>111</v>
      </c>
      <c r="S678" s="86">
        <v>607.86</v>
      </c>
    </row>
    <row r="679" spans="1:19">
      <c r="A679" s="41" t="s">
        <v>29</v>
      </c>
      <c r="B679" s="38" t="s">
        <v>111</v>
      </c>
      <c r="C679" s="127">
        <f t="shared" si="11"/>
        <v>8282.5</v>
      </c>
      <c r="D679" s="128">
        <v>9939</v>
      </c>
      <c r="Q679" s="85" t="s">
        <v>294</v>
      </c>
      <c r="R679" s="90" t="s">
        <v>112</v>
      </c>
      <c r="S679" s="86">
        <v>607.86</v>
      </c>
    </row>
    <row r="680" spans="1:19">
      <c r="A680" s="41" t="s">
        <v>29</v>
      </c>
      <c r="B680" s="38" t="s">
        <v>112</v>
      </c>
      <c r="C680" s="127">
        <f t="shared" si="11"/>
        <v>6625.8333333333339</v>
      </c>
      <c r="D680" s="128">
        <v>7951</v>
      </c>
      <c r="Q680" s="85" t="s">
        <v>294</v>
      </c>
      <c r="R680" s="90" t="s">
        <v>113</v>
      </c>
      <c r="S680" s="86">
        <v>607.86</v>
      </c>
    </row>
    <row r="681" spans="1:19">
      <c r="A681" s="41" t="s">
        <v>29</v>
      </c>
      <c r="B681" s="38" t="s">
        <v>113</v>
      </c>
      <c r="C681" s="127">
        <f t="shared" si="11"/>
        <v>6665</v>
      </c>
      <c r="D681" s="128">
        <v>7998</v>
      </c>
      <c r="Q681" s="85" t="s">
        <v>294</v>
      </c>
      <c r="R681" s="90" t="s">
        <v>114</v>
      </c>
      <c r="S681" s="86">
        <v>607.86</v>
      </c>
    </row>
    <row r="682" spans="1:19">
      <c r="A682" s="41" t="s">
        <v>29</v>
      </c>
      <c r="B682" s="38" t="s">
        <v>114</v>
      </c>
      <c r="C682" s="127">
        <f t="shared" si="11"/>
        <v>6703.3333333333339</v>
      </c>
      <c r="D682" s="128">
        <v>8044</v>
      </c>
      <c r="Q682" s="85" t="s">
        <v>294</v>
      </c>
      <c r="R682" s="90" t="s">
        <v>115</v>
      </c>
      <c r="S682" s="86">
        <v>607.86</v>
      </c>
    </row>
    <row r="683" spans="1:19">
      <c r="A683" s="41" t="s">
        <v>29</v>
      </c>
      <c r="B683" s="38" t="s">
        <v>115</v>
      </c>
      <c r="C683" s="127">
        <f t="shared" si="11"/>
        <v>6934.166666666667</v>
      </c>
      <c r="D683" s="128">
        <v>8321</v>
      </c>
      <c r="Q683" s="85" t="s">
        <v>294</v>
      </c>
      <c r="R683" s="90" t="s">
        <v>116</v>
      </c>
      <c r="S683" s="86">
        <v>607.86</v>
      </c>
    </row>
    <row r="684" spans="1:19">
      <c r="A684" s="41" t="s">
        <v>29</v>
      </c>
      <c r="B684" s="38" t="s">
        <v>116</v>
      </c>
      <c r="C684" s="127">
        <f t="shared" si="11"/>
        <v>7126.666666666667</v>
      </c>
      <c r="D684" s="128">
        <v>8552</v>
      </c>
      <c r="Q684" s="85" t="s">
        <v>294</v>
      </c>
      <c r="R684" s="90" t="s">
        <v>117</v>
      </c>
      <c r="S684" s="86">
        <v>607.86</v>
      </c>
    </row>
    <row r="685" spans="1:19">
      <c r="A685" s="41" t="s">
        <v>29</v>
      </c>
      <c r="B685" s="38" t="s">
        <v>117</v>
      </c>
      <c r="C685" s="127">
        <f t="shared" si="11"/>
        <v>7415</v>
      </c>
      <c r="D685" s="128">
        <v>8898</v>
      </c>
      <c r="Q685" s="85" t="s">
        <v>294</v>
      </c>
      <c r="R685" s="90" t="s">
        <v>118</v>
      </c>
      <c r="S685" s="86">
        <v>607.86</v>
      </c>
    </row>
    <row r="686" spans="1:19">
      <c r="A686" s="41" t="s">
        <v>29</v>
      </c>
      <c r="B686" s="38" t="s">
        <v>118</v>
      </c>
      <c r="C686" s="127">
        <f t="shared" si="11"/>
        <v>7705</v>
      </c>
      <c r="D686" s="128">
        <v>9246</v>
      </c>
      <c r="Q686" s="85" t="s">
        <v>294</v>
      </c>
      <c r="R686" s="90" t="s">
        <v>119</v>
      </c>
      <c r="S686" s="86">
        <v>607.86</v>
      </c>
    </row>
    <row r="687" spans="1:19">
      <c r="A687" s="41" t="s">
        <v>29</v>
      </c>
      <c r="B687" s="38" t="s">
        <v>119</v>
      </c>
      <c r="C687" s="127">
        <f t="shared" si="11"/>
        <v>8035</v>
      </c>
      <c r="D687" s="128">
        <v>9642</v>
      </c>
      <c r="Q687" s="85" t="s">
        <v>294</v>
      </c>
      <c r="R687" s="90" t="s">
        <v>120</v>
      </c>
      <c r="S687" s="86">
        <v>607.86</v>
      </c>
    </row>
    <row r="688" spans="1:19">
      <c r="A688" s="41" t="s">
        <v>29</v>
      </c>
      <c r="B688" s="38" t="s">
        <v>120</v>
      </c>
      <c r="C688" s="127">
        <f t="shared" si="11"/>
        <v>8282.5</v>
      </c>
      <c r="D688" s="128">
        <v>9939</v>
      </c>
      <c r="Q688" s="85" t="s">
        <v>294</v>
      </c>
      <c r="R688" s="90" t="s">
        <v>121</v>
      </c>
      <c r="S688" s="86">
        <v>607.86</v>
      </c>
    </row>
    <row r="689" spans="1:19">
      <c r="A689" s="41" t="s">
        <v>29</v>
      </c>
      <c r="B689" s="38" t="s">
        <v>121</v>
      </c>
      <c r="C689" s="127">
        <f t="shared" si="11"/>
        <v>8573.3333333333339</v>
      </c>
      <c r="D689" s="128">
        <v>10288</v>
      </c>
      <c r="Q689" s="85" t="s">
        <v>294</v>
      </c>
      <c r="R689" s="90" t="s">
        <v>122</v>
      </c>
      <c r="S689" s="86">
        <v>607.86</v>
      </c>
    </row>
    <row r="690" spans="1:19">
      <c r="A690" s="41" t="s">
        <v>29</v>
      </c>
      <c r="B690" s="38" t="s">
        <v>122</v>
      </c>
      <c r="C690" s="127">
        <f t="shared" si="11"/>
        <v>6665</v>
      </c>
      <c r="D690" s="128">
        <v>7998</v>
      </c>
      <c r="Q690" s="85" t="s">
        <v>294</v>
      </c>
      <c r="R690" s="90" t="s">
        <v>123</v>
      </c>
      <c r="S690" s="86">
        <v>607.86</v>
      </c>
    </row>
    <row r="691" spans="1:19">
      <c r="A691" s="41" t="s">
        <v>29</v>
      </c>
      <c r="B691" s="38" t="s">
        <v>123</v>
      </c>
      <c r="C691" s="127">
        <f t="shared" si="11"/>
        <v>6703.3333333333339</v>
      </c>
      <c r="D691" s="128">
        <v>8044</v>
      </c>
      <c r="Q691" s="85" t="s">
        <v>294</v>
      </c>
      <c r="R691" s="90" t="s">
        <v>124</v>
      </c>
      <c r="S691" s="86">
        <v>607.86</v>
      </c>
    </row>
    <row r="692" spans="1:19">
      <c r="A692" s="41" t="s">
        <v>29</v>
      </c>
      <c r="B692" s="38" t="s">
        <v>124</v>
      </c>
      <c r="C692" s="127">
        <f t="shared" si="11"/>
        <v>6934.166666666667</v>
      </c>
      <c r="D692" s="128">
        <v>8321</v>
      </c>
      <c r="Q692" s="85" t="s">
        <v>294</v>
      </c>
      <c r="R692" s="90" t="s">
        <v>125</v>
      </c>
      <c r="S692" s="86">
        <v>607.86</v>
      </c>
    </row>
    <row r="693" spans="1:19">
      <c r="A693" s="41" t="s">
        <v>29</v>
      </c>
      <c r="B693" s="38" t="s">
        <v>125</v>
      </c>
      <c r="C693" s="127">
        <f t="shared" si="11"/>
        <v>7126.666666666667</v>
      </c>
      <c r="D693" s="128">
        <v>8552</v>
      </c>
      <c r="Q693" s="85" t="s">
        <v>294</v>
      </c>
      <c r="R693" s="90" t="s">
        <v>126</v>
      </c>
      <c r="S693" s="86">
        <v>607.86</v>
      </c>
    </row>
    <row r="694" spans="1:19">
      <c r="A694" s="41" t="s">
        <v>29</v>
      </c>
      <c r="B694" s="38" t="s">
        <v>126</v>
      </c>
      <c r="C694" s="127">
        <f t="shared" si="11"/>
        <v>7415</v>
      </c>
      <c r="D694" s="128">
        <v>8898</v>
      </c>
      <c r="Q694" s="85" t="s">
        <v>294</v>
      </c>
      <c r="R694" s="90" t="s">
        <v>127</v>
      </c>
      <c r="S694" s="86">
        <v>607.86</v>
      </c>
    </row>
    <row r="695" spans="1:19">
      <c r="A695" s="41" t="s">
        <v>29</v>
      </c>
      <c r="B695" s="38" t="s">
        <v>127</v>
      </c>
      <c r="C695" s="127">
        <f t="shared" si="11"/>
        <v>7705</v>
      </c>
      <c r="D695" s="128">
        <v>9246</v>
      </c>
      <c r="Q695" s="85" t="s">
        <v>294</v>
      </c>
      <c r="R695" s="90" t="s">
        <v>128</v>
      </c>
      <c r="S695" s="86">
        <v>607.86</v>
      </c>
    </row>
    <row r="696" spans="1:19">
      <c r="A696" s="41" t="s">
        <v>29</v>
      </c>
      <c r="B696" s="38" t="s">
        <v>128</v>
      </c>
      <c r="C696" s="127">
        <f t="shared" si="11"/>
        <v>8035</v>
      </c>
      <c r="D696" s="128">
        <v>9642</v>
      </c>
      <c r="Q696" s="85" t="s">
        <v>294</v>
      </c>
      <c r="R696" s="90" t="s">
        <v>129</v>
      </c>
      <c r="S696" s="86">
        <v>607.86</v>
      </c>
    </row>
    <row r="697" spans="1:19">
      <c r="A697" s="41" t="s">
        <v>29</v>
      </c>
      <c r="B697" s="38" t="s">
        <v>129</v>
      </c>
      <c r="C697" s="127">
        <f t="shared" si="11"/>
        <v>8282.5</v>
      </c>
      <c r="D697" s="128">
        <v>9939</v>
      </c>
      <c r="Q697" s="85" t="s">
        <v>294</v>
      </c>
      <c r="R697" s="90" t="s">
        <v>130</v>
      </c>
      <c r="S697" s="86">
        <v>607.86</v>
      </c>
    </row>
    <row r="698" spans="1:19">
      <c r="A698" s="41" t="s">
        <v>29</v>
      </c>
      <c r="B698" s="38" t="s">
        <v>130</v>
      </c>
      <c r="C698" s="127">
        <f t="shared" si="11"/>
        <v>8573.3333333333339</v>
      </c>
      <c r="D698" s="128">
        <v>10288</v>
      </c>
      <c r="Q698" s="85" t="s">
        <v>294</v>
      </c>
      <c r="R698" s="90" t="s">
        <v>131</v>
      </c>
      <c r="S698" s="86">
        <v>607.86</v>
      </c>
    </row>
    <row r="699" spans="1:19">
      <c r="A699" s="41" t="s">
        <v>29</v>
      </c>
      <c r="B699" s="38" t="s">
        <v>131</v>
      </c>
      <c r="C699" s="127">
        <f t="shared" si="11"/>
        <v>8822.5</v>
      </c>
      <c r="D699" s="128">
        <v>10587</v>
      </c>
      <c r="Q699" s="85" t="s">
        <v>294</v>
      </c>
      <c r="R699" s="90" t="s">
        <v>132</v>
      </c>
      <c r="S699" s="86">
        <v>607.86</v>
      </c>
    </row>
    <row r="700" spans="1:19">
      <c r="A700" s="41" t="s">
        <v>29</v>
      </c>
      <c r="B700" s="38" t="s">
        <v>132</v>
      </c>
      <c r="C700" s="127">
        <f t="shared" si="11"/>
        <v>6703.3333333333339</v>
      </c>
      <c r="D700" s="128">
        <v>8044</v>
      </c>
      <c r="Q700" s="85" t="s">
        <v>294</v>
      </c>
      <c r="R700" s="90" t="s">
        <v>133</v>
      </c>
      <c r="S700" s="86">
        <v>607.86</v>
      </c>
    </row>
    <row r="701" spans="1:19">
      <c r="A701" s="41" t="s">
        <v>29</v>
      </c>
      <c r="B701" s="38" t="s">
        <v>133</v>
      </c>
      <c r="C701" s="127">
        <f t="shared" si="11"/>
        <v>6934.166666666667</v>
      </c>
      <c r="D701" s="128">
        <v>8321</v>
      </c>
      <c r="Q701" s="85" t="s">
        <v>294</v>
      </c>
      <c r="R701" s="90" t="s">
        <v>134</v>
      </c>
      <c r="S701" s="86">
        <v>607.86</v>
      </c>
    </row>
    <row r="702" spans="1:19">
      <c r="A702" s="41" t="s">
        <v>29</v>
      </c>
      <c r="B702" s="38" t="s">
        <v>134</v>
      </c>
      <c r="C702" s="127">
        <f t="shared" si="11"/>
        <v>7126.666666666667</v>
      </c>
      <c r="D702" s="128">
        <v>8552</v>
      </c>
      <c r="Q702" s="85" t="s">
        <v>294</v>
      </c>
      <c r="R702" s="90" t="s">
        <v>135</v>
      </c>
      <c r="S702" s="86">
        <v>607.86</v>
      </c>
    </row>
    <row r="703" spans="1:19">
      <c r="A703" s="41" t="s">
        <v>29</v>
      </c>
      <c r="B703" s="38" t="s">
        <v>135</v>
      </c>
      <c r="C703" s="127">
        <f t="shared" si="11"/>
        <v>7415</v>
      </c>
      <c r="D703" s="128">
        <v>8898</v>
      </c>
      <c r="Q703" s="85" t="s">
        <v>294</v>
      </c>
      <c r="R703" s="90" t="s">
        <v>136</v>
      </c>
      <c r="S703" s="86">
        <v>607.86</v>
      </c>
    </row>
    <row r="704" spans="1:19">
      <c r="A704" s="41" t="s">
        <v>29</v>
      </c>
      <c r="B704" s="38" t="s">
        <v>136</v>
      </c>
      <c r="C704" s="127">
        <f t="shared" si="11"/>
        <v>7705</v>
      </c>
      <c r="D704" s="128">
        <v>9246</v>
      </c>
      <c r="Q704" s="85" t="s">
        <v>294</v>
      </c>
      <c r="R704" s="90" t="s">
        <v>137</v>
      </c>
      <c r="S704" s="86">
        <v>607.86</v>
      </c>
    </row>
    <row r="705" spans="1:19">
      <c r="A705" s="41" t="s">
        <v>29</v>
      </c>
      <c r="B705" s="38" t="s">
        <v>137</v>
      </c>
      <c r="C705" s="127">
        <f t="shared" si="11"/>
        <v>8035</v>
      </c>
      <c r="D705" s="128">
        <v>9642</v>
      </c>
      <c r="Q705" s="85" t="s">
        <v>294</v>
      </c>
      <c r="R705" s="90" t="s">
        <v>138</v>
      </c>
      <c r="S705" s="86">
        <v>683.11</v>
      </c>
    </row>
    <row r="706" spans="1:19">
      <c r="A706" s="41" t="s">
        <v>29</v>
      </c>
      <c r="B706" s="38" t="s">
        <v>138</v>
      </c>
      <c r="C706" s="127">
        <f t="shared" si="11"/>
        <v>8282.5</v>
      </c>
      <c r="D706" s="128">
        <v>9939</v>
      </c>
      <c r="Q706" s="85" t="s">
        <v>294</v>
      </c>
      <c r="R706" s="90" t="s">
        <v>139</v>
      </c>
      <c r="S706" s="86">
        <v>683.11</v>
      </c>
    </row>
    <row r="707" spans="1:19">
      <c r="A707" s="41" t="s">
        <v>29</v>
      </c>
      <c r="B707" s="38" t="s">
        <v>139</v>
      </c>
      <c r="C707" s="127">
        <f t="shared" si="11"/>
        <v>8573.3333333333339</v>
      </c>
      <c r="D707" s="128">
        <v>10288</v>
      </c>
      <c r="Q707" s="85" t="s">
        <v>294</v>
      </c>
      <c r="R707" s="90" t="s">
        <v>140</v>
      </c>
      <c r="S707" s="86">
        <v>683.11</v>
      </c>
    </row>
    <row r="708" spans="1:19">
      <c r="A708" s="41" t="s">
        <v>29</v>
      </c>
      <c r="B708" s="38" t="s">
        <v>140</v>
      </c>
      <c r="C708" s="127">
        <f t="shared" ref="C708:C771" si="12">D708/1.2</f>
        <v>8822.5</v>
      </c>
      <c r="D708" s="128">
        <v>10587</v>
      </c>
      <c r="Q708" s="85" t="s">
        <v>294</v>
      </c>
      <c r="R708" s="90" t="s">
        <v>141</v>
      </c>
      <c r="S708" s="86">
        <v>683.11</v>
      </c>
    </row>
    <row r="709" spans="1:19">
      <c r="A709" s="41" t="s">
        <v>29</v>
      </c>
      <c r="B709" s="38" t="s">
        <v>141</v>
      </c>
      <c r="C709" s="127">
        <f t="shared" si="12"/>
        <v>9191.6666666666679</v>
      </c>
      <c r="D709" s="128">
        <v>11030</v>
      </c>
      <c r="Q709" s="85" t="s">
        <v>294</v>
      </c>
      <c r="R709" s="90" t="s">
        <v>142</v>
      </c>
      <c r="S709" s="86">
        <v>683.11</v>
      </c>
    </row>
    <row r="710" spans="1:19">
      <c r="A710" s="41" t="s">
        <v>29</v>
      </c>
      <c r="B710" s="38" t="s">
        <v>142</v>
      </c>
      <c r="C710" s="127">
        <f t="shared" si="12"/>
        <v>6934.166666666667</v>
      </c>
      <c r="D710" s="128">
        <v>8321</v>
      </c>
      <c r="Q710" s="85" t="s">
        <v>294</v>
      </c>
      <c r="R710" s="90" t="s">
        <v>143</v>
      </c>
      <c r="S710" s="86">
        <v>683.11</v>
      </c>
    </row>
    <row r="711" spans="1:19">
      <c r="A711" s="41" t="s">
        <v>29</v>
      </c>
      <c r="B711" s="38" t="s">
        <v>143</v>
      </c>
      <c r="C711" s="127">
        <f t="shared" si="12"/>
        <v>7126.666666666667</v>
      </c>
      <c r="D711" s="128">
        <v>8552</v>
      </c>
      <c r="Q711" s="85" t="s">
        <v>294</v>
      </c>
      <c r="R711" s="90" t="s">
        <v>144</v>
      </c>
      <c r="S711" s="86">
        <v>683.11</v>
      </c>
    </row>
    <row r="712" spans="1:19">
      <c r="A712" s="41" t="s">
        <v>29</v>
      </c>
      <c r="B712" s="38" t="s">
        <v>144</v>
      </c>
      <c r="C712" s="127">
        <f t="shared" si="12"/>
        <v>7415</v>
      </c>
      <c r="D712" s="128">
        <v>8898</v>
      </c>
      <c r="Q712" s="85" t="s">
        <v>294</v>
      </c>
      <c r="R712" s="90" t="s">
        <v>145</v>
      </c>
      <c r="S712" s="86">
        <v>683.11</v>
      </c>
    </row>
    <row r="713" spans="1:19">
      <c r="A713" s="41" t="s">
        <v>29</v>
      </c>
      <c r="B713" s="38" t="s">
        <v>145</v>
      </c>
      <c r="C713" s="127">
        <f t="shared" si="12"/>
        <v>7705</v>
      </c>
      <c r="D713" s="128">
        <v>9246</v>
      </c>
      <c r="Q713" s="85" t="s">
        <v>294</v>
      </c>
      <c r="R713" s="90" t="s">
        <v>146</v>
      </c>
      <c r="S713" s="86">
        <v>683.11</v>
      </c>
    </row>
    <row r="714" spans="1:19">
      <c r="A714" s="41" t="s">
        <v>29</v>
      </c>
      <c r="B714" s="38" t="s">
        <v>146</v>
      </c>
      <c r="C714" s="127">
        <f t="shared" si="12"/>
        <v>8035</v>
      </c>
      <c r="D714" s="128">
        <v>9642</v>
      </c>
      <c r="Q714" s="85" t="s">
        <v>294</v>
      </c>
      <c r="R714" s="90" t="s">
        <v>147</v>
      </c>
      <c r="S714" s="86">
        <v>683.11</v>
      </c>
    </row>
    <row r="715" spans="1:19">
      <c r="A715" s="41" t="s">
        <v>29</v>
      </c>
      <c r="B715" s="38" t="s">
        <v>147</v>
      </c>
      <c r="C715" s="127">
        <f t="shared" si="12"/>
        <v>8282.5</v>
      </c>
      <c r="D715" s="128">
        <v>9939</v>
      </c>
      <c r="Q715" s="85" t="s">
        <v>294</v>
      </c>
      <c r="R715" s="90" t="s">
        <v>148</v>
      </c>
      <c r="S715" s="86">
        <v>683.11</v>
      </c>
    </row>
    <row r="716" spans="1:19">
      <c r="A716" s="41" t="s">
        <v>29</v>
      </c>
      <c r="B716" s="38" t="s">
        <v>148</v>
      </c>
      <c r="C716" s="127">
        <f t="shared" si="12"/>
        <v>8573.3333333333339</v>
      </c>
      <c r="D716" s="128">
        <v>10288</v>
      </c>
      <c r="Q716" s="85" t="s">
        <v>294</v>
      </c>
      <c r="R716" s="90" t="s">
        <v>149</v>
      </c>
      <c r="S716" s="86">
        <v>683.11</v>
      </c>
    </row>
    <row r="717" spans="1:19">
      <c r="A717" s="41" t="s">
        <v>29</v>
      </c>
      <c r="B717" s="38" t="s">
        <v>149</v>
      </c>
      <c r="C717" s="127">
        <f t="shared" si="12"/>
        <v>8822.5</v>
      </c>
      <c r="D717" s="128">
        <v>10587</v>
      </c>
      <c r="Q717" s="85" t="s">
        <v>294</v>
      </c>
      <c r="R717" s="90" t="s">
        <v>150</v>
      </c>
      <c r="S717" s="86">
        <v>683.11</v>
      </c>
    </row>
    <row r="718" spans="1:19">
      <c r="A718" s="41" t="s">
        <v>29</v>
      </c>
      <c r="B718" s="38" t="s">
        <v>150</v>
      </c>
      <c r="C718" s="127">
        <f t="shared" si="12"/>
        <v>9191.6666666666679</v>
      </c>
      <c r="D718" s="128">
        <v>11030</v>
      </c>
      <c r="Q718" s="85" t="s">
        <v>294</v>
      </c>
      <c r="R718" s="90" t="s">
        <v>151</v>
      </c>
      <c r="S718" s="86">
        <v>683.11</v>
      </c>
    </row>
    <row r="719" spans="1:19">
      <c r="A719" s="41" t="s">
        <v>29</v>
      </c>
      <c r="B719" s="38" t="s">
        <v>151</v>
      </c>
      <c r="C719" s="127">
        <f t="shared" si="12"/>
        <v>9559.1666666666679</v>
      </c>
      <c r="D719" s="128">
        <v>11471</v>
      </c>
      <c r="Q719" s="85" t="s">
        <v>294</v>
      </c>
      <c r="R719" s="90" t="s">
        <v>152</v>
      </c>
      <c r="S719" s="86">
        <v>683.11</v>
      </c>
    </row>
    <row r="720" spans="1:19">
      <c r="A720" s="41" t="s">
        <v>29</v>
      </c>
      <c r="B720" s="38" t="s">
        <v>152</v>
      </c>
      <c r="C720" s="127">
        <f t="shared" si="12"/>
        <v>7126.666666666667</v>
      </c>
      <c r="D720" s="128">
        <v>8552</v>
      </c>
      <c r="Q720" s="85" t="s">
        <v>294</v>
      </c>
      <c r="R720" s="90" t="s">
        <v>153</v>
      </c>
      <c r="S720" s="86">
        <v>683.11</v>
      </c>
    </row>
    <row r="721" spans="1:19">
      <c r="A721" s="41" t="s">
        <v>29</v>
      </c>
      <c r="B721" s="38" t="s">
        <v>153</v>
      </c>
      <c r="C721" s="127">
        <f t="shared" si="12"/>
        <v>7415</v>
      </c>
      <c r="D721" s="128">
        <v>8898</v>
      </c>
      <c r="Q721" s="85" t="s">
        <v>294</v>
      </c>
      <c r="R721" s="90" t="s">
        <v>154</v>
      </c>
      <c r="S721" s="86">
        <v>683.11</v>
      </c>
    </row>
    <row r="722" spans="1:19">
      <c r="A722" s="41" t="s">
        <v>29</v>
      </c>
      <c r="B722" s="38" t="s">
        <v>154</v>
      </c>
      <c r="C722" s="127">
        <f t="shared" si="12"/>
        <v>7705</v>
      </c>
      <c r="D722" s="128">
        <v>9246</v>
      </c>
      <c r="Q722" s="85" t="s">
        <v>294</v>
      </c>
      <c r="R722" s="90" t="s">
        <v>155</v>
      </c>
      <c r="S722" s="86">
        <v>683.11</v>
      </c>
    </row>
    <row r="723" spans="1:19">
      <c r="A723" s="41" t="s">
        <v>29</v>
      </c>
      <c r="B723" s="38" t="s">
        <v>155</v>
      </c>
      <c r="C723" s="127">
        <f t="shared" si="12"/>
        <v>8035</v>
      </c>
      <c r="D723" s="128">
        <v>9642</v>
      </c>
      <c r="Q723" s="85" t="s">
        <v>294</v>
      </c>
      <c r="R723" s="90" t="s">
        <v>156</v>
      </c>
      <c r="S723" s="86">
        <v>683.11</v>
      </c>
    </row>
    <row r="724" spans="1:19">
      <c r="A724" s="41" t="s">
        <v>29</v>
      </c>
      <c r="B724" s="38" t="s">
        <v>156</v>
      </c>
      <c r="C724" s="127">
        <f t="shared" si="12"/>
        <v>8282.5</v>
      </c>
      <c r="D724" s="128">
        <v>9939</v>
      </c>
      <c r="Q724" s="85" t="s">
        <v>294</v>
      </c>
      <c r="R724" s="90" t="s">
        <v>157</v>
      </c>
      <c r="S724" s="86">
        <v>683.11</v>
      </c>
    </row>
    <row r="725" spans="1:19">
      <c r="A725" s="41" t="s">
        <v>29</v>
      </c>
      <c r="B725" s="38" t="s">
        <v>157</v>
      </c>
      <c r="C725" s="127">
        <f t="shared" si="12"/>
        <v>8573.3333333333339</v>
      </c>
      <c r="D725" s="128">
        <v>10288</v>
      </c>
      <c r="Q725" s="85" t="s">
        <v>294</v>
      </c>
      <c r="R725" s="90" t="s">
        <v>158</v>
      </c>
      <c r="S725" s="86">
        <v>683.11</v>
      </c>
    </row>
    <row r="726" spans="1:19">
      <c r="A726" s="41" t="s">
        <v>29</v>
      </c>
      <c r="B726" s="38" t="s">
        <v>158</v>
      </c>
      <c r="C726" s="127">
        <f t="shared" si="12"/>
        <v>8822.5</v>
      </c>
      <c r="D726" s="128">
        <v>10587</v>
      </c>
      <c r="Q726" s="85" t="s">
        <v>294</v>
      </c>
      <c r="R726" s="90" t="s">
        <v>159</v>
      </c>
      <c r="S726" s="86">
        <v>683.11</v>
      </c>
    </row>
    <row r="727" spans="1:19">
      <c r="A727" s="41" t="s">
        <v>29</v>
      </c>
      <c r="B727" s="38" t="s">
        <v>159</v>
      </c>
      <c r="C727" s="127">
        <f t="shared" si="12"/>
        <v>9191.6666666666679</v>
      </c>
      <c r="D727" s="128">
        <v>11030</v>
      </c>
      <c r="Q727" s="85" t="s">
        <v>294</v>
      </c>
      <c r="R727" s="90" t="s">
        <v>160</v>
      </c>
      <c r="S727" s="86">
        <v>683.11</v>
      </c>
    </row>
    <row r="728" spans="1:19">
      <c r="A728" s="41" t="s">
        <v>29</v>
      </c>
      <c r="B728" s="38" t="s">
        <v>160</v>
      </c>
      <c r="C728" s="127">
        <f t="shared" si="12"/>
        <v>9559.1666666666679</v>
      </c>
      <c r="D728" s="128">
        <v>11471</v>
      </c>
      <c r="Q728" s="85" t="s">
        <v>294</v>
      </c>
      <c r="R728" s="90" t="s">
        <v>161</v>
      </c>
      <c r="S728" s="86">
        <v>683.11</v>
      </c>
    </row>
    <row r="729" spans="1:19">
      <c r="A729" s="41" t="s">
        <v>29</v>
      </c>
      <c r="B729" s="38" t="s">
        <v>161</v>
      </c>
      <c r="C729" s="127">
        <f t="shared" si="12"/>
        <v>9926.6666666666679</v>
      </c>
      <c r="D729" s="128">
        <v>11912</v>
      </c>
      <c r="Q729" s="85" t="s">
        <v>294</v>
      </c>
      <c r="R729" s="90" t="s">
        <v>162</v>
      </c>
      <c r="S729" s="86">
        <v>683.11</v>
      </c>
    </row>
    <row r="730" spans="1:19">
      <c r="A730" s="41" t="s">
        <v>29</v>
      </c>
      <c r="B730" s="38" t="s">
        <v>162</v>
      </c>
      <c r="C730" s="127">
        <f t="shared" si="12"/>
        <v>7415</v>
      </c>
      <c r="D730" s="128">
        <v>8898</v>
      </c>
      <c r="Q730" s="85" t="s">
        <v>294</v>
      </c>
      <c r="R730" s="90" t="s">
        <v>163</v>
      </c>
      <c r="S730" s="86">
        <v>683.11</v>
      </c>
    </row>
    <row r="731" spans="1:19">
      <c r="A731" s="41" t="s">
        <v>29</v>
      </c>
      <c r="B731" s="38" t="s">
        <v>163</v>
      </c>
      <c r="C731" s="127">
        <f t="shared" si="12"/>
        <v>7705</v>
      </c>
      <c r="D731" s="128">
        <v>9246</v>
      </c>
      <c r="Q731" s="85" t="s">
        <v>294</v>
      </c>
      <c r="R731" s="90" t="s">
        <v>164</v>
      </c>
      <c r="S731" s="86">
        <v>683.11</v>
      </c>
    </row>
    <row r="732" spans="1:19">
      <c r="A732" s="41" t="s">
        <v>29</v>
      </c>
      <c r="B732" s="38" t="s">
        <v>164</v>
      </c>
      <c r="C732" s="127">
        <f t="shared" si="12"/>
        <v>8035</v>
      </c>
      <c r="D732" s="128">
        <v>9642</v>
      </c>
      <c r="Q732" s="85" t="s">
        <v>294</v>
      </c>
      <c r="R732" s="90" t="s">
        <v>165</v>
      </c>
      <c r="S732" s="86">
        <v>683.11</v>
      </c>
    </row>
    <row r="733" spans="1:19">
      <c r="A733" s="41" t="s">
        <v>29</v>
      </c>
      <c r="B733" s="38" t="s">
        <v>165</v>
      </c>
      <c r="C733" s="127">
        <f t="shared" si="12"/>
        <v>8282.5</v>
      </c>
      <c r="D733" s="128">
        <v>9939</v>
      </c>
      <c r="Q733" s="85" t="s">
        <v>294</v>
      </c>
      <c r="R733" s="90" t="s">
        <v>166</v>
      </c>
      <c r="S733" s="86">
        <v>683.11</v>
      </c>
    </row>
    <row r="734" spans="1:19">
      <c r="A734" s="41" t="s">
        <v>29</v>
      </c>
      <c r="B734" s="38" t="s">
        <v>166</v>
      </c>
      <c r="C734" s="127">
        <f t="shared" si="12"/>
        <v>8573.3333333333339</v>
      </c>
      <c r="D734" s="128">
        <v>10288</v>
      </c>
      <c r="Q734" s="85" t="s">
        <v>294</v>
      </c>
      <c r="R734" s="90" t="s">
        <v>167</v>
      </c>
      <c r="S734" s="86">
        <v>683.11</v>
      </c>
    </row>
    <row r="735" spans="1:19">
      <c r="A735" s="41" t="s">
        <v>29</v>
      </c>
      <c r="B735" s="38" t="s">
        <v>167</v>
      </c>
      <c r="C735" s="127">
        <f t="shared" si="12"/>
        <v>8822.5</v>
      </c>
      <c r="D735" s="128">
        <v>10587</v>
      </c>
      <c r="Q735" s="85" t="s">
        <v>294</v>
      </c>
      <c r="R735" s="90" t="s">
        <v>168</v>
      </c>
      <c r="S735" s="86">
        <v>683.11</v>
      </c>
    </row>
    <row r="736" spans="1:19">
      <c r="A736" s="41" t="s">
        <v>29</v>
      </c>
      <c r="B736" s="38" t="s">
        <v>168</v>
      </c>
      <c r="C736" s="127">
        <f t="shared" si="12"/>
        <v>9191.6666666666679</v>
      </c>
      <c r="D736" s="128">
        <v>11030</v>
      </c>
      <c r="Q736" s="85" t="s">
        <v>294</v>
      </c>
      <c r="R736" s="90" t="s">
        <v>169</v>
      </c>
      <c r="S736" s="86">
        <v>724.92</v>
      </c>
    </row>
    <row r="737" spans="1:19">
      <c r="A737" s="41" t="s">
        <v>29</v>
      </c>
      <c r="B737" s="38" t="s">
        <v>169</v>
      </c>
      <c r="C737" s="127">
        <f t="shared" si="12"/>
        <v>9559.1666666666679</v>
      </c>
      <c r="D737" s="128">
        <v>11471</v>
      </c>
      <c r="Q737" s="85" t="s">
        <v>294</v>
      </c>
      <c r="R737" s="90" t="s">
        <v>170</v>
      </c>
      <c r="S737" s="86">
        <v>724.92</v>
      </c>
    </row>
    <row r="738" spans="1:19">
      <c r="A738" s="41" t="s">
        <v>29</v>
      </c>
      <c r="B738" s="38" t="s">
        <v>170</v>
      </c>
      <c r="C738" s="127">
        <f t="shared" si="12"/>
        <v>9926.6666666666679</v>
      </c>
      <c r="D738" s="128">
        <v>11912</v>
      </c>
      <c r="Q738" s="85" t="s">
        <v>294</v>
      </c>
      <c r="R738" s="90" t="s">
        <v>171</v>
      </c>
      <c r="S738" s="86">
        <v>724.92</v>
      </c>
    </row>
    <row r="739" spans="1:19">
      <c r="A739" s="41" t="s">
        <v>29</v>
      </c>
      <c r="B739" s="38" t="s">
        <v>171</v>
      </c>
      <c r="C739" s="127">
        <f t="shared" si="12"/>
        <v>10140</v>
      </c>
      <c r="D739" s="128">
        <v>12168</v>
      </c>
      <c r="Q739" s="85" t="s">
        <v>294</v>
      </c>
      <c r="R739" s="90" t="s">
        <v>172</v>
      </c>
      <c r="S739" s="86">
        <v>724.92</v>
      </c>
    </row>
    <row r="740" spans="1:19">
      <c r="A740" s="41" t="s">
        <v>29</v>
      </c>
      <c r="B740" s="38" t="s">
        <v>172</v>
      </c>
      <c r="C740" s="127">
        <f t="shared" si="12"/>
        <v>7705</v>
      </c>
      <c r="D740" s="128">
        <v>9246</v>
      </c>
      <c r="Q740" s="85" t="s">
        <v>294</v>
      </c>
      <c r="R740" s="90" t="s">
        <v>173</v>
      </c>
      <c r="S740" s="86">
        <v>724.92</v>
      </c>
    </row>
    <row r="741" spans="1:19">
      <c r="A741" s="41" t="s">
        <v>29</v>
      </c>
      <c r="B741" s="38" t="s">
        <v>173</v>
      </c>
      <c r="C741" s="127">
        <f t="shared" si="12"/>
        <v>8035</v>
      </c>
      <c r="D741" s="128">
        <v>9642</v>
      </c>
      <c r="Q741" s="85" t="s">
        <v>294</v>
      </c>
      <c r="R741" s="90" t="s">
        <v>174</v>
      </c>
      <c r="S741" s="86">
        <v>724.92</v>
      </c>
    </row>
    <row r="742" spans="1:19">
      <c r="A742" s="41" t="s">
        <v>29</v>
      </c>
      <c r="B742" s="38" t="s">
        <v>174</v>
      </c>
      <c r="C742" s="127">
        <f t="shared" si="12"/>
        <v>8282.5</v>
      </c>
      <c r="D742" s="128">
        <v>9939</v>
      </c>
      <c r="Q742" s="85" t="s">
        <v>294</v>
      </c>
      <c r="R742" s="90" t="s">
        <v>175</v>
      </c>
      <c r="S742" s="86">
        <v>724.92</v>
      </c>
    </row>
    <row r="743" spans="1:19">
      <c r="A743" s="41" t="s">
        <v>29</v>
      </c>
      <c r="B743" s="38" t="s">
        <v>175</v>
      </c>
      <c r="C743" s="127">
        <f t="shared" si="12"/>
        <v>8717.5</v>
      </c>
      <c r="D743" s="128">
        <v>10461</v>
      </c>
      <c r="Q743" s="85" t="s">
        <v>294</v>
      </c>
      <c r="R743" s="90" t="s">
        <v>176</v>
      </c>
      <c r="S743" s="86">
        <v>724.92</v>
      </c>
    </row>
    <row r="744" spans="1:19">
      <c r="A744" s="41" t="s">
        <v>29</v>
      </c>
      <c r="B744" s="38" t="s">
        <v>176</v>
      </c>
      <c r="C744" s="127">
        <f t="shared" si="12"/>
        <v>8909.1666666666679</v>
      </c>
      <c r="D744" s="128">
        <v>10691</v>
      </c>
      <c r="Q744" s="85" t="s">
        <v>294</v>
      </c>
      <c r="R744" s="90" t="s">
        <v>177</v>
      </c>
      <c r="S744" s="86">
        <v>724.92</v>
      </c>
    </row>
    <row r="745" spans="1:19">
      <c r="A745" s="41" t="s">
        <v>29</v>
      </c>
      <c r="B745" s="38" t="s">
        <v>177</v>
      </c>
      <c r="C745" s="127">
        <f t="shared" si="12"/>
        <v>9101.6666666666679</v>
      </c>
      <c r="D745" s="128">
        <v>10922</v>
      </c>
      <c r="Q745" s="85" t="s">
        <v>294</v>
      </c>
      <c r="R745" s="90" t="s">
        <v>178</v>
      </c>
      <c r="S745" s="86">
        <v>724.92</v>
      </c>
    </row>
    <row r="746" spans="1:19">
      <c r="A746" s="41" t="s">
        <v>29</v>
      </c>
      <c r="B746" s="38" t="s">
        <v>178</v>
      </c>
      <c r="C746" s="127">
        <f t="shared" si="12"/>
        <v>9275</v>
      </c>
      <c r="D746" s="128">
        <v>11130</v>
      </c>
      <c r="Q746" s="85" t="s">
        <v>294</v>
      </c>
      <c r="R746" s="90" t="s">
        <v>179</v>
      </c>
      <c r="S746" s="86">
        <v>724.92</v>
      </c>
    </row>
    <row r="747" spans="1:19">
      <c r="A747" s="41" t="s">
        <v>29</v>
      </c>
      <c r="B747" s="38" t="s">
        <v>179</v>
      </c>
      <c r="C747" s="127">
        <f t="shared" si="12"/>
        <v>9663.3333333333339</v>
      </c>
      <c r="D747" s="128">
        <v>11596</v>
      </c>
      <c r="Q747" s="85" t="s">
        <v>294</v>
      </c>
      <c r="R747" s="90" t="s">
        <v>180</v>
      </c>
      <c r="S747" s="86">
        <v>724.92</v>
      </c>
    </row>
    <row r="748" spans="1:19">
      <c r="A748" s="41" t="s">
        <v>29</v>
      </c>
      <c r="B748" s="38" t="s">
        <v>180</v>
      </c>
      <c r="C748" s="127">
        <f t="shared" si="12"/>
        <v>9980</v>
      </c>
      <c r="D748" s="128">
        <v>11976</v>
      </c>
      <c r="Q748" s="85" t="s">
        <v>294</v>
      </c>
      <c r="R748" s="90" t="s">
        <v>181</v>
      </c>
      <c r="S748" s="86">
        <v>724.92</v>
      </c>
    </row>
    <row r="749" spans="1:19">
      <c r="A749" s="41" t="s">
        <v>29</v>
      </c>
      <c r="B749" s="38" t="s">
        <v>181</v>
      </c>
      <c r="C749" s="127">
        <f t="shared" si="12"/>
        <v>10209.166666666668</v>
      </c>
      <c r="D749" s="128">
        <v>12251</v>
      </c>
      <c r="Q749" s="85" t="s">
        <v>294</v>
      </c>
      <c r="R749" s="90" t="s">
        <v>182</v>
      </c>
      <c r="S749" s="86">
        <v>724.92</v>
      </c>
    </row>
    <row r="750" spans="1:19">
      <c r="A750" s="41" t="s">
        <v>29</v>
      </c>
      <c r="B750" s="38" t="s">
        <v>182</v>
      </c>
      <c r="C750" s="127">
        <f t="shared" si="12"/>
        <v>8035</v>
      </c>
      <c r="D750" s="128">
        <v>9642</v>
      </c>
      <c r="Q750" s="85" t="s">
        <v>294</v>
      </c>
      <c r="R750" s="90" t="s">
        <v>183</v>
      </c>
      <c r="S750" s="86">
        <v>724.92</v>
      </c>
    </row>
    <row r="751" spans="1:19">
      <c r="A751" s="41" t="s">
        <v>29</v>
      </c>
      <c r="B751" s="38" t="s">
        <v>183</v>
      </c>
      <c r="C751" s="127">
        <f t="shared" si="12"/>
        <v>8282.5</v>
      </c>
      <c r="D751" s="128">
        <v>9939</v>
      </c>
      <c r="Q751" s="85" t="s">
        <v>294</v>
      </c>
      <c r="R751" s="90" t="s">
        <v>184</v>
      </c>
      <c r="S751" s="86">
        <v>724.92</v>
      </c>
    </row>
    <row r="752" spans="1:19">
      <c r="A752" s="41" t="s">
        <v>29</v>
      </c>
      <c r="B752" s="38" t="s">
        <v>184</v>
      </c>
      <c r="C752" s="127">
        <f t="shared" si="12"/>
        <v>8717.5</v>
      </c>
      <c r="D752" s="128">
        <v>10461</v>
      </c>
      <c r="Q752" s="85" t="s">
        <v>294</v>
      </c>
      <c r="R752" s="90" t="s">
        <v>185</v>
      </c>
      <c r="S752" s="86">
        <v>724.92</v>
      </c>
    </row>
    <row r="753" spans="1:19">
      <c r="A753" s="41" t="s">
        <v>29</v>
      </c>
      <c r="B753" s="38" t="s">
        <v>185</v>
      </c>
      <c r="C753" s="127">
        <f t="shared" si="12"/>
        <v>8909.1666666666679</v>
      </c>
      <c r="D753" s="128">
        <v>10691</v>
      </c>
      <c r="Q753" s="85" t="s">
        <v>294</v>
      </c>
      <c r="R753" s="90" t="s">
        <v>186</v>
      </c>
      <c r="S753" s="86">
        <v>724.92</v>
      </c>
    </row>
    <row r="754" spans="1:19">
      <c r="A754" s="41" t="s">
        <v>29</v>
      </c>
      <c r="B754" s="38" t="s">
        <v>186</v>
      </c>
      <c r="C754" s="127">
        <f t="shared" si="12"/>
        <v>9101.6666666666679</v>
      </c>
      <c r="D754" s="128">
        <v>10922</v>
      </c>
      <c r="Q754" s="85" t="s">
        <v>294</v>
      </c>
      <c r="R754" s="90" t="s">
        <v>187</v>
      </c>
      <c r="S754" s="86">
        <v>724.92</v>
      </c>
    </row>
    <row r="755" spans="1:19">
      <c r="A755" s="41" t="s">
        <v>29</v>
      </c>
      <c r="B755" s="38" t="s">
        <v>187</v>
      </c>
      <c r="C755" s="127">
        <f t="shared" si="12"/>
        <v>9275</v>
      </c>
      <c r="D755" s="128">
        <v>11130</v>
      </c>
      <c r="Q755" s="85" t="s">
        <v>294</v>
      </c>
      <c r="R755" s="90" t="s">
        <v>188</v>
      </c>
      <c r="S755" s="86">
        <v>724.92</v>
      </c>
    </row>
    <row r="756" spans="1:19">
      <c r="A756" s="41" t="s">
        <v>29</v>
      </c>
      <c r="B756" s="38" t="s">
        <v>188</v>
      </c>
      <c r="C756" s="127">
        <f t="shared" si="12"/>
        <v>9465.8333333333339</v>
      </c>
      <c r="D756" s="128">
        <v>11359</v>
      </c>
      <c r="Q756" s="85" t="s">
        <v>294</v>
      </c>
      <c r="R756" s="90" t="s">
        <v>189</v>
      </c>
      <c r="S756" s="86">
        <v>724.92</v>
      </c>
    </row>
    <row r="757" spans="1:19">
      <c r="A757" s="41" t="s">
        <v>29</v>
      </c>
      <c r="B757" s="38" t="s">
        <v>189</v>
      </c>
      <c r="C757" s="127">
        <f t="shared" si="12"/>
        <v>9875</v>
      </c>
      <c r="D757" s="128">
        <v>11850</v>
      </c>
      <c r="Q757" s="85" t="s">
        <v>294</v>
      </c>
      <c r="R757" s="90" t="s">
        <v>190</v>
      </c>
      <c r="S757" s="86">
        <v>724.92</v>
      </c>
    </row>
    <row r="758" spans="1:19">
      <c r="A758" s="41" t="s">
        <v>29</v>
      </c>
      <c r="B758" s="38" t="s">
        <v>190</v>
      </c>
      <c r="C758" s="127">
        <f t="shared" si="12"/>
        <v>10083.333333333334</v>
      </c>
      <c r="D758" s="128">
        <v>12100</v>
      </c>
      <c r="Q758" s="85" t="s">
        <v>294</v>
      </c>
      <c r="R758" s="90" t="s">
        <v>191</v>
      </c>
      <c r="S758" s="86">
        <v>724.92</v>
      </c>
    </row>
    <row r="759" spans="1:19">
      <c r="A759" s="41" t="s">
        <v>29</v>
      </c>
      <c r="B759" s="38" t="s">
        <v>191</v>
      </c>
      <c r="C759" s="127">
        <f t="shared" si="12"/>
        <v>10382.5</v>
      </c>
      <c r="D759" s="128">
        <v>12459</v>
      </c>
      <c r="Q759" s="85" t="s">
        <v>294</v>
      </c>
      <c r="R759" s="90" t="s">
        <v>192</v>
      </c>
      <c r="S759" s="86">
        <v>724.92</v>
      </c>
    </row>
    <row r="760" spans="1:19">
      <c r="A760" s="41" t="s">
        <v>29</v>
      </c>
      <c r="B760" s="38" t="s">
        <v>192</v>
      </c>
      <c r="C760" s="127">
        <f t="shared" si="12"/>
        <v>8282.5</v>
      </c>
      <c r="D760" s="128">
        <v>9939</v>
      </c>
      <c r="Q760" s="85" t="s">
        <v>294</v>
      </c>
      <c r="R760" s="90" t="s">
        <v>193</v>
      </c>
      <c r="S760" s="86">
        <v>724.92</v>
      </c>
    </row>
    <row r="761" spans="1:19">
      <c r="A761" s="41" t="s">
        <v>29</v>
      </c>
      <c r="B761" s="38" t="s">
        <v>193</v>
      </c>
      <c r="C761" s="127">
        <f t="shared" si="12"/>
        <v>8717.5</v>
      </c>
      <c r="D761" s="128">
        <v>10461</v>
      </c>
      <c r="Q761" s="85" t="s">
        <v>294</v>
      </c>
      <c r="R761" s="90" t="s">
        <v>194</v>
      </c>
      <c r="S761" s="86">
        <v>724.92</v>
      </c>
    </row>
    <row r="762" spans="1:19">
      <c r="A762" s="41" t="s">
        <v>29</v>
      </c>
      <c r="B762" s="38" t="s">
        <v>194</v>
      </c>
      <c r="C762" s="127">
        <f t="shared" si="12"/>
        <v>8909.1666666666679</v>
      </c>
      <c r="D762" s="128">
        <v>10691</v>
      </c>
      <c r="Q762" s="85" t="s">
        <v>294</v>
      </c>
      <c r="R762" s="90" t="s">
        <v>195</v>
      </c>
      <c r="S762" s="86">
        <v>724.92</v>
      </c>
    </row>
    <row r="763" spans="1:19">
      <c r="A763" s="41" t="s">
        <v>29</v>
      </c>
      <c r="B763" s="38" t="s">
        <v>195</v>
      </c>
      <c r="C763" s="127">
        <f t="shared" si="12"/>
        <v>9101.6666666666679</v>
      </c>
      <c r="D763" s="128">
        <v>10922</v>
      </c>
      <c r="Q763" s="85" t="s">
        <v>294</v>
      </c>
      <c r="R763" s="90" t="s">
        <v>196</v>
      </c>
      <c r="S763" s="86">
        <v>724.92</v>
      </c>
    </row>
    <row r="764" spans="1:19">
      <c r="A764" s="41" t="s">
        <v>29</v>
      </c>
      <c r="B764" s="38" t="s">
        <v>196</v>
      </c>
      <c r="C764" s="127">
        <f t="shared" si="12"/>
        <v>9275</v>
      </c>
      <c r="D764" s="128">
        <v>11130</v>
      </c>
      <c r="Q764" s="85" t="s">
        <v>294</v>
      </c>
      <c r="R764" s="90" t="s">
        <v>197</v>
      </c>
      <c r="S764" s="86">
        <v>724.92</v>
      </c>
    </row>
    <row r="765" spans="1:19">
      <c r="A765" s="41" t="s">
        <v>29</v>
      </c>
      <c r="B765" s="38" t="s">
        <v>197</v>
      </c>
      <c r="C765" s="127">
        <f t="shared" si="12"/>
        <v>9465.8333333333339</v>
      </c>
      <c r="D765" s="128">
        <v>11359</v>
      </c>
      <c r="Q765" s="85" t="s">
        <v>294</v>
      </c>
      <c r="R765" s="90" t="s">
        <v>198</v>
      </c>
      <c r="S765" s="86">
        <v>724.92</v>
      </c>
    </row>
    <row r="766" spans="1:19">
      <c r="A766" s="41" t="s">
        <v>29</v>
      </c>
      <c r="B766" s="38" t="s">
        <v>198</v>
      </c>
      <c r="C766" s="127">
        <f t="shared" si="12"/>
        <v>9659.1666666666679</v>
      </c>
      <c r="D766" s="128">
        <v>11591</v>
      </c>
      <c r="Q766" s="85" t="s">
        <v>294</v>
      </c>
      <c r="R766" s="90" t="s">
        <v>199</v>
      </c>
      <c r="S766" s="86">
        <v>724.92</v>
      </c>
    </row>
    <row r="767" spans="1:19">
      <c r="A767" s="41" t="s">
        <v>29</v>
      </c>
      <c r="B767" s="38" t="s">
        <v>199</v>
      </c>
      <c r="C767" s="127">
        <f t="shared" si="12"/>
        <v>10083.333333333334</v>
      </c>
      <c r="D767" s="128">
        <v>12100</v>
      </c>
      <c r="Q767" s="85" t="s">
        <v>294</v>
      </c>
      <c r="R767" s="90" t="s">
        <v>200</v>
      </c>
      <c r="S767" s="86">
        <v>724.92</v>
      </c>
    </row>
    <row r="768" spans="1:19">
      <c r="A768" s="41" t="s">
        <v>29</v>
      </c>
      <c r="B768" s="38" t="s">
        <v>200</v>
      </c>
      <c r="C768" s="127">
        <f t="shared" si="12"/>
        <v>10382.5</v>
      </c>
      <c r="D768" s="128">
        <v>12459</v>
      </c>
      <c r="Q768" s="85" t="s">
        <v>294</v>
      </c>
      <c r="R768" s="90" t="s">
        <v>201</v>
      </c>
      <c r="S768" s="86">
        <v>848.66</v>
      </c>
    </row>
    <row r="769" spans="1:19">
      <c r="A769" s="41" t="s">
        <v>29</v>
      </c>
      <c r="B769" s="38" t="s">
        <v>201</v>
      </c>
      <c r="C769" s="127">
        <f t="shared" si="12"/>
        <v>10608.333333333334</v>
      </c>
      <c r="D769" s="128">
        <v>12730</v>
      </c>
      <c r="Q769" s="85" t="s">
        <v>294</v>
      </c>
      <c r="R769" s="90" t="s">
        <v>202</v>
      </c>
      <c r="S769" s="86">
        <v>848.66</v>
      </c>
    </row>
    <row r="770" spans="1:19">
      <c r="A770" s="41" t="s">
        <v>29</v>
      </c>
      <c r="B770" s="38" t="s">
        <v>202</v>
      </c>
      <c r="C770" s="127">
        <f t="shared" si="12"/>
        <v>8717.5</v>
      </c>
      <c r="D770" s="128">
        <v>10461</v>
      </c>
      <c r="Q770" s="85" t="s">
        <v>294</v>
      </c>
      <c r="R770" s="90" t="s">
        <v>203</v>
      </c>
      <c r="S770" s="86">
        <v>848.66</v>
      </c>
    </row>
    <row r="771" spans="1:19">
      <c r="A771" s="41" t="s">
        <v>29</v>
      </c>
      <c r="B771" s="38" t="s">
        <v>203</v>
      </c>
      <c r="C771" s="127">
        <f t="shared" si="12"/>
        <v>8909.1666666666679</v>
      </c>
      <c r="D771" s="128">
        <v>10691</v>
      </c>
      <c r="Q771" s="85" t="s">
        <v>294</v>
      </c>
      <c r="R771" s="90" t="s">
        <v>204</v>
      </c>
      <c r="S771" s="86">
        <v>848.66</v>
      </c>
    </row>
    <row r="772" spans="1:19">
      <c r="A772" s="41" t="s">
        <v>29</v>
      </c>
      <c r="B772" s="38" t="s">
        <v>204</v>
      </c>
      <c r="C772" s="127">
        <f t="shared" ref="C772:C835" si="13">D772/1.2</f>
        <v>9101.6666666666679</v>
      </c>
      <c r="D772" s="128">
        <v>10922</v>
      </c>
      <c r="Q772" s="85" t="s">
        <v>294</v>
      </c>
      <c r="R772" s="90" t="s">
        <v>205</v>
      </c>
      <c r="S772" s="86">
        <v>848.66</v>
      </c>
    </row>
    <row r="773" spans="1:19">
      <c r="A773" s="41" t="s">
        <v>29</v>
      </c>
      <c r="B773" s="38" t="s">
        <v>205</v>
      </c>
      <c r="C773" s="127">
        <f t="shared" si="13"/>
        <v>9275</v>
      </c>
      <c r="D773" s="128">
        <v>11130</v>
      </c>
      <c r="Q773" s="85" t="s">
        <v>294</v>
      </c>
      <c r="R773" s="90" t="s">
        <v>206</v>
      </c>
      <c r="S773" s="86">
        <v>848.66</v>
      </c>
    </row>
    <row r="774" spans="1:19">
      <c r="A774" s="41" t="s">
        <v>29</v>
      </c>
      <c r="B774" s="38" t="s">
        <v>206</v>
      </c>
      <c r="C774" s="127">
        <f t="shared" si="13"/>
        <v>9465.8333333333339</v>
      </c>
      <c r="D774" s="128">
        <v>11359</v>
      </c>
      <c r="Q774" s="85" t="s">
        <v>294</v>
      </c>
      <c r="R774" s="90" t="s">
        <v>207</v>
      </c>
      <c r="S774" s="86">
        <v>848.66</v>
      </c>
    </row>
    <row r="775" spans="1:19">
      <c r="A775" s="41" t="s">
        <v>29</v>
      </c>
      <c r="B775" s="38" t="s">
        <v>207</v>
      </c>
      <c r="C775" s="127">
        <f t="shared" si="13"/>
        <v>9659.1666666666679</v>
      </c>
      <c r="D775" s="128">
        <v>11591</v>
      </c>
      <c r="Q775" s="85" t="s">
        <v>294</v>
      </c>
      <c r="R775" s="90" t="s">
        <v>208</v>
      </c>
      <c r="S775" s="86">
        <v>848.66</v>
      </c>
    </row>
    <row r="776" spans="1:19">
      <c r="A776" s="41" t="s">
        <v>29</v>
      </c>
      <c r="B776" s="38" t="s">
        <v>208</v>
      </c>
      <c r="C776" s="127">
        <f t="shared" si="13"/>
        <v>9832.5</v>
      </c>
      <c r="D776" s="128">
        <v>11799</v>
      </c>
      <c r="Q776" s="85" t="s">
        <v>294</v>
      </c>
      <c r="R776" s="90" t="s">
        <v>209</v>
      </c>
      <c r="S776" s="86">
        <v>848.66</v>
      </c>
    </row>
    <row r="777" spans="1:19">
      <c r="A777" s="41" t="s">
        <v>29</v>
      </c>
      <c r="B777" s="38" t="s">
        <v>209</v>
      </c>
      <c r="C777" s="127">
        <f t="shared" si="13"/>
        <v>10382.5</v>
      </c>
      <c r="D777" s="128">
        <v>12459</v>
      </c>
      <c r="Q777" s="85" t="s">
        <v>294</v>
      </c>
      <c r="R777" s="90" t="s">
        <v>210</v>
      </c>
      <c r="S777" s="86">
        <v>848.66</v>
      </c>
    </row>
    <row r="778" spans="1:19">
      <c r="A778" s="41" t="s">
        <v>29</v>
      </c>
      <c r="B778" s="38" t="s">
        <v>210</v>
      </c>
      <c r="C778" s="127">
        <f t="shared" si="13"/>
        <v>10608.333333333334</v>
      </c>
      <c r="D778" s="128">
        <v>12730</v>
      </c>
      <c r="Q778" s="85" t="s">
        <v>294</v>
      </c>
      <c r="R778" s="90" t="s">
        <v>211</v>
      </c>
      <c r="S778" s="86">
        <v>848.66</v>
      </c>
    </row>
    <row r="779" spans="1:19">
      <c r="A779" s="41" t="s">
        <v>29</v>
      </c>
      <c r="B779" s="38" t="s">
        <v>211</v>
      </c>
      <c r="C779" s="127">
        <f t="shared" si="13"/>
        <v>10998.333333333334</v>
      </c>
      <c r="D779" s="128">
        <v>13198</v>
      </c>
      <c r="Q779" s="85" t="s">
        <v>294</v>
      </c>
      <c r="R779" s="90" t="s">
        <v>212</v>
      </c>
      <c r="S779" s="86">
        <v>848.66</v>
      </c>
    </row>
    <row r="780" spans="1:19">
      <c r="A780" s="41" t="s">
        <v>29</v>
      </c>
      <c r="B780" s="38" t="s">
        <v>212</v>
      </c>
      <c r="C780" s="127">
        <f t="shared" si="13"/>
        <v>8909.1666666666679</v>
      </c>
      <c r="D780" s="128">
        <v>10691</v>
      </c>
      <c r="Q780" s="85" t="s">
        <v>294</v>
      </c>
      <c r="R780" s="90" t="s">
        <v>213</v>
      </c>
      <c r="S780" s="86">
        <v>848.66</v>
      </c>
    </row>
    <row r="781" spans="1:19">
      <c r="A781" s="41" t="s">
        <v>29</v>
      </c>
      <c r="B781" s="38" t="s">
        <v>213</v>
      </c>
      <c r="C781" s="127">
        <f t="shared" si="13"/>
        <v>9101.6666666666679</v>
      </c>
      <c r="D781" s="128">
        <v>10922</v>
      </c>
      <c r="Q781" s="85" t="s">
        <v>294</v>
      </c>
      <c r="R781" s="90" t="s">
        <v>214</v>
      </c>
      <c r="S781" s="86">
        <v>848.66</v>
      </c>
    </row>
    <row r="782" spans="1:19">
      <c r="A782" s="41" t="s">
        <v>29</v>
      </c>
      <c r="B782" s="38" t="s">
        <v>214</v>
      </c>
      <c r="C782" s="127">
        <f t="shared" si="13"/>
        <v>9275</v>
      </c>
      <c r="D782" s="128">
        <v>11130</v>
      </c>
      <c r="Q782" s="85" t="s">
        <v>294</v>
      </c>
      <c r="R782" s="90" t="s">
        <v>215</v>
      </c>
      <c r="S782" s="86">
        <v>848.66</v>
      </c>
    </row>
    <row r="783" spans="1:19">
      <c r="A783" s="41" t="s">
        <v>29</v>
      </c>
      <c r="B783" s="38" t="s">
        <v>215</v>
      </c>
      <c r="C783" s="127">
        <f t="shared" si="13"/>
        <v>9465.8333333333339</v>
      </c>
      <c r="D783" s="128">
        <v>11359</v>
      </c>
      <c r="Q783" s="85" t="s">
        <v>294</v>
      </c>
      <c r="R783" s="90" t="s">
        <v>216</v>
      </c>
      <c r="S783" s="86">
        <v>848.66</v>
      </c>
    </row>
    <row r="784" spans="1:19">
      <c r="A784" s="41" t="s">
        <v>29</v>
      </c>
      <c r="B784" s="38" t="s">
        <v>216</v>
      </c>
      <c r="C784" s="127">
        <f t="shared" si="13"/>
        <v>9659.1666666666679</v>
      </c>
      <c r="D784" s="128">
        <v>11591</v>
      </c>
      <c r="Q784" s="85" t="s">
        <v>294</v>
      </c>
      <c r="R784" s="90" t="s">
        <v>217</v>
      </c>
      <c r="S784" s="86">
        <v>848.66</v>
      </c>
    </row>
    <row r="785" spans="1:19">
      <c r="A785" s="41" t="s">
        <v>29</v>
      </c>
      <c r="B785" s="38" t="s">
        <v>217</v>
      </c>
      <c r="C785" s="127">
        <f t="shared" si="13"/>
        <v>9832.5</v>
      </c>
      <c r="D785" s="128">
        <v>11799</v>
      </c>
      <c r="Q785" s="85" t="s">
        <v>294</v>
      </c>
      <c r="R785" s="90" t="s">
        <v>218</v>
      </c>
      <c r="S785" s="86">
        <v>848.66</v>
      </c>
    </row>
    <row r="786" spans="1:19">
      <c r="A786" s="41" t="s">
        <v>29</v>
      </c>
      <c r="B786" s="38" t="s">
        <v>218</v>
      </c>
      <c r="C786" s="127">
        <f t="shared" si="13"/>
        <v>10073.333333333334</v>
      </c>
      <c r="D786" s="128">
        <v>12088</v>
      </c>
      <c r="Q786" s="85" t="s">
        <v>294</v>
      </c>
      <c r="R786" s="90" t="s">
        <v>219</v>
      </c>
      <c r="S786" s="86">
        <v>848.66</v>
      </c>
    </row>
    <row r="787" spans="1:19">
      <c r="A787" s="41" t="s">
        <v>29</v>
      </c>
      <c r="B787" s="38" t="s">
        <v>219</v>
      </c>
      <c r="C787" s="127">
        <f t="shared" si="13"/>
        <v>10608.333333333334</v>
      </c>
      <c r="D787" s="128">
        <v>12730</v>
      </c>
      <c r="Q787" s="85" t="s">
        <v>294</v>
      </c>
      <c r="R787" s="90" t="s">
        <v>220</v>
      </c>
      <c r="S787" s="86">
        <v>848.66</v>
      </c>
    </row>
    <row r="788" spans="1:19">
      <c r="A788" s="41" t="s">
        <v>29</v>
      </c>
      <c r="B788" s="38" t="s">
        <v>220</v>
      </c>
      <c r="C788" s="127">
        <f t="shared" si="13"/>
        <v>10998.333333333334</v>
      </c>
      <c r="D788" s="128">
        <v>13198</v>
      </c>
      <c r="Q788" s="85" t="s">
        <v>294</v>
      </c>
      <c r="R788" s="90" t="s">
        <v>221</v>
      </c>
      <c r="S788" s="86">
        <v>848.66</v>
      </c>
    </row>
    <row r="789" spans="1:19">
      <c r="A789" s="41" t="s">
        <v>29</v>
      </c>
      <c r="B789" s="38" t="s">
        <v>221</v>
      </c>
      <c r="C789" s="127">
        <f t="shared" si="13"/>
        <v>11154.166666666668</v>
      </c>
      <c r="D789" s="128">
        <v>13385</v>
      </c>
      <c r="Q789" s="85" t="s">
        <v>294</v>
      </c>
      <c r="R789" s="90" t="s">
        <v>222</v>
      </c>
      <c r="S789" s="86">
        <v>848.66</v>
      </c>
    </row>
    <row r="790" spans="1:19">
      <c r="A790" s="41" t="s">
        <v>29</v>
      </c>
      <c r="B790" s="38" t="s">
        <v>222</v>
      </c>
      <c r="C790" s="127">
        <f t="shared" si="13"/>
        <v>9101.6666666666679</v>
      </c>
      <c r="D790" s="128">
        <v>10922</v>
      </c>
      <c r="Q790" s="85" t="s">
        <v>294</v>
      </c>
      <c r="R790" s="90" t="s">
        <v>223</v>
      </c>
      <c r="S790" s="86">
        <v>848.66</v>
      </c>
    </row>
    <row r="791" spans="1:19">
      <c r="A791" s="41" t="s">
        <v>29</v>
      </c>
      <c r="B791" s="38" t="s">
        <v>223</v>
      </c>
      <c r="C791" s="127">
        <f t="shared" si="13"/>
        <v>9275</v>
      </c>
      <c r="D791" s="128">
        <v>11130</v>
      </c>
      <c r="Q791" s="85" t="s">
        <v>294</v>
      </c>
      <c r="R791" s="90" t="s">
        <v>224</v>
      </c>
      <c r="S791" s="86">
        <v>848.66</v>
      </c>
    </row>
    <row r="792" spans="1:19">
      <c r="A792" s="41" t="s">
        <v>29</v>
      </c>
      <c r="B792" s="38" t="s">
        <v>224</v>
      </c>
      <c r="C792" s="127">
        <f t="shared" si="13"/>
        <v>9465.8333333333339</v>
      </c>
      <c r="D792" s="128">
        <v>11359</v>
      </c>
      <c r="Q792" s="85" t="s">
        <v>294</v>
      </c>
      <c r="R792" s="90" t="s">
        <v>225</v>
      </c>
      <c r="S792" s="86">
        <v>848.66</v>
      </c>
    </row>
    <row r="793" spans="1:19">
      <c r="A793" s="41" t="s">
        <v>29</v>
      </c>
      <c r="B793" s="38" t="s">
        <v>225</v>
      </c>
      <c r="C793" s="127">
        <f t="shared" si="13"/>
        <v>9659.1666666666679</v>
      </c>
      <c r="D793" s="128">
        <v>11591</v>
      </c>
      <c r="Q793" s="85" t="s">
        <v>294</v>
      </c>
      <c r="R793" s="90" t="s">
        <v>226</v>
      </c>
      <c r="S793" s="86">
        <v>848.66</v>
      </c>
    </row>
    <row r="794" spans="1:19">
      <c r="A794" s="41" t="s">
        <v>29</v>
      </c>
      <c r="B794" s="38" t="s">
        <v>226</v>
      </c>
      <c r="C794" s="127">
        <f t="shared" si="13"/>
        <v>9832.5</v>
      </c>
      <c r="D794" s="128">
        <v>11799</v>
      </c>
      <c r="Q794" s="85" t="s">
        <v>294</v>
      </c>
      <c r="R794" s="90" t="s">
        <v>227</v>
      </c>
      <c r="S794" s="86">
        <v>848.66</v>
      </c>
    </row>
    <row r="795" spans="1:19">
      <c r="A795" s="41" t="s">
        <v>29</v>
      </c>
      <c r="B795" s="38" t="s">
        <v>227</v>
      </c>
      <c r="C795" s="127">
        <f t="shared" si="13"/>
        <v>10073.333333333334</v>
      </c>
      <c r="D795" s="128">
        <v>12088</v>
      </c>
      <c r="Q795" s="85" t="s">
        <v>294</v>
      </c>
      <c r="R795" s="90" t="s">
        <v>228</v>
      </c>
      <c r="S795" s="86">
        <v>848.66</v>
      </c>
    </row>
    <row r="796" spans="1:19">
      <c r="A796" s="41" t="s">
        <v>29</v>
      </c>
      <c r="B796" s="38" t="s">
        <v>228</v>
      </c>
      <c r="C796" s="127">
        <f t="shared" si="13"/>
        <v>10295</v>
      </c>
      <c r="D796" s="128">
        <v>12354</v>
      </c>
      <c r="Q796" s="85" t="s">
        <v>294</v>
      </c>
      <c r="R796" s="90" t="s">
        <v>229</v>
      </c>
      <c r="S796" s="86">
        <v>848.66</v>
      </c>
    </row>
    <row r="797" spans="1:19">
      <c r="A797" s="41" t="s">
        <v>29</v>
      </c>
      <c r="B797" s="38" t="s">
        <v>229</v>
      </c>
      <c r="C797" s="127">
        <f t="shared" si="13"/>
        <v>10998.333333333334</v>
      </c>
      <c r="D797" s="128">
        <v>13198</v>
      </c>
      <c r="Q797" s="85" t="s">
        <v>294</v>
      </c>
      <c r="R797" s="90" t="s">
        <v>230</v>
      </c>
      <c r="S797" s="86">
        <v>848.66</v>
      </c>
    </row>
    <row r="798" spans="1:19">
      <c r="A798" s="41" t="s">
        <v>29</v>
      </c>
      <c r="B798" s="38" t="s">
        <v>230</v>
      </c>
      <c r="C798" s="127">
        <f t="shared" si="13"/>
        <v>11154.166666666668</v>
      </c>
      <c r="D798" s="128">
        <v>13385</v>
      </c>
      <c r="Q798" s="85" t="s">
        <v>294</v>
      </c>
      <c r="R798" s="90" t="s">
        <v>231</v>
      </c>
      <c r="S798" s="86">
        <v>848.66</v>
      </c>
    </row>
    <row r="799" spans="1:19">
      <c r="A799" s="41" t="s">
        <v>29</v>
      </c>
      <c r="B799" s="38" t="s">
        <v>231</v>
      </c>
      <c r="C799" s="127">
        <f t="shared" si="13"/>
        <v>11321.666666666668</v>
      </c>
      <c r="D799" s="128">
        <v>13586</v>
      </c>
      <c r="Q799" s="91" t="s">
        <v>299</v>
      </c>
      <c r="R799" s="35" t="s">
        <v>34</v>
      </c>
      <c r="S799" s="87">
        <v>1401.34</v>
      </c>
    </row>
    <row r="800" spans="1:19">
      <c r="A800" s="42" t="s">
        <v>234</v>
      </c>
      <c r="B800" s="43" t="s">
        <v>34</v>
      </c>
      <c r="C800" s="129">
        <f t="shared" si="13"/>
        <v>6533.3333333333339</v>
      </c>
      <c r="D800" s="130">
        <v>7840</v>
      </c>
      <c r="Q800" s="91" t="s">
        <v>299</v>
      </c>
      <c r="R800" s="35" t="s">
        <v>33</v>
      </c>
      <c r="S800" s="87">
        <v>1401.34</v>
      </c>
    </row>
    <row r="801" spans="1:19">
      <c r="A801" s="42" t="s">
        <v>234</v>
      </c>
      <c r="B801" s="43" t="s">
        <v>33</v>
      </c>
      <c r="C801" s="129">
        <f t="shared" si="13"/>
        <v>6569.166666666667</v>
      </c>
      <c r="D801" s="130">
        <v>7883</v>
      </c>
      <c r="Q801" s="91" t="s">
        <v>299</v>
      </c>
      <c r="R801" s="35" t="s">
        <v>35</v>
      </c>
      <c r="S801" s="87">
        <v>1401.34</v>
      </c>
    </row>
    <row r="802" spans="1:19">
      <c r="A802" s="42" t="s">
        <v>234</v>
      </c>
      <c r="B802" s="43" t="s">
        <v>35</v>
      </c>
      <c r="C802" s="129">
        <f t="shared" si="13"/>
        <v>6605.8333333333339</v>
      </c>
      <c r="D802" s="130">
        <v>7927</v>
      </c>
      <c r="Q802" s="91" t="s">
        <v>299</v>
      </c>
      <c r="R802" s="35" t="s">
        <v>36</v>
      </c>
      <c r="S802" s="87">
        <v>1401.34</v>
      </c>
    </row>
    <row r="803" spans="1:19">
      <c r="A803" s="42" t="s">
        <v>234</v>
      </c>
      <c r="B803" s="43" t="s">
        <v>36</v>
      </c>
      <c r="C803" s="129">
        <f t="shared" si="13"/>
        <v>6640.8333333333339</v>
      </c>
      <c r="D803" s="130">
        <v>7969</v>
      </c>
      <c r="Q803" s="91" t="s">
        <v>299</v>
      </c>
      <c r="R803" s="35" t="s">
        <v>37</v>
      </c>
      <c r="S803" s="87">
        <v>1401.34</v>
      </c>
    </row>
    <row r="804" spans="1:19">
      <c r="A804" s="42" t="s">
        <v>234</v>
      </c>
      <c r="B804" s="43" t="s">
        <v>37</v>
      </c>
      <c r="C804" s="129">
        <f t="shared" si="13"/>
        <v>6569.166666666667</v>
      </c>
      <c r="D804" s="130">
        <v>7883</v>
      </c>
      <c r="Q804" s="91" t="s">
        <v>299</v>
      </c>
      <c r="R804" s="35" t="s">
        <v>38</v>
      </c>
      <c r="S804" s="87">
        <v>1401.34</v>
      </c>
    </row>
    <row r="805" spans="1:19">
      <c r="A805" s="42" t="s">
        <v>234</v>
      </c>
      <c r="B805" s="43" t="s">
        <v>38</v>
      </c>
      <c r="C805" s="129">
        <f t="shared" si="13"/>
        <v>6605.8333333333339</v>
      </c>
      <c r="D805" s="130">
        <v>7927</v>
      </c>
      <c r="Q805" s="91" t="s">
        <v>299</v>
      </c>
      <c r="R805" s="35" t="s">
        <v>39</v>
      </c>
      <c r="S805" s="87">
        <v>1401.34</v>
      </c>
    </row>
    <row r="806" spans="1:19">
      <c r="A806" s="42" t="s">
        <v>234</v>
      </c>
      <c r="B806" s="43" t="s">
        <v>39</v>
      </c>
      <c r="C806" s="129">
        <f t="shared" si="13"/>
        <v>6640.8333333333339</v>
      </c>
      <c r="D806" s="130">
        <v>7969</v>
      </c>
      <c r="Q806" s="91" t="s">
        <v>299</v>
      </c>
      <c r="R806" s="35" t="s">
        <v>40</v>
      </c>
      <c r="S806" s="87">
        <v>1401.34</v>
      </c>
    </row>
    <row r="807" spans="1:19">
      <c r="A807" s="42" t="s">
        <v>234</v>
      </c>
      <c r="B807" s="43" t="s">
        <v>40</v>
      </c>
      <c r="C807" s="129">
        <f t="shared" si="13"/>
        <v>6678.3333333333339</v>
      </c>
      <c r="D807" s="130">
        <v>8014</v>
      </c>
      <c r="Q807" s="91" t="s">
        <v>299</v>
      </c>
      <c r="R807" s="35" t="s">
        <v>41</v>
      </c>
      <c r="S807" s="87">
        <v>1401.34</v>
      </c>
    </row>
    <row r="808" spans="1:19">
      <c r="A808" s="42" t="s">
        <v>234</v>
      </c>
      <c r="B808" s="43" t="s">
        <v>41</v>
      </c>
      <c r="C808" s="129">
        <f t="shared" si="13"/>
        <v>6715</v>
      </c>
      <c r="D808" s="130">
        <v>8058</v>
      </c>
      <c r="Q808" s="91" t="s">
        <v>299</v>
      </c>
      <c r="R808" s="35" t="s">
        <v>42</v>
      </c>
      <c r="S808" s="87">
        <v>1401.34</v>
      </c>
    </row>
    <row r="809" spans="1:19">
      <c r="A809" s="42" t="s">
        <v>234</v>
      </c>
      <c r="B809" s="43" t="s">
        <v>42</v>
      </c>
      <c r="C809" s="129">
        <f t="shared" si="13"/>
        <v>6605.8333333333339</v>
      </c>
      <c r="D809" s="130">
        <v>7927</v>
      </c>
      <c r="Q809" s="91" t="s">
        <v>299</v>
      </c>
      <c r="R809" s="35" t="s">
        <v>43</v>
      </c>
      <c r="S809" s="87">
        <v>1401.34</v>
      </c>
    </row>
    <row r="810" spans="1:19">
      <c r="A810" s="42" t="s">
        <v>234</v>
      </c>
      <c r="B810" s="43" t="s">
        <v>43</v>
      </c>
      <c r="C810" s="129">
        <f t="shared" si="13"/>
        <v>6640.8333333333339</v>
      </c>
      <c r="D810" s="130">
        <v>7969</v>
      </c>
      <c r="Q810" s="91" t="s">
        <v>299</v>
      </c>
      <c r="R810" s="35" t="s">
        <v>44</v>
      </c>
      <c r="S810" s="87">
        <v>1401.34</v>
      </c>
    </row>
    <row r="811" spans="1:19">
      <c r="A811" s="42" t="s">
        <v>234</v>
      </c>
      <c r="B811" s="43" t="s">
        <v>44</v>
      </c>
      <c r="C811" s="129">
        <f t="shared" si="13"/>
        <v>6678.3333333333339</v>
      </c>
      <c r="D811" s="130">
        <v>8014</v>
      </c>
      <c r="Q811" s="91" t="s">
        <v>299</v>
      </c>
      <c r="R811" s="35" t="s">
        <v>45</v>
      </c>
      <c r="S811" s="87">
        <v>1401.34</v>
      </c>
    </row>
    <row r="812" spans="1:19">
      <c r="A812" s="42" t="s">
        <v>234</v>
      </c>
      <c r="B812" s="43" t="s">
        <v>45</v>
      </c>
      <c r="C812" s="129">
        <f t="shared" si="13"/>
        <v>6715</v>
      </c>
      <c r="D812" s="130">
        <v>8058</v>
      </c>
      <c r="Q812" s="91" t="s">
        <v>299</v>
      </c>
      <c r="R812" s="35" t="s">
        <v>46</v>
      </c>
      <c r="S812" s="87">
        <v>1401.34</v>
      </c>
    </row>
    <row r="813" spans="1:19">
      <c r="A813" s="42" t="s">
        <v>234</v>
      </c>
      <c r="B813" s="43" t="s">
        <v>46</v>
      </c>
      <c r="C813" s="129">
        <f t="shared" si="13"/>
        <v>6750.8333333333339</v>
      </c>
      <c r="D813" s="130">
        <v>8101</v>
      </c>
      <c r="Q813" s="91" t="s">
        <v>299</v>
      </c>
      <c r="R813" s="35" t="s">
        <v>47</v>
      </c>
      <c r="S813" s="87">
        <v>1401.34</v>
      </c>
    </row>
    <row r="814" spans="1:19">
      <c r="A814" s="42" t="s">
        <v>234</v>
      </c>
      <c r="B814" s="43" t="s">
        <v>47</v>
      </c>
      <c r="C814" s="129">
        <f t="shared" si="13"/>
        <v>6788.3333333333339</v>
      </c>
      <c r="D814" s="130">
        <v>8146</v>
      </c>
      <c r="Q814" s="91" t="s">
        <v>299</v>
      </c>
      <c r="R814" s="35" t="s">
        <v>48</v>
      </c>
      <c r="S814" s="87">
        <v>1401.34</v>
      </c>
    </row>
    <row r="815" spans="1:19">
      <c r="A815" s="42" t="s">
        <v>234</v>
      </c>
      <c r="B815" s="43" t="s">
        <v>48</v>
      </c>
      <c r="C815" s="129">
        <f t="shared" si="13"/>
        <v>6640.8333333333339</v>
      </c>
      <c r="D815" s="130">
        <v>7969</v>
      </c>
      <c r="Q815" s="91" t="s">
        <v>299</v>
      </c>
      <c r="R815" s="35" t="s">
        <v>49</v>
      </c>
      <c r="S815" s="87">
        <v>1401.34</v>
      </c>
    </row>
    <row r="816" spans="1:19">
      <c r="A816" s="42" t="s">
        <v>234</v>
      </c>
      <c r="B816" s="43" t="s">
        <v>49</v>
      </c>
      <c r="C816" s="129">
        <f t="shared" si="13"/>
        <v>6678.3333333333339</v>
      </c>
      <c r="D816" s="130">
        <v>8014</v>
      </c>
      <c r="Q816" s="91" t="s">
        <v>299</v>
      </c>
      <c r="R816" s="35" t="s">
        <v>50</v>
      </c>
      <c r="S816" s="87">
        <v>1401.34</v>
      </c>
    </row>
    <row r="817" spans="1:19">
      <c r="A817" s="42" t="s">
        <v>234</v>
      </c>
      <c r="B817" s="43" t="s">
        <v>50</v>
      </c>
      <c r="C817" s="129">
        <f t="shared" si="13"/>
        <v>6715</v>
      </c>
      <c r="D817" s="130">
        <v>8058</v>
      </c>
      <c r="Q817" s="91" t="s">
        <v>299</v>
      </c>
      <c r="R817" s="35" t="s">
        <v>51</v>
      </c>
      <c r="S817" s="87">
        <v>1401.34</v>
      </c>
    </row>
    <row r="818" spans="1:19">
      <c r="A818" s="42" t="s">
        <v>234</v>
      </c>
      <c r="B818" s="43" t="s">
        <v>51</v>
      </c>
      <c r="C818" s="129">
        <f t="shared" si="13"/>
        <v>6750.8333333333339</v>
      </c>
      <c r="D818" s="130">
        <v>8101</v>
      </c>
      <c r="Q818" s="91" t="s">
        <v>299</v>
      </c>
      <c r="R818" s="35" t="s">
        <v>52</v>
      </c>
      <c r="S818" s="87">
        <v>1401.34</v>
      </c>
    </row>
    <row r="819" spans="1:19">
      <c r="A819" s="42" t="s">
        <v>234</v>
      </c>
      <c r="B819" s="43" t="s">
        <v>52</v>
      </c>
      <c r="C819" s="129">
        <f t="shared" si="13"/>
        <v>6788.3333333333339</v>
      </c>
      <c r="D819" s="130">
        <v>8146</v>
      </c>
      <c r="Q819" s="91" t="s">
        <v>299</v>
      </c>
      <c r="R819" s="35" t="s">
        <v>53</v>
      </c>
      <c r="S819" s="87">
        <v>1401.34</v>
      </c>
    </row>
    <row r="820" spans="1:19">
      <c r="A820" s="42" t="s">
        <v>234</v>
      </c>
      <c r="B820" s="43" t="s">
        <v>53</v>
      </c>
      <c r="C820" s="129">
        <f t="shared" si="13"/>
        <v>6826.666666666667</v>
      </c>
      <c r="D820" s="130">
        <v>8192</v>
      </c>
      <c r="Q820" s="91" t="s">
        <v>299</v>
      </c>
      <c r="R820" s="35" t="s">
        <v>54</v>
      </c>
      <c r="S820" s="87">
        <v>1401.34</v>
      </c>
    </row>
    <row r="821" spans="1:19">
      <c r="A821" s="42" t="s">
        <v>234</v>
      </c>
      <c r="B821" s="43" t="s">
        <v>54</v>
      </c>
      <c r="C821" s="129">
        <f t="shared" si="13"/>
        <v>6865</v>
      </c>
      <c r="D821" s="130">
        <v>8238</v>
      </c>
      <c r="Q821" s="91" t="s">
        <v>299</v>
      </c>
      <c r="R821" s="35" t="s">
        <v>55</v>
      </c>
      <c r="S821" s="87">
        <v>1401.34</v>
      </c>
    </row>
    <row r="822" spans="1:19">
      <c r="A822" s="42" t="s">
        <v>234</v>
      </c>
      <c r="B822" s="43" t="s">
        <v>55</v>
      </c>
      <c r="C822" s="129">
        <f t="shared" si="13"/>
        <v>6678.3333333333339</v>
      </c>
      <c r="D822" s="130">
        <v>8014</v>
      </c>
      <c r="Q822" s="91" t="s">
        <v>299</v>
      </c>
      <c r="R822" s="35" t="s">
        <v>56</v>
      </c>
      <c r="S822" s="87">
        <v>1401.34</v>
      </c>
    </row>
    <row r="823" spans="1:19">
      <c r="A823" s="42" t="s">
        <v>234</v>
      </c>
      <c r="B823" s="43" t="s">
        <v>56</v>
      </c>
      <c r="C823" s="129">
        <f t="shared" si="13"/>
        <v>6715</v>
      </c>
      <c r="D823" s="130">
        <v>8058</v>
      </c>
      <c r="Q823" s="91" t="s">
        <v>299</v>
      </c>
      <c r="R823" s="35" t="s">
        <v>57</v>
      </c>
      <c r="S823" s="87">
        <v>1401.34</v>
      </c>
    </row>
    <row r="824" spans="1:19">
      <c r="A824" s="42" t="s">
        <v>234</v>
      </c>
      <c r="B824" s="43" t="s">
        <v>57</v>
      </c>
      <c r="C824" s="129">
        <f t="shared" si="13"/>
        <v>6750.8333333333339</v>
      </c>
      <c r="D824" s="130">
        <v>8101</v>
      </c>
      <c r="Q824" s="91" t="s">
        <v>299</v>
      </c>
      <c r="R824" s="35" t="s">
        <v>58</v>
      </c>
      <c r="S824" s="87">
        <v>1401.34</v>
      </c>
    </row>
    <row r="825" spans="1:19">
      <c r="A825" s="42" t="s">
        <v>234</v>
      </c>
      <c r="B825" s="43" t="s">
        <v>58</v>
      </c>
      <c r="C825" s="129">
        <f t="shared" si="13"/>
        <v>6788.3333333333339</v>
      </c>
      <c r="D825" s="130">
        <v>8146</v>
      </c>
      <c r="Q825" s="91" t="s">
        <v>299</v>
      </c>
      <c r="R825" s="35" t="s">
        <v>59</v>
      </c>
      <c r="S825" s="87">
        <v>1401.34</v>
      </c>
    </row>
    <row r="826" spans="1:19">
      <c r="A826" s="42" t="s">
        <v>234</v>
      </c>
      <c r="B826" s="43" t="s">
        <v>59</v>
      </c>
      <c r="C826" s="129">
        <f t="shared" si="13"/>
        <v>6826.666666666667</v>
      </c>
      <c r="D826" s="130">
        <v>8192</v>
      </c>
      <c r="Q826" s="91" t="s">
        <v>299</v>
      </c>
      <c r="R826" s="35" t="s">
        <v>60</v>
      </c>
      <c r="S826" s="87">
        <v>1401.34</v>
      </c>
    </row>
    <row r="827" spans="1:19">
      <c r="A827" s="42" t="s">
        <v>234</v>
      </c>
      <c r="B827" s="43" t="s">
        <v>60</v>
      </c>
      <c r="C827" s="129">
        <f t="shared" si="13"/>
        <v>6865</v>
      </c>
      <c r="D827" s="130">
        <v>8238</v>
      </c>
      <c r="Q827" s="91" t="s">
        <v>299</v>
      </c>
      <c r="R827" s="35" t="s">
        <v>61</v>
      </c>
      <c r="S827" s="87">
        <v>1401.34</v>
      </c>
    </row>
    <row r="828" spans="1:19">
      <c r="A828" s="42" t="s">
        <v>234</v>
      </c>
      <c r="B828" s="43" t="s">
        <v>61</v>
      </c>
      <c r="C828" s="129">
        <f t="shared" si="13"/>
        <v>6904.166666666667</v>
      </c>
      <c r="D828" s="130">
        <v>8285</v>
      </c>
      <c r="Q828" s="91" t="s">
        <v>299</v>
      </c>
      <c r="R828" s="35" t="s">
        <v>62</v>
      </c>
      <c r="S828" s="87">
        <v>1401.34</v>
      </c>
    </row>
    <row r="829" spans="1:19">
      <c r="A829" s="42" t="s">
        <v>234</v>
      </c>
      <c r="B829" s="43" t="s">
        <v>62</v>
      </c>
      <c r="C829" s="129">
        <f t="shared" si="13"/>
        <v>6941.666666666667</v>
      </c>
      <c r="D829" s="130">
        <v>8330</v>
      </c>
      <c r="Q829" s="91" t="s">
        <v>299</v>
      </c>
      <c r="R829" s="35" t="s">
        <v>63</v>
      </c>
      <c r="S829" s="87">
        <v>1401.34</v>
      </c>
    </row>
    <row r="830" spans="1:19">
      <c r="A830" s="42" t="s">
        <v>234</v>
      </c>
      <c r="B830" s="43" t="s">
        <v>63</v>
      </c>
      <c r="C830" s="129">
        <f t="shared" si="13"/>
        <v>6715</v>
      </c>
      <c r="D830" s="130">
        <v>8058</v>
      </c>
      <c r="Q830" s="91" t="s">
        <v>299</v>
      </c>
      <c r="R830" s="35" t="s">
        <v>64</v>
      </c>
      <c r="S830" s="87">
        <v>1401.34</v>
      </c>
    </row>
    <row r="831" spans="1:19">
      <c r="A831" s="42" t="s">
        <v>234</v>
      </c>
      <c r="B831" s="43" t="s">
        <v>64</v>
      </c>
      <c r="C831" s="129">
        <f t="shared" si="13"/>
        <v>6750.8333333333339</v>
      </c>
      <c r="D831" s="130">
        <v>8101</v>
      </c>
      <c r="Q831" s="91" t="s">
        <v>299</v>
      </c>
      <c r="R831" s="35" t="s">
        <v>65</v>
      </c>
      <c r="S831" s="87">
        <v>1401.34</v>
      </c>
    </row>
    <row r="832" spans="1:19">
      <c r="A832" s="42" t="s">
        <v>234</v>
      </c>
      <c r="B832" s="43" t="s">
        <v>65</v>
      </c>
      <c r="C832" s="129">
        <f t="shared" si="13"/>
        <v>6788.3333333333339</v>
      </c>
      <c r="D832" s="130">
        <v>8146</v>
      </c>
      <c r="Q832" s="91" t="s">
        <v>299</v>
      </c>
      <c r="R832" s="35" t="s">
        <v>66</v>
      </c>
      <c r="S832" s="87">
        <v>1401.34</v>
      </c>
    </row>
    <row r="833" spans="1:19">
      <c r="A833" s="42" t="s">
        <v>234</v>
      </c>
      <c r="B833" s="43" t="s">
        <v>66</v>
      </c>
      <c r="C833" s="129">
        <f t="shared" si="13"/>
        <v>6826.666666666667</v>
      </c>
      <c r="D833" s="130">
        <v>8192</v>
      </c>
      <c r="Q833" s="91" t="s">
        <v>299</v>
      </c>
      <c r="R833" s="35" t="s">
        <v>67</v>
      </c>
      <c r="S833" s="87">
        <v>1401.34</v>
      </c>
    </row>
    <row r="834" spans="1:19">
      <c r="A834" s="42" t="s">
        <v>234</v>
      </c>
      <c r="B834" s="43" t="s">
        <v>67</v>
      </c>
      <c r="C834" s="129">
        <f t="shared" si="13"/>
        <v>6865</v>
      </c>
      <c r="D834" s="130">
        <v>8238</v>
      </c>
      <c r="Q834" s="91" t="s">
        <v>299</v>
      </c>
      <c r="R834" s="35" t="s">
        <v>68</v>
      </c>
      <c r="S834" s="87">
        <v>1401.34</v>
      </c>
    </row>
    <row r="835" spans="1:19">
      <c r="A835" s="42" t="s">
        <v>234</v>
      </c>
      <c r="B835" s="43" t="s">
        <v>68</v>
      </c>
      <c r="C835" s="129">
        <f t="shared" si="13"/>
        <v>6904.166666666667</v>
      </c>
      <c r="D835" s="130">
        <v>8285</v>
      </c>
      <c r="Q835" s="91" t="s">
        <v>299</v>
      </c>
      <c r="R835" s="35" t="s">
        <v>69</v>
      </c>
      <c r="S835" s="87">
        <v>1401.34</v>
      </c>
    </row>
    <row r="836" spans="1:19">
      <c r="A836" s="42" t="s">
        <v>234</v>
      </c>
      <c r="B836" s="43" t="s">
        <v>69</v>
      </c>
      <c r="C836" s="129">
        <f t="shared" ref="C836:C899" si="14">D836/1.2</f>
        <v>6941.666666666667</v>
      </c>
      <c r="D836" s="130">
        <v>8330</v>
      </c>
      <c r="Q836" s="91" t="s">
        <v>299</v>
      </c>
      <c r="R836" s="35" t="s">
        <v>70</v>
      </c>
      <c r="S836" s="87">
        <v>1401.34</v>
      </c>
    </row>
    <row r="837" spans="1:19">
      <c r="A837" s="42" t="s">
        <v>234</v>
      </c>
      <c r="B837" s="43" t="s">
        <v>70</v>
      </c>
      <c r="C837" s="129">
        <f t="shared" si="14"/>
        <v>6980.8333333333339</v>
      </c>
      <c r="D837" s="130">
        <v>8377</v>
      </c>
      <c r="Q837" s="91" t="s">
        <v>299</v>
      </c>
      <c r="R837" s="35" t="s">
        <v>71</v>
      </c>
      <c r="S837" s="87">
        <v>1401.34</v>
      </c>
    </row>
    <row r="838" spans="1:19">
      <c r="A838" s="42" t="s">
        <v>234</v>
      </c>
      <c r="B838" s="43" t="s">
        <v>71</v>
      </c>
      <c r="C838" s="129">
        <f t="shared" si="14"/>
        <v>7211.666666666667</v>
      </c>
      <c r="D838" s="130">
        <v>8654</v>
      </c>
      <c r="Q838" s="91" t="s">
        <v>299</v>
      </c>
      <c r="R838" s="35" t="s">
        <v>72</v>
      </c>
      <c r="S838" s="87">
        <v>1401.34</v>
      </c>
    </row>
    <row r="839" spans="1:19">
      <c r="A839" s="42" t="s">
        <v>234</v>
      </c>
      <c r="B839" s="43" t="s">
        <v>72</v>
      </c>
      <c r="C839" s="129">
        <f t="shared" si="14"/>
        <v>6750.8333333333339</v>
      </c>
      <c r="D839" s="130">
        <v>8101</v>
      </c>
      <c r="Q839" s="91" t="s">
        <v>299</v>
      </c>
      <c r="R839" s="35" t="s">
        <v>73</v>
      </c>
      <c r="S839" s="87">
        <v>1401.34</v>
      </c>
    </row>
    <row r="840" spans="1:19">
      <c r="A840" s="42" t="s">
        <v>234</v>
      </c>
      <c r="B840" s="43" t="s">
        <v>73</v>
      </c>
      <c r="C840" s="129">
        <f t="shared" si="14"/>
        <v>6788.3333333333339</v>
      </c>
      <c r="D840" s="130">
        <v>8146</v>
      </c>
      <c r="Q840" s="91" t="s">
        <v>299</v>
      </c>
      <c r="R840" s="35" t="s">
        <v>74</v>
      </c>
      <c r="S840" s="87">
        <v>1401.34</v>
      </c>
    </row>
    <row r="841" spans="1:19">
      <c r="A841" s="42" t="s">
        <v>234</v>
      </c>
      <c r="B841" s="43" t="s">
        <v>74</v>
      </c>
      <c r="C841" s="129">
        <f t="shared" si="14"/>
        <v>6826.666666666667</v>
      </c>
      <c r="D841" s="130">
        <v>8192</v>
      </c>
      <c r="Q841" s="91" t="s">
        <v>299</v>
      </c>
      <c r="R841" s="35" t="s">
        <v>75</v>
      </c>
      <c r="S841" s="87">
        <v>1401.34</v>
      </c>
    </row>
    <row r="842" spans="1:19">
      <c r="A842" s="42" t="s">
        <v>234</v>
      </c>
      <c r="B842" s="43" t="s">
        <v>75</v>
      </c>
      <c r="C842" s="129">
        <f t="shared" si="14"/>
        <v>6865</v>
      </c>
      <c r="D842" s="130">
        <v>8238</v>
      </c>
      <c r="Q842" s="91" t="s">
        <v>299</v>
      </c>
      <c r="R842" s="35" t="s">
        <v>76</v>
      </c>
      <c r="S842" s="87">
        <v>1401.34</v>
      </c>
    </row>
    <row r="843" spans="1:19">
      <c r="A843" s="42" t="s">
        <v>234</v>
      </c>
      <c r="B843" s="43" t="s">
        <v>76</v>
      </c>
      <c r="C843" s="129">
        <f t="shared" si="14"/>
        <v>6904.166666666667</v>
      </c>
      <c r="D843" s="130">
        <v>8285</v>
      </c>
      <c r="Q843" s="91" t="s">
        <v>299</v>
      </c>
      <c r="R843" s="35" t="s">
        <v>77</v>
      </c>
      <c r="S843" s="87">
        <v>1401.34</v>
      </c>
    </row>
    <row r="844" spans="1:19">
      <c r="A844" s="42" t="s">
        <v>234</v>
      </c>
      <c r="B844" s="43" t="s">
        <v>77</v>
      </c>
      <c r="C844" s="129">
        <f t="shared" si="14"/>
        <v>6941.666666666667</v>
      </c>
      <c r="D844" s="130">
        <v>8330</v>
      </c>
      <c r="Q844" s="91" t="s">
        <v>299</v>
      </c>
      <c r="R844" s="35" t="s">
        <v>78</v>
      </c>
      <c r="S844" s="87">
        <v>1401.34</v>
      </c>
    </row>
    <row r="845" spans="1:19">
      <c r="A845" s="42" t="s">
        <v>234</v>
      </c>
      <c r="B845" s="43" t="s">
        <v>78</v>
      </c>
      <c r="C845" s="129">
        <f t="shared" si="14"/>
        <v>6980.8333333333339</v>
      </c>
      <c r="D845" s="130">
        <v>8377</v>
      </c>
      <c r="Q845" s="91" t="s">
        <v>299</v>
      </c>
      <c r="R845" s="35" t="s">
        <v>79</v>
      </c>
      <c r="S845" s="87">
        <v>1401.34</v>
      </c>
    </row>
    <row r="846" spans="1:19">
      <c r="A846" s="42" t="s">
        <v>234</v>
      </c>
      <c r="B846" s="43" t="s">
        <v>79</v>
      </c>
      <c r="C846" s="129">
        <f t="shared" si="14"/>
        <v>7211.666666666667</v>
      </c>
      <c r="D846" s="130">
        <v>8654</v>
      </c>
      <c r="Q846" s="91" t="s">
        <v>299</v>
      </c>
      <c r="R846" s="35" t="s">
        <v>80</v>
      </c>
      <c r="S846" s="87">
        <v>1401.34</v>
      </c>
    </row>
    <row r="847" spans="1:19">
      <c r="A847" s="42" t="s">
        <v>234</v>
      </c>
      <c r="B847" s="43" t="s">
        <v>80</v>
      </c>
      <c r="C847" s="129">
        <f t="shared" si="14"/>
        <v>7405</v>
      </c>
      <c r="D847" s="130">
        <v>8886</v>
      </c>
      <c r="Q847" s="91" t="s">
        <v>299</v>
      </c>
      <c r="R847" s="35" t="s">
        <v>81</v>
      </c>
      <c r="S847" s="87">
        <v>1401.34</v>
      </c>
    </row>
    <row r="848" spans="1:19">
      <c r="A848" s="42" t="s">
        <v>234</v>
      </c>
      <c r="B848" s="43" t="s">
        <v>81</v>
      </c>
      <c r="C848" s="129">
        <f t="shared" si="14"/>
        <v>7695</v>
      </c>
      <c r="D848" s="130">
        <v>9234</v>
      </c>
      <c r="Q848" s="91" t="s">
        <v>299</v>
      </c>
      <c r="R848" s="35" t="s">
        <v>83</v>
      </c>
      <c r="S848" s="87">
        <v>1401.34</v>
      </c>
    </row>
    <row r="849" spans="1:19">
      <c r="A849" s="42" t="s">
        <v>234</v>
      </c>
      <c r="B849" s="43" t="s">
        <v>83</v>
      </c>
      <c r="C849" s="129">
        <f t="shared" si="14"/>
        <v>6788.3333333333339</v>
      </c>
      <c r="D849" s="130">
        <v>8146</v>
      </c>
      <c r="Q849" s="91" t="s">
        <v>299</v>
      </c>
      <c r="R849" s="35" t="s">
        <v>84</v>
      </c>
      <c r="S849" s="87">
        <v>1401.34</v>
      </c>
    </row>
    <row r="850" spans="1:19">
      <c r="A850" s="42" t="s">
        <v>234</v>
      </c>
      <c r="B850" s="43" t="s">
        <v>84</v>
      </c>
      <c r="C850" s="129">
        <f t="shared" si="14"/>
        <v>6826.666666666667</v>
      </c>
      <c r="D850" s="130">
        <v>8192</v>
      </c>
      <c r="Q850" s="91" t="s">
        <v>299</v>
      </c>
      <c r="R850" s="35" t="s">
        <v>85</v>
      </c>
      <c r="S850" s="87">
        <v>1401.34</v>
      </c>
    </row>
    <row r="851" spans="1:19">
      <c r="A851" s="42" t="s">
        <v>234</v>
      </c>
      <c r="B851" s="43" t="s">
        <v>85</v>
      </c>
      <c r="C851" s="129">
        <f t="shared" si="14"/>
        <v>6865</v>
      </c>
      <c r="D851" s="130">
        <v>8238</v>
      </c>
      <c r="Q851" s="91" t="s">
        <v>299</v>
      </c>
      <c r="R851" s="35" t="s">
        <v>86</v>
      </c>
      <c r="S851" s="87">
        <v>1401.34</v>
      </c>
    </row>
    <row r="852" spans="1:19">
      <c r="A852" s="42" t="s">
        <v>234</v>
      </c>
      <c r="B852" s="43" t="s">
        <v>86</v>
      </c>
      <c r="C852" s="129">
        <f t="shared" si="14"/>
        <v>6904.166666666667</v>
      </c>
      <c r="D852" s="130">
        <v>8285</v>
      </c>
      <c r="Q852" s="91" t="s">
        <v>299</v>
      </c>
      <c r="R852" s="35" t="s">
        <v>87</v>
      </c>
      <c r="S852" s="87">
        <v>1401.34</v>
      </c>
    </row>
    <row r="853" spans="1:19">
      <c r="A853" s="42" t="s">
        <v>234</v>
      </c>
      <c r="B853" s="43" t="s">
        <v>87</v>
      </c>
      <c r="C853" s="129">
        <f t="shared" si="14"/>
        <v>6941.666666666667</v>
      </c>
      <c r="D853" s="130">
        <v>8330</v>
      </c>
      <c r="Q853" s="91" t="s">
        <v>299</v>
      </c>
      <c r="R853" s="35" t="s">
        <v>88</v>
      </c>
      <c r="S853" s="87">
        <v>1401.34</v>
      </c>
    </row>
    <row r="854" spans="1:19">
      <c r="A854" s="42" t="s">
        <v>234</v>
      </c>
      <c r="B854" s="43" t="s">
        <v>88</v>
      </c>
      <c r="C854" s="129">
        <f t="shared" si="14"/>
        <v>6980.8333333333339</v>
      </c>
      <c r="D854" s="130">
        <v>8377</v>
      </c>
      <c r="Q854" s="91" t="s">
        <v>299</v>
      </c>
      <c r="R854" s="35" t="s">
        <v>89</v>
      </c>
      <c r="S854" s="87">
        <v>1401.34</v>
      </c>
    </row>
    <row r="855" spans="1:19">
      <c r="A855" s="42" t="s">
        <v>234</v>
      </c>
      <c r="B855" s="43" t="s">
        <v>89</v>
      </c>
      <c r="C855" s="129">
        <f t="shared" si="14"/>
        <v>7211.666666666667</v>
      </c>
      <c r="D855" s="130">
        <v>8654</v>
      </c>
      <c r="Q855" s="91" t="s">
        <v>299</v>
      </c>
      <c r="R855" s="35" t="s">
        <v>90</v>
      </c>
      <c r="S855" s="87">
        <v>1401.34</v>
      </c>
    </row>
    <row r="856" spans="1:19">
      <c r="A856" s="42" t="s">
        <v>234</v>
      </c>
      <c r="B856" s="43" t="s">
        <v>90</v>
      </c>
      <c r="C856" s="129">
        <f t="shared" si="14"/>
        <v>7405</v>
      </c>
      <c r="D856" s="130">
        <v>8886</v>
      </c>
      <c r="Q856" s="91" t="s">
        <v>299</v>
      </c>
      <c r="R856" s="35" t="s">
        <v>91</v>
      </c>
      <c r="S856" s="87">
        <v>1401.34</v>
      </c>
    </row>
    <row r="857" spans="1:19">
      <c r="A857" s="42" t="s">
        <v>234</v>
      </c>
      <c r="B857" s="43" t="s">
        <v>91</v>
      </c>
      <c r="C857" s="129">
        <f t="shared" si="14"/>
        <v>7695</v>
      </c>
      <c r="D857" s="130">
        <v>9234</v>
      </c>
      <c r="Q857" s="91" t="s">
        <v>299</v>
      </c>
      <c r="R857" s="35" t="s">
        <v>82</v>
      </c>
      <c r="S857" s="87">
        <v>1401.34</v>
      </c>
    </row>
    <row r="858" spans="1:19">
      <c r="A858" s="42" t="s">
        <v>234</v>
      </c>
      <c r="B858" s="43" t="s">
        <v>82</v>
      </c>
      <c r="C858" s="129">
        <f t="shared" si="14"/>
        <v>7983.3333333333339</v>
      </c>
      <c r="D858" s="130">
        <v>9580</v>
      </c>
      <c r="Q858" s="91" t="s">
        <v>299</v>
      </c>
      <c r="R858" s="35" t="s">
        <v>92</v>
      </c>
      <c r="S858" s="87">
        <v>1401.34</v>
      </c>
    </row>
    <row r="859" spans="1:19">
      <c r="A859" s="42" t="s">
        <v>234</v>
      </c>
      <c r="B859" s="43" t="s">
        <v>92</v>
      </c>
      <c r="C859" s="129">
        <f t="shared" si="14"/>
        <v>6826.666666666667</v>
      </c>
      <c r="D859" s="130">
        <v>8192</v>
      </c>
      <c r="Q859" s="91" t="s">
        <v>299</v>
      </c>
      <c r="R859" s="35" t="s">
        <v>93</v>
      </c>
      <c r="S859" s="87">
        <v>1401.34</v>
      </c>
    </row>
    <row r="860" spans="1:19">
      <c r="A860" s="42" t="s">
        <v>234</v>
      </c>
      <c r="B860" s="43" t="s">
        <v>93</v>
      </c>
      <c r="C860" s="129">
        <f t="shared" si="14"/>
        <v>6865</v>
      </c>
      <c r="D860" s="130">
        <v>8238</v>
      </c>
      <c r="Q860" s="91" t="s">
        <v>299</v>
      </c>
      <c r="R860" s="35" t="s">
        <v>235</v>
      </c>
      <c r="S860" s="87">
        <v>1401.34</v>
      </c>
    </row>
    <row r="861" spans="1:19">
      <c r="A861" s="42" t="s">
        <v>234</v>
      </c>
      <c r="B861" s="43" t="s">
        <v>94</v>
      </c>
      <c r="C861" s="129">
        <f t="shared" si="14"/>
        <v>6904.166666666667</v>
      </c>
      <c r="D861" s="130">
        <v>8285</v>
      </c>
      <c r="Q861" s="91" t="s">
        <v>299</v>
      </c>
      <c r="R861" s="35" t="s">
        <v>95</v>
      </c>
      <c r="S861" s="87">
        <v>1401.34</v>
      </c>
    </row>
    <row r="862" spans="1:19">
      <c r="A862" s="42" t="s">
        <v>234</v>
      </c>
      <c r="B862" s="43" t="s">
        <v>95</v>
      </c>
      <c r="C862" s="129">
        <f t="shared" si="14"/>
        <v>6941.666666666667</v>
      </c>
      <c r="D862" s="130">
        <v>8330</v>
      </c>
      <c r="Q862" s="91" t="s">
        <v>299</v>
      </c>
      <c r="R862" s="35" t="s">
        <v>96</v>
      </c>
      <c r="S862" s="87">
        <v>1401.34</v>
      </c>
    </row>
    <row r="863" spans="1:19">
      <c r="A863" s="42" t="s">
        <v>234</v>
      </c>
      <c r="B863" s="43" t="s">
        <v>96</v>
      </c>
      <c r="C863" s="129">
        <f t="shared" si="14"/>
        <v>6980.8333333333339</v>
      </c>
      <c r="D863" s="130">
        <v>8377</v>
      </c>
      <c r="Q863" s="91" t="s">
        <v>299</v>
      </c>
      <c r="R863" s="35" t="s">
        <v>97</v>
      </c>
      <c r="S863" s="87">
        <v>1401.34</v>
      </c>
    </row>
    <row r="864" spans="1:19">
      <c r="A864" s="42" t="s">
        <v>234</v>
      </c>
      <c r="B864" s="43" t="s">
        <v>97</v>
      </c>
      <c r="C864" s="129">
        <f t="shared" si="14"/>
        <v>7211.666666666667</v>
      </c>
      <c r="D864" s="130">
        <v>8654</v>
      </c>
      <c r="Q864" s="91" t="s">
        <v>299</v>
      </c>
      <c r="R864" s="35" t="s">
        <v>98</v>
      </c>
      <c r="S864" s="87">
        <v>1401.34</v>
      </c>
    </row>
    <row r="865" spans="1:19">
      <c r="A865" s="42" t="s">
        <v>234</v>
      </c>
      <c r="B865" s="43" t="s">
        <v>98</v>
      </c>
      <c r="C865" s="129">
        <f t="shared" si="14"/>
        <v>7405</v>
      </c>
      <c r="D865" s="130">
        <v>8886</v>
      </c>
      <c r="Q865" s="91" t="s">
        <v>299</v>
      </c>
      <c r="R865" s="35" t="s">
        <v>99</v>
      </c>
      <c r="S865" s="87">
        <v>1401.34</v>
      </c>
    </row>
    <row r="866" spans="1:19">
      <c r="A866" s="42" t="s">
        <v>234</v>
      </c>
      <c r="B866" s="43" t="s">
        <v>99</v>
      </c>
      <c r="C866" s="129">
        <f t="shared" si="14"/>
        <v>7695</v>
      </c>
      <c r="D866" s="130">
        <v>9234</v>
      </c>
      <c r="Q866" s="91" t="s">
        <v>299</v>
      </c>
      <c r="R866" s="35" t="s">
        <v>100</v>
      </c>
      <c r="S866" s="87">
        <v>1401.34</v>
      </c>
    </row>
    <row r="867" spans="1:19">
      <c r="A867" s="42" t="s">
        <v>234</v>
      </c>
      <c r="B867" s="43" t="s">
        <v>100</v>
      </c>
      <c r="C867" s="129">
        <f t="shared" si="14"/>
        <v>7983.3333333333339</v>
      </c>
      <c r="D867" s="130">
        <v>9580</v>
      </c>
      <c r="Q867" s="91" t="s">
        <v>299</v>
      </c>
      <c r="R867" s="35" t="s">
        <v>101</v>
      </c>
      <c r="S867" s="87">
        <v>1401.34</v>
      </c>
    </row>
    <row r="868" spans="1:19">
      <c r="A868" s="42" t="s">
        <v>234</v>
      </c>
      <c r="B868" s="43" t="s">
        <v>101</v>
      </c>
      <c r="C868" s="129">
        <f t="shared" si="14"/>
        <v>8313.3333333333339</v>
      </c>
      <c r="D868" s="130">
        <v>9976</v>
      </c>
      <c r="Q868" s="91" t="s">
        <v>299</v>
      </c>
      <c r="R868" s="35" t="s">
        <v>102</v>
      </c>
      <c r="S868" s="87">
        <v>1401.34</v>
      </c>
    </row>
    <row r="869" spans="1:19">
      <c r="A869" s="42" t="s">
        <v>234</v>
      </c>
      <c r="B869" s="43" t="s">
        <v>102</v>
      </c>
      <c r="C869" s="129">
        <f t="shared" si="14"/>
        <v>6865</v>
      </c>
      <c r="D869" s="130">
        <v>8238</v>
      </c>
      <c r="Q869" s="91" t="s">
        <v>299</v>
      </c>
      <c r="R869" s="35" t="s">
        <v>103</v>
      </c>
      <c r="S869" s="87">
        <v>1401.34</v>
      </c>
    </row>
    <row r="870" spans="1:19">
      <c r="A870" s="42" t="s">
        <v>234</v>
      </c>
      <c r="B870" s="43" t="s">
        <v>103</v>
      </c>
      <c r="C870" s="129">
        <f t="shared" si="14"/>
        <v>6904.166666666667</v>
      </c>
      <c r="D870" s="130">
        <v>8285</v>
      </c>
      <c r="Q870" s="91" t="s">
        <v>299</v>
      </c>
      <c r="R870" s="35" t="s">
        <v>104</v>
      </c>
      <c r="S870" s="87">
        <v>1401.34</v>
      </c>
    </row>
    <row r="871" spans="1:19">
      <c r="A871" s="42" t="s">
        <v>234</v>
      </c>
      <c r="B871" s="43" t="s">
        <v>104</v>
      </c>
      <c r="C871" s="129">
        <f t="shared" si="14"/>
        <v>6941.666666666667</v>
      </c>
      <c r="D871" s="130">
        <v>8330</v>
      </c>
      <c r="Q871" s="91" t="s">
        <v>299</v>
      </c>
      <c r="R871" s="35" t="s">
        <v>105</v>
      </c>
      <c r="S871" s="87">
        <v>1401.34</v>
      </c>
    </row>
    <row r="872" spans="1:19">
      <c r="A872" s="42" t="s">
        <v>234</v>
      </c>
      <c r="B872" s="43" t="s">
        <v>105</v>
      </c>
      <c r="C872" s="129">
        <f t="shared" si="14"/>
        <v>6980.8333333333339</v>
      </c>
      <c r="D872" s="130">
        <v>8377</v>
      </c>
      <c r="Q872" s="91" t="s">
        <v>299</v>
      </c>
      <c r="R872" s="35" t="s">
        <v>106</v>
      </c>
      <c r="S872" s="87">
        <v>1401.34</v>
      </c>
    </row>
    <row r="873" spans="1:19">
      <c r="A873" s="42" t="s">
        <v>234</v>
      </c>
      <c r="B873" s="43" t="s">
        <v>106</v>
      </c>
      <c r="C873" s="129">
        <f t="shared" si="14"/>
        <v>7211.666666666667</v>
      </c>
      <c r="D873" s="130">
        <v>8654</v>
      </c>
      <c r="Q873" s="91" t="s">
        <v>299</v>
      </c>
      <c r="R873" s="35" t="s">
        <v>107</v>
      </c>
      <c r="S873" s="87">
        <v>1401.34</v>
      </c>
    </row>
    <row r="874" spans="1:19">
      <c r="A874" s="42" t="s">
        <v>234</v>
      </c>
      <c r="B874" s="43" t="s">
        <v>107</v>
      </c>
      <c r="C874" s="129">
        <f t="shared" si="14"/>
        <v>7405</v>
      </c>
      <c r="D874" s="130">
        <v>8886</v>
      </c>
      <c r="Q874" s="91" t="s">
        <v>299</v>
      </c>
      <c r="R874" s="35" t="s">
        <v>108</v>
      </c>
      <c r="S874" s="87">
        <v>1401.34</v>
      </c>
    </row>
    <row r="875" spans="1:19">
      <c r="A875" s="42" t="s">
        <v>234</v>
      </c>
      <c r="B875" s="43" t="s">
        <v>108</v>
      </c>
      <c r="C875" s="129">
        <f t="shared" si="14"/>
        <v>7695</v>
      </c>
      <c r="D875" s="130">
        <v>9234</v>
      </c>
      <c r="Q875" s="91" t="s">
        <v>299</v>
      </c>
      <c r="R875" s="35" t="s">
        <v>109</v>
      </c>
      <c r="S875" s="87">
        <v>1401.34</v>
      </c>
    </row>
    <row r="876" spans="1:19">
      <c r="A876" s="42" t="s">
        <v>234</v>
      </c>
      <c r="B876" s="43" t="s">
        <v>109</v>
      </c>
      <c r="C876" s="129">
        <f t="shared" si="14"/>
        <v>7983.3333333333339</v>
      </c>
      <c r="D876" s="130">
        <v>9580</v>
      </c>
      <c r="Q876" s="91" t="s">
        <v>299</v>
      </c>
      <c r="R876" s="35" t="s">
        <v>110</v>
      </c>
      <c r="S876" s="87">
        <v>1401.34</v>
      </c>
    </row>
    <row r="877" spans="1:19">
      <c r="A877" s="42" t="s">
        <v>234</v>
      </c>
      <c r="B877" s="43" t="s">
        <v>110</v>
      </c>
      <c r="C877" s="129">
        <f t="shared" si="14"/>
        <v>8313.3333333333339</v>
      </c>
      <c r="D877" s="130">
        <v>9976</v>
      </c>
      <c r="Q877" s="91" t="s">
        <v>299</v>
      </c>
      <c r="R877" s="35" t="s">
        <v>111</v>
      </c>
      <c r="S877" s="87">
        <v>1401.34</v>
      </c>
    </row>
    <row r="878" spans="1:19">
      <c r="A878" s="42" t="s">
        <v>234</v>
      </c>
      <c r="B878" s="43" t="s">
        <v>111</v>
      </c>
      <c r="C878" s="129">
        <f t="shared" si="14"/>
        <v>8561.6666666666679</v>
      </c>
      <c r="D878" s="130">
        <v>10274</v>
      </c>
      <c r="Q878" s="91" t="s">
        <v>299</v>
      </c>
      <c r="R878" s="35" t="s">
        <v>112</v>
      </c>
      <c r="S878" s="87">
        <v>1401.34</v>
      </c>
    </row>
    <row r="879" spans="1:19">
      <c r="A879" s="42" t="s">
        <v>234</v>
      </c>
      <c r="B879" s="43" t="s">
        <v>112</v>
      </c>
      <c r="C879" s="129">
        <f t="shared" si="14"/>
        <v>6904.166666666667</v>
      </c>
      <c r="D879" s="130">
        <v>8285</v>
      </c>
      <c r="Q879" s="91" t="s">
        <v>299</v>
      </c>
      <c r="R879" s="35" t="s">
        <v>113</v>
      </c>
      <c r="S879" s="87">
        <v>1401.34</v>
      </c>
    </row>
    <row r="880" spans="1:19">
      <c r="A880" s="42" t="s">
        <v>234</v>
      </c>
      <c r="B880" s="43" t="s">
        <v>113</v>
      </c>
      <c r="C880" s="129">
        <f t="shared" si="14"/>
        <v>6941.666666666667</v>
      </c>
      <c r="D880" s="130">
        <v>8330</v>
      </c>
      <c r="Q880" s="91" t="s">
        <v>299</v>
      </c>
      <c r="R880" s="35" t="s">
        <v>114</v>
      </c>
      <c r="S880" s="87">
        <v>1401.34</v>
      </c>
    </row>
    <row r="881" spans="1:19">
      <c r="A881" s="42" t="s">
        <v>234</v>
      </c>
      <c r="B881" s="43" t="s">
        <v>114</v>
      </c>
      <c r="C881" s="129">
        <f t="shared" si="14"/>
        <v>6980.8333333333339</v>
      </c>
      <c r="D881" s="130">
        <v>8377</v>
      </c>
      <c r="Q881" s="91" t="s">
        <v>299</v>
      </c>
      <c r="R881" s="35" t="s">
        <v>115</v>
      </c>
      <c r="S881" s="87">
        <v>1401.34</v>
      </c>
    </row>
    <row r="882" spans="1:19">
      <c r="A882" s="42" t="s">
        <v>234</v>
      </c>
      <c r="B882" s="43" t="s">
        <v>115</v>
      </c>
      <c r="C882" s="129">
        <f t="shared" si="14"/>
        <v>7211.666666666667</v>
      </c>
      <c r="D882" s="130">
        <v>8654</v>
      </c>
      <c r="Q882" s="91" t="s">
        <v>299</v>
      </c>
      <c r="R882" s="35" t="s">
        <v>116</v>
      </c>
      <c r="S882" s="87">
        <v>1401.34</v>
      </c>
    </row>
    <row r="883" spans="1:19">
      <c r="A883" s="42" t="s">
        <v>234</v>
      </c>
      <c r="B883" s="43" t="s">
        <v>116</v>
      </c>
      <c r="C883" s="129">
        <f t="shared" si="14"/>
        <v>7405</v>
      </c>
      <c r="D883" s="130">
        <v>8886</v>
      </c>
      <c r="Q883" s="91" t="s">
        <v>299</v>
      </c>
      <c r="R883" s="35" t="s">
        <v>117</v>
      </c>
      <c r="S883" s="87">
        <v>1401.34</v>
      </c>
    </row>
    <row r="884" spans="1:19">
      <c r="A884" s="42" t="s">
        <v>234</v>
      </c>
      <c r="B884" s="43" t="s">
        <v>117</v>
      </c>
      <c r="C884" s="129">
        <f t="shared" si="14"/>
        <v>7695</v>
      </c>
      <c r="D884" s="130">
        <v>9234</v>
      </c>
      <c r="Q884" s="91" t="s">
        <v>299</v>
      </c>
      <c r="R884" s="35" t="s">
        <v>118</v>
      </c>
      <c r="S884" s="87">
        <v>1401.34</v>
      </c>
    </row>
    <row r="885" spans="1:19">
      <c r="A885" s="42" t="s">
        <v>234</v>
      </c>
      <c r="B885" s="43" t="s">
        <v>118</v>
      </c>
      <c r="C885" s="129">
        <f t="shared" si="14"/>
        <v>7983.3333333333339</v>
      </c>
      <c r="D885" s="130">
        <v>9580</v>
      </c>
      <c r="Q885" s="91" t="s">
        <v>299</v>
      </c>
      <c r="R885" s="35" t="s">
        <v>119</v>
      </c>
      <c r="S885" s="87">
        <v>1401.34</v>
      </c>
    </row>
    <row r="886" spans="1:19">
      <c r="A886" s="42" t="s">
        <v>234</v>
      </c>
      <c r="B886" s="43" t="s">
        <v>119</v>
      </c>
      <c r="C886" s="129">
        <f t="shared" si="14"/>
        <v>8313.3333333333339</v>
      </c>
      <c r="D886" s="130">
        <v>9976</v>
      </c>
      <c r="Q886" s="91" t="s">
        <v>299</v>
      </c>
      <c r="R886" s="35" t="s">
        <v>120</v>
      </c>
      <c r="S886" s="87">
        <v>1401.34</v>
      </c>
    </row>
    <row r="887" spans="1:19">
      <c r="A887" s="42" t="s">
        <v>234</v>
      </c>
      <c r="B887" s="43" t="s">
        <v>120</v>
      </c>
      <c r="C887" s="129">
        <f t="shared" si="14"/>
        <v>8561.6666666666679</v>
      </c>
      <c r="D887" s="130">
        <v>10274</v>
      </c>
      <c r="Q887" s="91" t="s">
        <v>299</v>
      </c>
      <c r="R887" s="35" t="s">
        <v>121</v>
      </c>
      <c r="S887" s="87">
        <v>1401.34</v>
      </c>
    </row>
    <row r="888" spans="1:19">
      <c r="A888" s="42" t="s">
        <v>234</v>
      </c>
      <c r="B888" s="43" t="s">
        <v>121</v>
      </c>
      <c r="C888" s="129">
        <f t="shared" si="14"/>
        <v>8850.8333333333339</v>
      </c>
      <c r="D888" s="130">
        <v>10621</v>
      </c>
      <c r="Q888" s="91" t="s">
        <v>299</v>
      </c>
      <c r="R888" s="35" t="s">
        <v>122</v>
      </c>
      <c r="S888" s="87">
        <v>1401.34</v>
      </c>
    </row>
    <row r="889" spans="1:19">
      <c r="A889" s="42" t="s">
        <v>234</v>
      </c>
      <c r="B889" s="43" t="s">
        <v>122</v>
      </c>
      <c r="C889" s="129">
        <f t="shared" si="14"/>
        <v>6941.666666666667</v>
      </c>
      <c r="D889" s="130">
        <v>8330</v>
      </c>
      <c r="Q889" s="91" t="s">
        <v>299</v>
      </c>
      <c r="R889" s="35" t="s">
        <v>123</v>
      </c>
      <c r="S889" s="87">
        <v>1401.34</v>
      </c>
    </row>
    <row r="890" spans="1:19">
      <c r="A890" s="42" t="s">
        <v>234</v>
      </c>
      <c r="B890" s="43" t="s">
        <v>123</v>
      </c>
      <c r="C890" s="129">
        <f t="shared" si="14"/>
        <v>6980.8333333333339</v>
      </c>
      <c r="D890" s="130">
        <v>8377</v>
      </c>
      <c r="Q890" s="91" t="s">
        <v>299</v>
      </c>
      <c r="R890" s="35" t="s">
        <v>124</v>
      </c>
      <c r="S890" s="87">
        <v>1401.34</v>
      </c>
    </row>
    <row r="891" spans="1:19">
      <c r="A891" s="42" t="s">
        <v>234</v>
      </c>
      <c r="B891" s="43" t="s">
        <v>124</v>
      </c>
      <c r="C891" s="129">
        <f t="shared" si="14"/>
        <v>7211.666666666667</v>
      </c>
      <c r="D891" s="130">
        <v>8654</v>
      </c>
      <c r="Q891" s="91" t="s">
        <v>299</v>
      </c>
      <c r="R891" s="35" t="s">
        <v>125</v>
      </c>
      <c r="S891" s="87">
        <v>1401.34</v>
      </c>
    </row>
    <row r="892" spans="1:19">
      <c r="A892" s="42" t="s">
        <v>234</v>
      </c>
      <c r="B892" s="43" t="s">
        <v>125</v>
      </c>
      <c r="C892" s="129">
        <f t="shared" si="14"/>
        <v>7405</v>
      </c>
      <c r="D892" s="130">
        <v>8886</v>
      </c>
      <c r="Q892" s="91" t="s">
        <v>299</v>
      </c>
      <c r="R892" s="35" t="s">
        <v>126</v>
      </c>
      <c r="S892" s="87">
        <v>1401.34</v>
      </c>
    </row>
    <row r="893" spans="1:19">
      <c r="A893" s="42" t="s">
        <v>234</v>
      </c>
      <c r="B893" s="43" t="s">
        <v>126</v>
      </c>
      <c r="C893" s="129">
        <f t="shared" si="14"/>
        <v>7695</v>
      </c>
      <c r="D893" s="130">
        <v>9234</v>
      </c>
      <c r="Q893" s="91" t="s">
        <v>299</v>
      </c>
      <c r="R893" s="35" t="s">
        <v>127</v>
      </c>
      <c r="S893" s="87">
        <v>1401.34</v>
      </c>
    </row>
    <row r="894" spans="1:19">
      <c r="A894" s="42" t="s">
        <v>234</v>
      </c>
      <c r="B894" s="43" t="s">
        <v>127</v>
      </c>
      <c r="C894" s="129">
        <f t="shared" si="14"/>
        <v>7983.3333333333339</v>
      </c>
      <c r="D894" s="130">
        <v>9580</v>
      </c>
      <c r="Q894" s="91" t="s">
        <v>299</v>
      </c>
      <c r="R894" s="35" t="s">
        <v>128</v>
      </c>
      <c r="S894" s="87">
        <v>1401.34</v>
      </c>
    </row>
    <row r="895" spans="1:19">
      <c r="A895" s="42" t="s">
        <v>234</v>
      </c>
      <c r="B895" s="43" t="s">
        <v>128</v>
      </c>
      <c r="C895" s="129">
        <f t="shared" si="14"/>
        <v>8313.3333333333339</v>
      </c>
      <c r="D895" s="130">
        <v>9976</v>
      </c>
      <c r="Q895" s="91" t="s">
        <v>299</v>
      </c>
      <c r="R895" s="35" t="s">
        <v>129</v>
      </c>
      <c r="S895" s="87">
        <v>1401.34</v>
      </c>
    </row>
    <row r="896" spans="1:19">
      <c r="A896" s="42" t="s">
        <v>234</v>
      </c>
      <c r="B896" s="43" t="s">
        <v>129</v>
      </c>
      <c r="C896" s="129">
        <f t="shared" si="14"/>
        <v>8561.6666666666679</v>
      </c>
      <c r="D896" s="130">
        <v>10274</v>
      </c>
      <c r="Q896" s="91" t="s">
        <v>299</v>
      </c>
      <c r="R896" s="35" t="s">
        <v>130</v>
      </c>
      <c r="S896" s="87">
        <v>1401.34</v>
      </c>
    </row>
    <row r="897" spans="1:19">
      <c r="A897" s="42" t="s">
        <v>234</v>
      </c>
      <c r="B897" s="43" t="s">
        <v>130</v>
      </c>
      <c r="C897" s="129">
        <f t="shared" si="14"/>
        <v>8850.8333333333339</v>
      </c>
      <c r="D897" s="130">
        <v>10621</v>
      </c>
      <c r="Q897" s="91" t="s">
        <v>299</v>
      </c>
      <c r="R897" s="35" t="s">
        <v>131</v>
      </c>
      <c r="S897" s="87">
        <v>1401.34</v>
      </c>
    </row>
    <row r="898" spans="1:19">
      <c r="A898" s="42" t="s">
        <v>234</v>
      </c>
      <c r="B898" s="43" t="s">
        <v>131</v>
      </c>
      <c r="C898" s="129">
        <f t="shared" si="14"/>
        <v>9100.8333333333339</v>
      </c>
      <c r="D898" s="130">
        <v>10921</v>
      </c>
      <c r="Q898" s="91" t="s">
        <v>299</v>
      </c>
      <c r="R898" s="35" t="s">
        <v>132</v>
      </c>
      <c r="S898" s="87">
        <v>1401.34</v>
      </c>
    </row>
    <row r="899" spans="1:19">
      <c r="A899" s="42" t="s">
        <v>234</v>
      </c>
      <c r="B899" s="43" t="s">
        <v>132</v>
      </c>
      <c r="C899" s="129">
        <f t="shared" si="14"/>
        <v>6980.8333333333339</v>
      </c>
      <c r="D899" s="130">
        <v>8377</v>
      </c>
      <c r="Q899" s="91" t="s">
        <v>299</v>
      </c>
      <c r="R899" s="35" t="s">
        <v>133</v>
      </c>
      <c r="S899" s="87">
        <v>1401.34</v>
      </c>
    </row>
    <row r="900" spans="1:19">
      <c r="A900" s="42" t="s">
        <v>234</v>
      </c>
      <c r="B900" s="43" t="s">
        <v>133</v>
      </c>
      <c r="C900" s="129">
        <f t="shared" ref="C900:C963" si="15">D900/1.2</f>
        <v>7211.666666666667</v>
      </c>
      <c r="D900" s="130">
        <v>8654</v>
      </c>
      <c r="Q900" s="91" t="s">
        <v>299</v>
      </c>
      <c r="R900" s="35" t="s">
        <v>134</v>
      </c>
      <c r="S900" s="87">
        <v>1401.34</v>
      </c>
    </row>
    <row r="901" spans="1:19">
      <c r="A901" s="42" t="s">
        <v>234</v>
      </c>
      <c r="B901" s="43" t="s">
        <v>134</v>
      </c>
      <c r="C901" s="129">
        <f t="shared" si="15"/>
        <v>7405</v>
      </c>
      <c r="D901" s="130">
        <v>8886</v>
      </c>
      <c r="Q901" s="91" t="s">
        <v>299</v>
      </c>
      <c r="R901" s="35" t="s">
        <v>135</v>
      </c>
      <c r="S901" s="87">
        <v>1401.34</v>
      </c>
    </row>
    <row r="902" spans="1:19">
      <c r="A902" s="42" t="s">
        <v>234</v>
      </c>
      <c r="B902" s="43" t="s">
        <v>135</v>
      </c>
      <c r="C902" s="129">
        <f t="shared" si="15"/>
        <v>7695</v>
      </c>
      <c r="D902" s="130">
        <v>9234</v>
      </c>
      <c r="Q902" s="91" t="s">
        <v>299</v>
      </c>
      <c r="R902" s="35" t="s">
        <v>136</v>
      </c>
      <c r="S902" s="87">
        <v>1401.34</v>
      </c>
    </row>
    <row r="903" spans="1:19">
      <c r="A903" s="42" t="s">
        <v>234</v>
      </c>
      <c r="B903" s="43" t="s">
        <v>136</v>
      </c>
      <c r="C903" s="129">
        <f t="shared" si="15"/>
        <v>7983.3333333333339</v>
      </c>
      <c r="D903" s="130">
        <v>9580</v>
      </c>
      <c r="Q903" s="91" t="s">
        <v>299</v>
      </c>
      <c r="R903" s="35" t="s">
        <v>137</v>
      </c>
      <c r="S903" s="87">
        <v>1401.34</v>
      </c>
    </row>
    <row r="904" spans="1:19">
      <c r="A904" s="42" t="s">
        <v>234</v>
      </c>
      <c r="B904" s="43" t="s">
        <v>137</v>
      </c>
      <c r="C904" s="129">
        <f t="shared" si="15"/>
        <v>8313.3333333333339</v>
      </c>
      <c r="D904" s="130">
        <v>9976</v>
      </c>
      <c r="Q904" s="91" t="s">
        <v>299</v>
      </c>
      <c r="R904" s="35" t="s">
        <v>138</v>
      </c>
      <c r="S904" s="87">
        <v>1593.65</v>
      </c>
    </row>
    <row r="905" spans="1:19">
      <c r="A905" s="42" t="s">
        <v>234</v>
      </c>
      <c r="B905" s="43" t="s">
        <v>138</v>
      </c>
      <c r="C905" s="129">
        <f t="shared" si="15"/>
        <v>8561.6666666666679</v>
      </c>
      <c r="D905" s="130">
        <v>10274</v>
      </c>
      <c r="Q905" s="91" t="s">
        <v>299</v>
      </c>
      <c r="R905" s="35" t="s">
        <v>139</v>
      </c>
      <c r="S905" s="87">
        <v>1593.65</v>
      </c>
    </row>
    <row r="906" spans="1:19">
      <c r="A906" s="42" t="s">
        <v>234</v>
      </c>
      <c r="B906" s="43" t="s">
        <v>139</v>
      </c>
      <c r="C906" s="129">
        <f t="shared" si="15"/>
        <v>8850.8333333333339</v>
      </c>
      <c r="D906" s="130">
        <v>10621</v>
      </c>
      <c r="Q906" s="91" t="s">
        <v>299</v>
      </c>
      <c r="R906" s="35" t="s">
        <v>140</v>
      </c>
      <c r="S906" s="87">
        <v>1593.65</v>
      </c>
    </row>
    <row r="907" spans="1:19">
      <c r="A907" s="42" t="s">
        <v>234</v>
      </c>
      <c r="B907" s="43" t="s">
        <v>140</v>
      </c>
      <c r="C907" s="129">
        <f t="shared" si="15"/>
        <v>9100.8333333333339</v>
      </c>
      <c r="D907" s="130">
        <v>10921</v>
      </c>
      <c r="Q907" s="91" t="s">
        <v>299</v>
      </c>
      <c r="R907" s="35" t="s">
        <v>141</v>
      </c>
      <c r="S907" s="87">
        <v>1593.65</v>
      </c>
    </row>
    <row r="908" spans="1:19">
      <c r="A908" s="42" t="s">
        <v>234</v>
      </c>
      <c r="B908" s="43" t="s">
        <v>141</v>
      </c>
      <c r="C908" s="129">
        <f t="shared" si="15"/>
        <v>9469.1666666666679</v>
      </c>
      <c r="D908" s="130">
        <v>11363</v>
      </c>
      <c r="Q908" s="91" t="s">
        <v>299</v>
      </c>
      <c r="R908" s="35" t="s">
        <v>142</v>
      </c>
      <c r="S908" s="87">
        <v>1593.65</v>
      </c>
    </row>
    <row r="909" spans="1:19">
      <c r="A909" s="42" t="s">
        <v>234</v>
      </c>
      <c r="B909" s="43" t="s">
        <v>142</v>
      </c>
      <c r="C909" s="129">
        <f t="shared" si="15"/>
        <v>7211.666666666667</v>
      </c>
      <c r="D909" s="130">
        <v>8654</v>
      </c>
      <c r="Q909" s="91" t="s">
        <v>299</v>
      </c>
      <c r="R909" s="35" t="s">
        <v>143</v>
      </c>
      <c r="S909" s="87">
        <v>1593.65</v>
      </c>
    </row>
    <row r="910" spans="1:19">
      <c r="A910" s="42" t="s">
        <v>234</v>
      </c>
      <c r="B910" s="43" t="s">
        <v>143</v>
      </c>
      <c r="C910" s="129">
        <f t="shared" si="15"/>
        <v>7405</v>
      </c>
      <c r="D910" s="130">
        <v>8886</v>
      </c>
      <c r="Q910" s="91" t="s">
        <v>299</v>
      </c>
      <c r="R910" s="35" t="s">
        <v>144</v>
      </c>
      <c r="S910" s="87">
        <v>1593.65</v>
      </c>
    </row>
    <row r="911" spans="1:19">
      <c r="A911" s="42" t="s">
        <v>234</v>
      </c>
      <c r="B911" s="43" t="s">
        <v>144</v>
      </c>
      <c r="C911" s="129">
        <f t="shared" si="15"/>
        <v>7695</v>
      </c>
      <c r="D911" s="130">
        <v>9234</v>
      </c>
      <c r="Q911" s="91" t="s">
        <v>299</v>
      </c>
      <c r="R911" s="35" t="s">
        <v>145</v>
      </c>
      <c r="S911" s="87">
        <v>1593.65</v>
      </c>
    </row>
    <row r="912" spans="1:19">
      <c r="A912" s="42" t="s">
        <v>234</v>
      </c>
      <c r="B912" s="43" t="s">
        <v>145</v>
      </c>
      <c r="C912" s="129">
        <f t="shared" si="15"/>
        <v>7983.3333333333339</v>
      </c>
      <c r="D912" s="130">
        <v>9580</v>
      </c>
      <c r="Q912" s="91" t="s">
        <v>299</v>
      </c>
      <c r="R912" s="35" t="s">
        <v>146</v>
      </c>
      <c r="S912" s="87">
        <v>1593.65</v>
      </c>
    </row>
    <row r="913" spans="1:19">
      <c r="A913" s="42" t="s">
        <v>234</v>
      </c>
      <c r="B913" s="43" t="s">
        <v>146</v>
      </c>
      <c r="C913" s="129">
        <f t="shared" si="15"/>
        <v>8313.3333333333339</v>
      </c>
      <c r="D913" s="130">
        <v>9976</v>
      </c>
      <c r="Q913" s="91" t="s">
        <v>299</v>
      </c>
      <c r="R913" s="35" t="s">
        <v>147</v>
      </c>
      <c r="S913" s="87">
        <v>1593.65</v>
      </c>
    </row>
    <row r="914" spans="1:19">
      <c r="A914" s="42" t="s">
        <v>234</v>
      </c>
      <c r="B914" s="43" t="s">
        <v>147</v>
      </c>
      <c r="C914" s="129">
        <f t="shared" si="15"/>
        <v>8561.6666666666679</v>
      </c>
      <c r="D914" s="130">
        <v>10274</v>
      </c>
      <c r="Q914" s="91" t="s">
        <v>299</v>
      </c>
      <c r="R914" s="35" t="s">
        <v>148</v>
      </c>
      <c r="S914" s="87">
        <v>1593.65</v>
      </c>
    </row>
    <row r="915" spans="1:19">
      <c r="A915" s="42" t="s">
        <v>234</v>
      </c>
      <c r="B915" s="43" t="s">
        <v>148</v>
      </c>
      <c r="C915" s="129">
        <f t="shared" si="15"/>
        <v>8850.8333333333339</v>
      </c>
      <c r="D915" s="130">
        <v>10621</v>
      </c>
      <c r="Q915" s="91" t="s">
        <v>299</v>
      </c>
      <c r="R915" s="35" t="s">
        <v>149</v>
      </c>
      <c r="S915" s="87">
        <v>1593.65</v>
      </c>
    </row>
    <row r="916" spans="1:19">
      <c r="A916" s="42" t="s">
        <v>234</v>
      </c>
      <c r="B916" s="43" t="s">
        <v>149</v>
      </c>
      <c r="C916" s="129">
        <f t="shared" si="15"/>
        <v>9100.8333333333339</v>
      </c>
      <c r="D916" s="130">
        <v>10921</v>
      </c>
      <c r="Q916" s="91" t="s">
        <v>299</v>
      </c>
      <c r="R916" s="35" t="s">
        <v>150</v>
      </c>
      <c r="S916" s="87">
        <v>1593.65</v>
      </c>
    </row>
    <row r="917" spans="1:19">
      <c r="A917" s="42" t="s">
        <v>234</v>
      </c>
      <c r="B917" s="43" t="s">
        <v>150</v>
      </c>
      <c r="C917" s="129">
        <f t="shared" si="15"/>
        <v>9469.1666666666679</v>
      </c>
      <c r="D917" s="130">
        <v>11363</v>
      </c>
      <c r="Q917" s="91" t="s">
        <v>299</v>
      </c>
      <c r="R917" s="35" t="s">
        <v>151</v>
      </c>
      <c r="S917" s="87">
        <v>1593.65</v>
      </c>
    </row>
    <row r="918" spans="1:19">
      <c r="A918" s="42" t="s">
        <v>234</v>
      </c>
      <c r="B918" s="43" t="s">
        <v>151</v>
      </c>
      <c r="C918" s="129">
        <f t="shared" si="15"/>
        <v>9837.5</v>
      </c>
      <c r="D918" s="130">
        <v>11805</v>
      </c>
      <c r="Q918" s="91" t="s">
        <v>299</v>
      </c>
      <c r="R918" s="35" t="s">
        <v>152</v>
      </c>
      <c r="S918" s="87">
        <v>1593.65</v>
      </c>
    </row>
    <row r="919" spans="1:19">
      <c r="A919" s="42" t="s">
        <v>234</v>
      </c>
      <c r="B919" s="43" t="s">
        <v>152</v>
      </c>
      <c r="C919" s="129">
        <f t="shared" si="15"/>
        <v>7405</v>
      </c>
      <c r="D919" s="130">
        <v>8886</v>
      </c>
      <c r="Q919" s="91" t="s">
        <v>299</v>
      </c>
      <c r="R919" s="35" t="s">
        <v>153</v>
      </c>
      <c r="S919" s="87">
        <v>1593.65</v>
      </c>
    </row>
    <row r="920" spans="1:19">
      <c r="A920" s="42" t="s">
        <v>234</v>
      </c>
      <c r="B920" s="43" t="s">
        <v>153</v>
      </c>
      <c r="C920" s="129">
        <f t="shared" si="15"/>
        <v>7695</v>
      </c>
      <c r="D920" s="130">
        <v>9234</v>
      </c>
      <c r="Q920" s="91" t="s">
        <v>299</v>
      </c>
      <c r="R920" s="35" t="s">
        <v>154</v>
      </c>
      <c r="S920" s="87">
        <v>1593.65</v>
      </c>
    </row>
    <row r="921" spans="1:19">
      <c r="A921" s="42" t="s">
        <v>234</v>
      </c>
      <c r="B921" s="43" t="s">
        <v>154</v>
      </c>
      <c r="C921" s="129">
        <f t="shared" si="15"/>
        <v>7983.3333333333339</v>
      </c>
      <c r="D921" s="130">
        <v>9580</v>
      </c>
      <c r="Q921" s="91" t="s">
        <v>299</v>
      </c>
      <c r="R921" s="35" t="s">
        <v>155</v>
      </c>
      <c r="S921" s="87">
        <v>1593.65</v>
      </c>
    </row>
    <row r="922" spans="1:19">
      <c r="A922" s="42" t="s">
        <v>234</v>
      </c>
      <c r="B922" s="43" t="s">
        <v>155</v>
      </c>
      <c r="C922" s="129">
        <f t="shared" si="15"/>
        <v>8313.3333333333339</v>
      </c>
      <c r="D922" s="130">
        <v>9976</v>
      </c>
      <c r="Q922" s="91" t="s">
        <v>299</v>
      </c>
      <c r="R922" s="35" t="s">
        <v>156</v>
      </c>
      <c r="S922" s="87">
        <v>1593.65</v>
      </c>
    </row>
    <row r="923" spans="1:19">
      <c r="A923" s="42" t="s">
        <v>234</v>
      </c>
      <c r="B923" s="43" t="s">
        <v>156</v>
      </c>
      <c r="C923" s="129">
        <f t="shared" si="15"/>
        <v>8561.6666666666679</v>
      </c>
      <c r="D923" s="130">
        <v>10274</v>
      </c>
      <c r="Q923" s="91" t="s">
        <v>299</v>
      </c>
      <c r="R923" s="35" t="s">
        <v>157</v>
      </c>
      <c r="S923" s="87">
        <v>1593.65</v>
      </c>
    </row>
    <row r="924" spans="1:19">
      <c r="A924" s="42" t="s">
        <v>234</v>
      </c>
      <c r="B924" s="43" t="s">
        <v>157</v>
      </c>
      <c r="C924" s="129">
        <f t="shared" si="15"/>
        <v>8850.8333333333339</v>
      </c>
      <c r="D924" s="130">
        <v>10621</v>
      </c>
      <c r="Q924" s="91" t="s">
        <v>299</v>
      </c>
      <c r="R924" s="35" t="s">
        <v>158</v>
      </c>
      <c r="S924" s="87">
        <v>1593.65</v>
      </c>
    </row>
    <row r="925" spans="1:19">
      <c r="A925" s="42" t="s">
        <v>234</v>
      </c>
      <c r="B925" s="43" t="s">
        <v>158</v>
      </c>
      <c r="C925" s="129">
        <f t="shared" si="15"/>
        <v>9100.8333333333339</v>
      </c>
      <c r="D925" s="130">
        <v>10921</v>
      </c>
      <c r="Q925" s="91" t="s">
        <v>299</v>
      </c>
      <c r="R925" s="35" t="s">
        <v>159</v>
      </c>
      <c r="S925" s="87">
        <v>1593.65</v>
      </c>
    </row>
    <row r="926" spans="1:19">
      <c r="A926" s="42" t="s">
        <v>234</v>
      </c>
      <c r="B926" s="43" t="s">
        <v>159</v>
      </c>
      <c r="C926" s="129">
        <f t="shared" si="15"/>
        <v>9469.1666666666679</v>
      </c>
      <c r="D926" s="130">
        <v>11363</v>
      </c>
      <c r="Q926" s="91" t="s">
        <v>299</v>
      </c>
      <c r="R926" s="35" t="s">
        <v>160</v>
      </c>
      <c r="S926" s="87">
        <v>1593.65</v>
      </c>
    </row>
    <row r="927" spans="1:19">
      <c r="A927" s="42" t="s">
        <v>234</v>
      </c>
      <c r="B927" s="43" t="s">
        <v>160</v>
      </c>
      <c r="C927" s="129">
        <f t="shared" si="15"/>
        <v>9837.5</v>
      </c>
      <c r="D927" s="130">
        <v>11805</v>
      </c>
      <c r="Q927" s="91" t="s">
        <v>299</v>
      </c>
      <c r="R927" s="35" t="s">
        <v>161</v>
      </c>
      <c r="S927" s="87">
        <v>1593.65</v>
      </c>
    </row>
    <row r="928" spans="1:19">
      <c r="A928" s="42" t="s">
        <v>234</v>
      </c>
      <c r="B928" s="43" t="s">
        <v>161</v>
      </c>
      <c r="C928" s="129">
        <f t="shared" si="15"/>
        <v>10204.166666666668</v>
      </c>
      <c r="D928" s="130">
        <v>12245</v>
      </c>
      <c r="Q928" s="91" t="s">
        <v>299</v>
      </c>
      <c r="R928" s="35" t="s">
        <v>162</v>
      </c>
      <c r="S928" s="87">
        <v>1593.65</v>
      </c>
    </row>
    <row r="929" spans="1:19">
      <c r="A929" s="42" t="s">
        <v>234</v>
      </c>
      <c r="B929" s="43" t="s">
        <v>162</v>
      </c>
      <c r="C929" s="129">
        <f t="shared" si="15"/>
        <v>7695</v>
      </c>
      <c r="D929" s="130">
        <v>9234</v>
      </c>
      <c r="Q929" s="91" t="s">
        <v>299</v>
      </c>
      <c r="R929" s="35" t="s">
        <v>163</v>
      </c>
      <c r="S929" s="87">
        <v>1593.65</v>
      </c>
    </row>
    <row r="930" spans="1:19">
      <c r="A930" s="42" t="s">
        <v>234</v>
      </c>
      <c r="B930" s="43" t="s">
        <v>163</v>
      </c>
      <c r="C930" s="129">
        <f t="shared" si="15"/>
        <v>7983.3333333333339</v>
      </c>
      <c r="D930" s="130">
        <v>9580</v>
      </c>
      <c r="Q930" s="91" t="s">
        <v>299</v>
      </c>
      <c r="R930" s="35" t="s">
        <v>164</v>
      </c>
      <c r="S930" s="87">
        <v>1593.65</v>
      </c>
    </row>
    <row r="931" spans="1:19">
      <c r="A931" s="42" t="s">
        <v>234</v>
      </c>
      <c r="B931" s="43" t="s">
        <v>164</v>
      </c>
      <c r="C931" s="129">
        <f t="shared" si="15"/>
        <v>8313.3333333333339</v>
      </c>
      <c r="D931" s="130">
        <v>9976</v>
      </c>
      <c r="Q931" s="91" t="s">
        <v>299</v>
      </c>
      <c r="R931" s="35" t="s">
        <v>165</v>
      </c>
      <c r="S931" s="87">
        <v>1593.65</v>
      </c>
    </row>
    <row r="932" spans="1:19">
      <c r="A932" s="42" t="s">
        <v>234</v>
      </c>
      <c r="B932" s="43" t="s">
        <v>165</v>
      </c>
      <c r="C932" s="129">
        <f t="shared" si="15"/>
        <v>8561.6666666666679</v>
      </c>
      <c r="D932" s="130">
        <v>10274</v>
      </c>
      <c r="Q932" s="91" t="s">
        <v>299</v>
      </c>
      <c r="R932" s="35" t="s">
        <v>166</v>
      </c>
      <c r="S932" s="87">
        <v>1593.65</v>
      </c>
    </row>
    <row r="933" spans="1:19">
      <c r="A933" s="42" t="s">
        <v>234</v>
      </c>
      <c r="B933" s="43" t="s">
        <v>166</v>
      </c>
      <c r="C933" s="129">
        <f t="shared" si="15"/>
        <v>8850.8333333333339</v>
      </c>
      <c r="D933" s="130">
        <v>10621</v>
      </c>
      <c r="Q933" s="91" t="s">
        <v>299</v>
      </c>
      <c r="R933" s="35" t="s">
        <v>167</v>
      </c>
      <c r="S933" s="87">
        <v>1593.65</v>
      </c>
    </row>
    <row r="934" spans="1:19">
      <c r="A934" s="42" t="s">
        <v>234</v>
      </c>
      <c r="B934" s="43" t="s">
        <v>167</v>
      </c>
      <c r="C934" s="129">
        <f t="shared" si="15"/>
        <v>9100.8333333333339</v>
      </c>
      <c r="D934" s="130">
        <v>10921</v>
      </c>
      <c r="Q934" s="91" t="s">
        <v>299</v>
      </c>
      <c r="R934" s="35" t="s">
        <v>168</v>
      </c>
      <c r="S934" s="87">
        <v>1593.65</v>
      </c>
    </row>
    <row r="935" spans="1:19">
      <c r="A935" s="42" t="s">
        <v>234</v>
      </c>
      <c r="B935" s="43" t="s">
        <v>168</v>
      </c>
      <c r="C935" s="129">
        <f t="shared" si="15"/>
        <v>9469.1666666666679</v>
      </c>
      <c r="D935" s="130">
        <v>11363</v>
      </c>
      <c r="Q935" s="91" t="s">
        <v>299</v>
      </c>
      <c r="R935" s="35" t="s">
        <v>169</v>
      </c>
      <c r="S935" s="87">
        <v>1904.68</v>
      </c>
    </row>
    <row r="936" spans="1:19">
      <c r="A936" s="42" t="s">
        <v>234</v>
      </c>
      <c r="B936" s="43" t="s">
        <v>169</v>
      </c>
      <c r="C936" s="129">
        <f t="shared" si="15"/>
        <v>9837.5</v>
      </c>
      <c r="D936" s="130">
        <v>11805</v>
      </c>
      <c r="Q936" s="91" t="s">
        <v>299</v>
      </c>
      <c r="R936" s="35" t="s">
        <v>170</v>
      </c>
      <c r="S936" s="87">
        <v>1904.68</v>
      </c>
    </row>
    <row r="937" spans="1:19">
      <c r="A937" s="42" t="s">
        <v>234</v>
      </c>
      <c r="B937" s="43" t="s">
        <v>170</v>
      </c>
      <c r="C937" s="129">
        <f t="shared" si="15"/>
        <v>10204.166666666668</v>
      </c>
      <c r="D937" s="130">
        <v>12245</v>
      </c>
      <c r="Q937" s="91" t="s">
        <v>299</v>
      </c>
      <c r="R937" s="35" t="s">
        <v>171</v>
      </c>
      <c r="S937" s="87">
        <v>1904.68</v>
      </c>
    </row>
    <row r="938" spans="1:19">
      <c r="A938" s="42" t="s">
        <v>234</v>
      </c>
      <c r="B938" s="43" t="s">
        <v>171</v>
      </c>
      <c r="C938" s="129">
        <f t="shared" si="15"/>
        <v>10418.333333333334</v>
      </c>
      <c r="D938" s="130">
        <v>12502</v>
      </c>
      <c r="Q938" s="91" t="s">
        <v>299</v>
      </c>
      <c r="R938" s="35" t="s">
        <v>172</v>
      </c>
      <c r="S938" s="87">
        <v>1904.68</v>
      </c>
    </row>
    <row r="939" spans="1:19">
      <c r="A939" s="42" t="s">
        <v>234</v>
      </c>
      <c r="B939" s="43" t="s">
        <v>172</v>
      </c>
      <c r="C939" s="129">
        <f t="shared" si="15"/>
        <v>7983.3333333333339</v>
      </c>
      <c r="D939" s="130">
        <v>9580</v>
      </c>
      <c r="Q939" s="91" t="s">
        <v>299</v>
      </c>
      <c r="R939" s="35" t="s">
        <v>173</v>
      </c>
      <c r="S939" s="87">
        <v>1904.68</v>
      </c>
    </row>
    <row r="940" spans="1:19">
      <c r="A940" s="42" t="s">
        <v>234</v>
      </c>
      <c r="B940" s="43" t="s">
        <v>173</v>
      </c>
      <c r="C940" s="129">
        <f t="shared" si="15"/>
        <v>8313.3333333333339</v>
      </c>
      <c r="D940" s="130">
        <v>9976</v>
      </c>
      <c r="Q940" s="91" t="s">
        <v>299</v>
      </c>
      <c r="R940" s="35" t="s">
        <v>174</v>
      </c>
      <c r="S940" s="87">
        <v>1904.68</v>
      </c>
    </row>
    <row r="941" spans="1:19">
      <c r="A941" s="42" t="s">
        <v>234</v>
      </c>
      <c r="B941" s="43" t="s">
        <v>174</v>
      </c>
      <c r="C941" s="129">
        <f t="shared" si="15"/>
        <v>8561.6666666666679</v>
      </c>
      <c r="D941" s="130">
        <v>10274</v>
      </c>
      <c r="Q941" s="91" t="s">
        <v>299</v>
      </c>
      <c r="R941" s="35" t="s">
        <v>175</v>
      </c>
      <c r="S941" s="87">
        <v>1904.68</v>
      </c>
    </row>
    <row r="942" spans="1:19">
      <c r="A942" s="42" t="s">
        <v>234</v>
      </c>
      <c r="B942" s="43" t="s">
        <v>175</v>
      </c>
      <c r="C942" s="129">
        <f t="shared" si="15"/>
        <v>8996.6666666666679</v>
      </c>
      <c r="D942" s="130">
        <v>10796</v>
      </c>
      <c r="Q942" s="91" t="s">
        <v>299</v>
      </c>
      <c r="R942" s="35" t="s">
        <v>176</v>
      </c>
      <c r="S942" s="87">
        <v>1904.68</v>
      </c>
    </row>
    <row r="943" spans="1:19">
      <c r="A943" s="42" t="s">
        <v>234</v>
      </c>
      <c r="B943" s="43" t="s">
        <v>176</v>
      </c>
      <c r="C943" s="129">
        <f t="shared" si="15"/>
        <v>9187.5</v>
      </c>
      <c r="D943" s="130">
        <v>11025</v>
      </c>
      <c r="Q943" s="91" t="s">
        <v>299</v>
      </c>
      <c r="R943" s="35" t="s">
        <v>177</v>
      </c>
      <c r="S943" s="87">
        <v>1904.68</v>
      </c>
    </row>
    <row r="944" spans="1:19">
      <c r="A944" s="42" t="s">
        <v>234</v>
      </c>
      <c r="B944" s="43" t="s">
        <v>177</v>
      </c>
      <c r="C944" s="129">
        <f t="shared" si="15"/>
        <v>9380.8333333333339</v>
      </c>
      <c r="D944" s="130">
        <v>11257</v>
      </c>
      <c r="Q944" s="91" t="s">
        <v>299</v>
      </c>
      <c r="R944" s="35" t="s">
        <v>178</v>
      </c>
      <c r="S944" s="87">
        <v>1904.68</v>
      </c>
    </row>
    <row r="945" spans="1:19">
      <c r="A945" s="42" t="s">
        <v>234</v>
      </c>
      <c r="B945" s="43" t="s">
        <v>178</v>
      </c>
      <c r="C945" s="129">
        <f t="shared" si="15"/>
        <v>9551.6666666666679</v>
      </c>
      <c r="D945" s="130">
        <v>11462</v>
      </c>
      <c r="Q945" s="91" t="s">
        <v>299</v>
      </c>
      <c r="R945" s="35" t="s">
        <v>179</v>
      </c>
      <c r="S945" s="87">
        <v>1904.68</v>
      </c>
    </row>
    <row r="946" spans="1:19">
      <c r="A946" s="42" t="s">
        <v>234</v>
      </c>
      <c r="B946" s="43" t="s">
        <v>179</v>
      </c>
      <c r="C946" s="129">
        <f t="shared" si="15"/>
        <v>9941.6666666666679</v>
      </c>
      <c r="D946" s="130">
        <v>11930</v>
      </c>
      <c r="Q946" s="91" t="s">
        <v>299</v>
      </c>
      <c r="R946" s="35" t="s">
        <v>180</v>
      </c>
      <c r="S946" s="87">
        <v>1904.68</v>
      </c>
    </row>
    <row r="947" spans="1:19">
      <c r="A947" s="42" t="s">
        <v>234</v>
      </c>
      <c r="B947" s="43" t="s">
        <v>180</v>
      </c>
      <c r="C947" s="129">
        <f t="shared" si="15"/>
        <v>10257.5</v>
      </c>
      <c r="D947" s="130">
        <v>12309</v>
      </c>
      <c r="Q947" s="91" t="s">
        <v>299</v>
      </c>
      <c r="R947" s="35" t="s">
        <v>181</v>
      </c>
      <c r="S947" s="87">
        <v>1904.68</v>
      </c>
    </row>
    <row r="948" spans="1:19">
      <c r="A948" s="42" t="s">
        <v>234</v>
      </c>
      <c r="B948" s="43" t="s">
        <v>181</v>
      </c>
      <c r="C948" s="129">
        <f t="shared" si="15"/>
        <v>10487.5</v>
      </c>
      <c r="D948" s="130">
        <v>12585</v>
      </c>
      <c r="Q948" s="91" t="s">
        <v>299</v>
      </c>
      <c r="R948" s="35" t="s">
        <v>182</v>
      </c>
      <c r="S948" s="87">
        <v>1904.68</v>
      </c>
    </row>
    <row r="949" spans="1:19">
      <c r="A949" s="42" t="s">
        <v>234</v>
      </c>
      <c r="B949" s="43" t="s">
        <v>182</v>
      </c>
      <c r="C949" s="129">
        <f t="shared" si="15"/>
        <v>8313.3333333333339</v>
      </c>
      <c r="D949" s="130">
        <v>9976</v>
      </c>
      <c r="Q949" s="91" t="s">
        <v>299</v>
      </c>
      <c r="R949" s="35" t="s">
        <v>183</v>
      </c>
      <c r="S949" s="87">
        <v>1904.68</v>
      </c>
    </row>
    <row r="950" spans="1:19">
      <c r="A950" s="42" t="s">
        <v>234</v>
      </c>
      <c r="B950" s="43" t="s">
        <v>183</v>
      </c>
      <c r="C950" s="129">
        <f t="shared" si="15"/>
        <v>8561.6666666666679</v>
      </c>
      <c r="D950" s="130">
        <v>10274</v>
      </c>
      <c r="Q950" s="91" t="s">
        <v>299</v>
      </c>
      <c r="R950" s="35" t="s">
        <v>184</v>
      </c>
      <c r="S950" s="87">
        <v>1904.68</v>
      </c>
    </row>
    <row r="951" spans="1:19">
      <c r="A951" s="42" t="s">
        <v>234</v>
      </c>
      <c r="B951" s="43" t="s">
        <v>184</v>
      </c>
      <c r="C951" s="129">
        <f t="shared" si="15"/>
        <v>8996.6666666666679</v>
      </c>
      <c r="D951" s="130">
        <v>10796</v>
      </c>
      <c r="Q951" s="91" t="s">
        <v>299</v>
      </c>
      <c r="R951" s="35" t="s">
        <v>185</v>
      </c>
      <c r="S951" s="87">
        <v>1904.68</v>
      </c>
    </row>
    <row r="952" spans="1:19">
      <c r="A952" s="42" t="s">
        <v>234</v>
      </c>
      <c r="B952" s="43" t="s">
        <v>185</v>
      </c>
      <c r="C952" s="129">
        <f t="shared" si="15"/>
        <v>9187.5</v>
      </c>
      <c r="D952" s="130">
        <v>11025</v>
      </c>
      <c r="Q952" s="91" t="s">
        <v>299</v>
      </c>
      <c r="R952" s="35" t="s">
        <v>186</v>
      </c>
      <c r="S952" s="87">
        <v>1904.68</v>
      </c>
    </row>
    <row r="953" spans="1:19">
      <c r="A953" s="42" t="s">
        <v>234</v>
      </c>
      <c r="B953" s="43" t="s">
        <v>186</v>
      </c>
      <c r="C953" s="129">
        <f t="shared" si="15"/>
        <v>9380.8333333333339</v>
      </c>
      <c r="D953" s="130">
        <v>11257</v>
      </c>
      <c r="Q953" s="91" t="s">
        <v>299</v>
      </c>
      <c r="R953" s="35" t="s">
        <v>187</v>
      </c>
      <c r="S953" s="87">
        <v>1904.68</v>
      </c>
    </row>
    <row r="954" spans="1:19">
      <c r="A954" s="42" t="s">
        <v>234</v>
      </c>
      <c r="B954" s="43" t="s">
        <v>187</v>
      </c>
      <c r="C954" s="129">
        <f t="shared" si="15"/>
        <v>9551.6666666666679</v>
      </c>
      <c r="D954" s="130">
        <v>11462</v>
      </c>
      <c r="Q954" s="91" t="s">
        <v>299</v>
      </c>
      <c r="R954" s="35" t="s">
        <v>188</v>
      </c>
      <c r="S954" s="87">
        <v>1904.68</v>
      </c>
    </row>
    <row r="955" spans="1:19">
      <c r="A955" s="42" t="s">
        <v>234</v>
      </c>
      <c r="B955" s="43" t="s">
        <v>188</v>
      </c>
      <c r="C955" s="129">
        <f t="shared" si="15"/>
        <v>9743.3333333333339</v>
      </c>
      <c r="D955" s="130">
        <v>11692</v>
      </c>
      <c r="Q955" s="91" t="s">
        <v>299</v>
      </c>
      <c r="R955" s="35" t="s">
        <v>189</v>
      </c>
      <c r="S955" s="87">
        <v>1904.68</v>
      </c>
    </row>
    <row r="956" spans="1:19">
      <c r="A956" s="42" t="s">
        <v>234</v>
      </c>
      <c r="B956" s="43" t="s">
        <v>189</v>
      </c>
      <c r="C956" s="129">
        <f t="shared" si="15"/>
        <v>10153.333333333334</v>
      </c>
      <c r="D956" s="130">
        <v>12184</v>
      </c>
      <c r="Q956" s="91" t="s">
        <v>299</v>
      </c>
      <c r="R956" s="35" t="s">
        <v>190</v>
      </c>
      <c r="S956" s="87">
        <v>1904.68</v>
      </c>
    </row>
    <row r="957" spans="1:19">
      <c r="A957" s="42" t="s">
        <v>234</v>
      </c>
      <c r="B957" s="43" t="s">
        <v>190</v>
      </c>
      <c r="C957" s="129">
        <f t="shared" si="15"/>
        <v>10361.666666666668</v>
      </c>
      <c r="D957" s="130">
        <v>12434</v>
      </c>
      <c r="Q957" s="91" t="s">
        <v>299</v>
      </c>
      <c r="R957" s="35" t="s">
        <v>191</v>
      </c>
      <c r="S957" s="87">
        <v>1904.68</v>
      </c>
    </row>
    <row r="958" spans="1:19">
      <c r="A958" s="42" t="s">
        <v>234</v>
      </c>
      <c r="B958" s="43" t="s">
        <v>191</v>
      </c>
      <c r="C958" s="129">
        <f t="shared" si="15"/>
        <v>10660.833333333334</v>
      </c>
      <c r="D958" s="130">
        <v>12793</v>
      </c>
      <c r="Q958" s="91" t="s">
        <v>299</v>
      </c>
      <c r="R958" s="35" t="s">
        <v>192</v>
      </c>
      <c r="S958" s="87">
        <v>1904.68</v>
      </c>
    </row>
    <row r="959" spans="1:19">
      <c r="A959" s="42" t="s">
        <v>234</v>
      </c>
      <c r="B959" s="43" t="s">
        <v>192</v>
      </c>
      <c r="C959" s="129">
        <f t="shared" si="15"/>
        <v>8561.6666666666679</v>
      </c>
      <c r="D959" s="130">
        <v>10274</v>
      </c>
      <c r="Q959" s="91" t="s">
        <v>299</v>
      </c>
      <c r="R959" s="35" t="s">
        <v>193</v>
      </c>
      <c r="S959" s="87">
        <v>1904.68</v>
      </c>
    </row>
    <row r="960" spans="1:19">
      <c r="A960" s="42" t="s">
        <v>234</v>
      </c>
      <c r="B960" s="43" t="s">
        <v>193</v>
      </c>
      <c r="C960" s="129">
        <f t="shared" si="15"/>
        <v>8996.6666666666679</v>
      </c>
      <c r="D960" s="130">
        <v>10796</v>
      </c>
      <c r="Q960" s="91" t="s">
        <v>299</v>
      </c>
      <c r="R960" s="35" t="s">
        <v>194</v>
      </c>
      <c r="S960" s="87">
        <v>1904.68</v>
      </c>
    </row>
    <row r="961" spans="1:19">
      <c r="A961" s="42" t="s">
        <v>234</v>
      </c>
      <c r="B961" s="43" t="s">
        <v>194</v>
      </c>
      <c r="C961" s="129">
        <f t="shared" si="15"/>
        <v>9187.5</v>
      </c>
      <c r="D961" s="130">
        <v>11025</v>
      </c>
      <c r="Q961" s="91" t="s">
        <v>299</v>
      </c>
      <c r="R961" s="35" t="s">
        <v>195</v>
      </c>
      <c r="S961" s="87">
        <v>1904.68</v>
      </c>
    </row>
    <row r="962" spans="1:19">
      <c r="A962" s="42" t="s">
        <v>234</v>
      </c>
      <c r="B962" s="43" t="s">
        <v>195</v>
      </c>
      <c r="C962" s="129">
        <f t="shared" si="15"/>
        <v>9380.8333333333339</v>
      </c>
      <c r="D962" s="130">
        <v>11257</v>
      </c>
      <c r="Q962" s="91" t="s">
        <v>299</v>
      </c>
      <c r="R962" s="35" t="s">
        <v>196</v>
      </c>
      <c r="S962" s="87">
        <v>1904.68</v>
      </c>
    </row>
    <row r="963" spans="1:19">
      <c r="A963" s="42" t="s">
        <v>234</v>
      </c>
      <c r="B963" s="43" t="s">
        <v>196</v>
      </c>
      <c r="C963" s="129">
        <f t="shared" si="15"/>
        <v>9551.6666666666679</v>
      </c>
      <c r="D963" s="130">
        <v>11462</v>
      </c>
      <c r="Q963" s="91" t="s">
        <v>299</v>
      </c>
      <c r="R963" s="35" t="s">
        <v>197</v>
      </c>
      <c r="S963" s="87">
        <v>1904.68</v>
      </c>
    </row>
    <row r="964" spans="1:19">
      <c r="A964" s="42" t="s">
        <v>234</v>
      </c>
      <c r="B964" s="43" t="s">
        <v>197</v>
      </c>
      <c r="C964" s="129">
        <f t="shared" ref="C964:C1027" si="16">D964/1.2</f>
        <v>9743.3333333333339</v>
      </c>
      <c r="D964" s="130">
        <v>11692</v>
      </c>
      <c r="Q964" s="91" t="s">
        <v>299</v>
      </c>
      <c r="R964" s="35" t="s">
        <v>198</v>
      </c>
      <c r="S964" s="87">
        <v>1904.68</v>
      </c>
    </row>
    <row r="965" spans="1:19">
      <c r="A965" s="42" t="s">
        <v>234</v>
      </c>
      <c r="B965" s="43" t="s">
        <v>198</v>
      </c>
      <c r="C965" s="129">
        <f t="shared" si="16"/>
        <v>9937.5</v>
      </c>
      <c r="D965" s="130">
        <v>11925</v>
      </c>
      <c r="Q965" s="91" t="s">
        <v>299</v>
      </c>
      <c r="R965" s="35" t="s">
        <v>199</v>
      </c>
      <c r="S965" s="87">
        <v>1904.68</v>
      </c>
    </row>
    <row r="966" spans="1:19">
      <c r="A966" s="42" t="s">
        <v>234</v>
      </c>
      <c r="B966" s="43" t="s">
        <v>199</v>
      </c>
      <c r="C966" s="129">
        <f t="shared" si="16"/>
        <v>10361.666666666668</v>
      </c>
      <c r="D966" s="130">
        <v>12434</v>
      </c>
      <c r="Q966" s="91" t="s">
        <v>299</v>
      </c>
      <c r="R966" s="35" t="s">
        <v>200</v>
      </c>
      <c r="S966" s="87">
        <v>1904.68</v>
      </c>
    </row>
    <row r="967" spans="1:19">
      <c r="A967" s="42" t="s">
        <v>234</v>
      </c>
      <c r="B967" s="43" t="s">
        <v>200</v>
      </c>
      <c r="C967" s="129">
        <f t="shared" si="16"/>
        <v>10660.833333333334</v>
      </c>
      <c r="D967" s="130">
        <v>12793</v>
      </c>
      <c r="Q967" s="91" t="s">
        <v>299</v>
      </c>
      <c r="R967" s="35" t="s">
        <v>201</v>
      </c>
      <c r="S967" s="87">
        <v>1995.82</v>
      </c>
    </row>
    <row r="968" spans="1:19">
      <c r="A968" s="42" t="s">
        <v>234</v>
      </c>
      <c r="B968" s="43" t="s">
        <v>201</v>
      </c>
      <c r="C968" s="129">
        <f t="shared" si="16"/>
        <v>10885.833333333334</v>
      </c>
      <c r="D968" s="130">
        <v>13063</v>
      </c>
      <c r="Q968" s="91" t="s">
        <v>299</v>
      </c>
      <c r="R968" s="35" t="s">
        <v>202</v>
      </c>
      <c r="S968" s="87">
        <v>1995.82</v>
      </c>
    </row>
    <row r="969" spans="1:19">
      <c r="A969" s="42" t="s">
        <v>234</v>
      </c>
      <c r="B969" s="43" t="s">
        <v>202</v>
      </c>
      <c r="C969" s="129">
        <f t="shared" si="16"/>
        <v>8996.6666666666679</v>
      </c>
      <c r="D969" s="130">
        <v>10796</v>
      </c>
      <c r="Q969" s="91" t="s">
        <v>299</v>
      </c>
      <c r="R969" s="35" t="s">
        <v>203</v>
      </c>
      <c r="S969" s="87">
        <v>1995.82</v>
      </c>
    </row>
    <row r="970" spans="1:19">
      <c r="A970" s="42" t="s">
        <v>234</v>
      </c>
      <c r="B970" s="43" t="s">
        <v>203</v>
      </c>
      <c r="C970" s="129">
        <f t="shared" si="16"/>
        <v>9187.5</v>
      </c>
      <c r="D970" s="130">
        <v>11025</v>
      </c>
      <c r="Q970" s="91" t="s">
        <v>299</v>
      </c>
      <c r="R970" s="35" t="s">
        <v>204</v>
      </c>
      <c r="S970" s="87">
        <v>1995.82</v>
      </c>
    </row>
    <row r="971" spans="1:19">
      <c r="A971" s="42" t="s">
        <v>234</v>
      </c>
      <c r="B971" s="43" t="s">
        <v>204</v>
      </c>
      <c r="C971" s="129">
        <f t="shared" si="16"/>
        <v>9380.8333333333339</v>
      </c>
      <c r="D971" s="130">
        <v>11257</v>
      </c>
      <c r="Q971" s="91" t="s">
        <v>299</v>
      </c>
      <c r="R971" s="35" t="s">
        <v>205</v>
      </c>
      <c r="S971" s="87">
        <v>1995.82</v>
      </c>
    </row>
    <row r="972" spans="1:19">
      <c r="A972" s="42" t="s">
        <v>234</v>
      </c>
      <c r="B972" s="43" t="s">
        <v>205</v>
      </c>
      <c r="C972" s="129">
        <f t="shared" si="16"/>
        <v>9551.6666666666679</v>
      </c>
      <c r="D972" s="130">
        <v>11462</v>
      </c>
      <c r="Q972" s="91" t="s">
        <v>299</v>
      </c>
      <c r="R972" s="35" t="s">
        <v>206</v>
      </c>
      <c r="S972" s="87">
        <v>1995.82</v>
      </c>
    </row>
    <row r="973" spans="1:19">
      <c r="A973" s="42" t="s">
        <v>234</v>
      </c>
      <c r="B973" s="43" t="s">
        <v>206</v>
      </c>
      <c r="C973" s="129">
        <f t="shared" si="16"/>
        <v>9743.3333333333339</v>
      </c>
      <c r="D973" s="130">
        <v>11692</v>
      </c>
      <c r="Q973" s="91" t="s">
        <v>299</v>
      </c>
      <c r="R973" s="35" t="s">
        <v>207</v>
      </c>
      <c r="S973" s="87">
        <v>1995.82</v>
      </c>
    </row>
    <row r="974" spans="1:19">
      <c r="A974" s="42" t="s">
        <v>234</v>
      </c>
      <c r="B974" s="43" t="s">
        <v>207</v>
      </c>
      <c r="C974" s="129">
        <f t="shared" si="16"/>
        <v>9937.5</v>
      </c>
      <c r="D974" s="130">
        <v>11925</v>
      </c>
      <c r="Q974" s="91" t="s">
        <v>299</v>
      </c>
      <c r="R974" s="35" t="s">
        <v>208</v>
      </c>
      <c r="S974" s="87">
        <v>1995.82</v>
      </c>
    </row>
    <row r="975" spans="1:19">
      <c r="A975" s="42" t="s">
        <v>234</v>
      </c>
      <c r="B975" s="43" t="s">
        <v>208</v>
      </c>
      <c r="C975" s="129">
        <f t="shared" si="16"/>
        <v>10110.833333333334</v>
      </c>
      <c r="D975" s="130">
        <v>12133</v>
      </c>
      <c r="Q975" s="91" t="s">
        <v>299</v>
      </c>
      <c r="R975" s="35" t="s">
        <v>209</v>
      </c>
      <c r="S975" s="87">
        <v>1995.82</v>
      </c>
    </row>
    <row r="976" spans="1:19">
      <c r="A976" s="42" t="s">
        <v>234</v>
      </c>
      <c r="B976" s="43" t="s">
        <v>209</v>
      </c>
      <c r="C976" s="129">
        <f t="shared" si="16"/>
        <v>10660.833333333334</v>
      </c>
      <c r="D976" s="130">
        <v>12793</v>
      </c>
      <c r="Q976" s="91" t="s">
        <v>299</v>
      </c>
      <c r="R976" s="35" t="s">
        <v>210</v>
      </c>
      <c r="S976" s="87">
        <v>1995.82</v>
      </c>
    </row>
    <row r="977" spans="1:19">
      <c r="A977" s="42" t="s">
        <v>234</v>
      </c>
      <c r="B977" s="43" t="s">
        <v>210</v>
      </c>
      <c r="C977" s="129">
        <f t="shared" si="16"/>
        <v>10885.833333333334</v>
      </c>
      <c r="D977" s="130">
        <v>13063</v>
      </c>
      <c r="Q977" s="91" t="s">
        <v>299</v>
      </c>
      <c r="R977" s="35" t="s">
        <v>211</v>
      </c>
      <c r="S977" s="87">
        <v>1995.82</v>
      </c>
    </row>
    <row r="978" spans="1:19">
      <c r="A978" s="42" t="s">
        <v>234</v>
      </c>
      <c r="B978" s="43" t="s">
        <v>211</v>
      </c>
      <c r="C978" s="129">
        <f t="shared" si="16"/>
        <v>11276.666666666668</v>
      </c>
      <c r="D978" s="130">
        <v>13532</v>
      </c>
      <c r="Q978" s="91" t="s">
        <v>299</v>
      </c>
      <c r="R978" s="35" t="s">
        <v>212</v>
      </c>
      <c r="S978" s="87">
        <v>1995.82</v>
      </c>
    </row>
    <row r="979" spans="1:19">
      <c r="A979" s="42" t="s">
        <v>234</v>
      </c>
      <c r="B979" s="43" t="s">
        <v>212</v>
      </c>
      <c r="C979" s="129">
        <f t="shared" si="16"/>
        <v>9187.5</v>
      </c>
      <c r="D979" s="130">
        <v>11025</v>
      </c>
      <c r="Q979" s="91" t="s">
        <v>299</v>
      </c>
      <c r="R979" s="35" t="s">
        <v>213</v>
      </c>
      <c r="S979" s="87">
        <v>1995.82</v>
      </c>
    </row>
    <row r="980" spans="1:19">
      <c r="A980" s="42" t="s">
        <v>234</v>
      </c>
      <c r="B980" s="43" t="s">
        <v>213</v>
      </c>
      <c r="C980" s="129">
        <f t="shared" si="16"/>
        <v>9380.8333333333339</v>
      </c>
      <c r="D980" s="130">
        <v>11257</v>
      </c>
      <c r="Q980" s="91" t="s">
        <v>299</v>
      </c>
      <c r="R980" s="35" t="s">
        <v>214</v>
      </c>
      <c r="S980" s="87">
        <v>1995.82</v>
      </c>
    </row>
    <row r="981" spans="1:19">
      <c r="A981" s="42" t="s">
        <v>234</v>
      </c>
      <c r="B981" s="43" t="s">
        <v>214</v>
      </c>
      <c r="C981" s="129">
        <f t="shared" si="16"/>
        <v>9551.6666666666679</v>
      </c>
      <c r="D981" s="130">
        <v>11462</v>
      </c>
      <c r="Q981" s="91" t="s">
        <v>299</v>
      </c>
      <c r="R981" s="35" t="s">
        <v>215</v>
      </c>
      <c r="S981" s="87">
        <v>1995.82</v>
      </c>
    </row>
    <row r="982" spans="1:19">
      <c r="A982" s="42" t="s">
        <v>234</v>
      </c>
      <c r="B982" s="43" t="s">
        <v>215</v>
      </c>
      <c r="C982" s="129">
        <f t="shared" si="16"/>
        <v>9743.3333333333339</v>
      </c>
      <c r="D982" s="130">
        <v>11692</v>
      </c>
      <c r="Q982" s="91" t="s">
        <v>299</v>
      </c>
      <c r="R982" s="35" t="s">
        <v>216</v>
      </c>
      <c r="S982" s="87">
        <v>1995.82</v>
      </c>
    </row>
    <row r="983" spans="1:19">
      <c r="A983" s="42" t="s">
        <v>234</v>
      </c>
      <c r="B983" s="43" t="s">
        <v>216</v>
      </c>
      <c r="C983" s="129">
        <f t="shared" si="16"/>
        <v>9937.5</v>
      </c>
      <c r="D983" s="130">
        <v>11925</v>
      </c>
      <c r="Q983" s="91" t="s">
        <v>299</v>
      </c>
      <c r="R983" s="35" t="s">
        <v>217</v>
      </c>
      <c r="S983" s="87">
        <v>1995.82</v>
      </c>
    </row>
    <row r="984" spans="1:19">
      <c r="A984" s="42" t="s">
        <v>234</v>
      </c>
      <c r="B984" s="43" t="s">
        <v>217</v>
      </c>
      <c r="C984" s="129">
        <f t="shared" si="16"/>
        <v>10110.833333333334</v>
      </c>
      <c r="D984" s="130">
        <v>12133</v>
      </c>
      <c r="Q984" s="91" t="s">
        <v>299</v>
      </c>
      <c r="R984" s="35" t="s">
        <v>218</v>
      </c>
      <c r="S984" s="87">
        <v>1995.82</v>
      </c>
    </row>
    <row r="985" spans="1:19">
      <c r="A985" s="42" t="s">
        <v>234</v>
      </c>
      <c r="B985" s="43" t="s">
        <v>218</v>
      </c>
      <c r="C985" s="129">
        <f t="shared" si="16"/>
        <v>10350.833333333334</v>
      </c>
      <c r="D985" s="130">
        <v>12421</v>
      </c>
      <c r="Q985" s="91" t="s">
        <v>299</v>
      </c>
      <c r="R985" s="35" t="s">
        <v>219</v>
      </c>
      <c r="S985" s="87">
        <v>1995.82</v>
      </c>
    </row>
    <row r="986" spans="1:19">
      <c r="A986" s="42" t="s">
        <v>234</v>
      </c>
      <c r="B986" s="43" t="s">
        <v>219</v>
      </c>
      <c r="C986" s="129">
        <f t="shared" si="16"/>
        <v>10885.833333333334</v>
      </c>
      <c r="D986" s="130">
        <v>13063</v>
      </c>
      <c r="Q986" s="91" t="s">
        <v>299</v>
      </c>
      <c r="R986" s="35" t="s">
        <v>220</v>
      </c>
      <c r="S986" s="87">
        <v>1995.82</v>
      </c>
    </row>
    <row r="987" spans="1:19">
      <c r="A987" s="42" t="s">
        <v>234</v>
      </c>
      <c r="B987" s="43" t="s">
        <v>220</v>
      </c>
      <c r="C987" s="129">
        <f t="shared" si="16"/>
        <v>11276.666666666668</v>
      </c>
      <c r="D987" s="130">
        <v>13532</v>
      </c>
      <c r="Q987" s="91" t="s">
        <v>299</v>
      </c>
      <c r="R987" s="35" t="s">
        <v>221</v>
      </c>
      <c r="S987" s="87">
        <v>1995.82</v>
      </c>
    </row>
    <row r="988" spans="1:19">
      <c r="A988" s="42" t="s">
        <v>234</v>
      </c>
      <c r="B988" s="43" t="s">
        <v>221</v>
      </c>
      <c r="C988" s="129">
        <f t="shared" si="16"/>
        <v>11432.5</v>
      </c>
      <c r="D988" s="130">
        <v>13719</v>
      </c>
      <c r="Q988" s="91" t="s">
        <v>299</v>
      </c>
      <c r="R988" s="35" t="s">
        <v>222</v>
      </c>
      <c r="S988" s="87">
        <v>1995.82</v>
      </c>
    </row>
    <row r="989" spans="1:19">
      <c r="A989" s="42" t="s">
        <v>234</v>
      </c>
      <c r="B989" s="43" t="s">
        <v>222</v>
      </c>
      <c r="C989" s="129">
        <f t="shared" si="16"/>
        <v>9380.8333333333339</v>
      </c>
      <c r="D989" s="130">
        <v>11257</v>
      </c>
      <c r="Q989" s="91" t="s">
        <v>299</v>
      </c>
      <c r="R989" s="35" t="s">
        <v>223</v>
      </c>
      <c r="S989" s="87">
        <v>1995.82</v>
      </c>
    </row>
    <row r="990" spans="1:19">
      <c r="A990" s="42" t="s">
        <v>234</v>
      </c>
      <c r="B990" s="43" t="s">
        <v>223</v>
      </c>
      <c r="C990" s="129">
        <f t="shared" si="16"/>
        <v>9551.6666666666679</v>
      </c>
      <c r="D990" s="130">
        <v>11462</v>
      </c>
      <c r="Q990" s="91" t="s">
        <v>299</v>
      </c>
      <c r="R990" s="35" t="s">
        <v>224</v>
      </c>
      <c r="S990" s="87">
        <v>1995.82</v>
      </c>
    </row>
    <row r="991" spans="1:19">
      <c r="A991" s="42" t="s">
        <v>234</v>
      </c>
      <c r="B991" s="43" t="s">
        <v>224</v>
      </c>
      <c r="C991" s="129">
        <f t="shared" si="16"/>
        <v>9743.3333333333339</v>
      </c>
      <c r="D991" s="130">
        <v>11692</v>
      </c>
      <c r="Q991" s="91" t="s">
        <v>299</v>
      </c>
      <c r="R991" s="35" t="s">
        <v>225</v>
      </c>
      <c r="S991" s="87">
        <v>1995.82</v>
      </c>
    </row>
    <row r="992" spans="1:19">
      <c r="A992" s="42" t="s">
        <v>234</v>
      </c>
      <c r="B992" s="43" t="s">
        <v>225</v>
      </c>
      <c r="C992" s="129">
        <f t="shared" si="16"/>
        <v>9937.5</v>
      </c>
      <c r="D992" s="130">
        <v>11925</v>
      </c>
      <c r="Q992" s="91" t="s">
        <v>299</v>
      </c>
      <c r="R992" s="35" t="s">
        <v>226</v>
      </c>
      <c r="S992" s="87">
        <v>1995.82</v>
      </c>
    </row>
    <row r="993" spans="1:19">
      <c r="A993" s="42" t="s">
        <v>234</v>
      </c>
      <c r="B993" s="43" t="s">
        <v>226</v>
      </c>
      <c r="C993" s="129">
        <f t="shared" si="16"/>
        <v>10110.833333333334</v>
      </c>
      <c r="D993" s="130">
        <v>12133</v>
      </c>
      <c r="Q993" s="91" t="s">
        <v>299</v>
      </c>
      <c r="R993" s="35" t="s">
        <v>227</v>
      </c>
      <c r="S993" s="87">
        <v>1995.82</v>
      </c>
    </row>
    <row r="994" spans="1:19">
      <c r="A994" s="42" t="s">
        <v>234</v>
      </c>
      <c r="B994" s="43" t="s">
        <v>227</v>
      </c>
      <c r="C994" s="129">
        <f t="shared" si="16"/>
        <v>10350.833333333334</v>
      </c>
      <c r="D994" s="130">
        <v>12421</v>
      </c>
      <c r="Q994" s="91" t="s">
        <v>299</v>
      </c>
      <c r="R994" s="35" t="s">
        <v>228</v>
      </c>
      <c r="S994" s="87">
        <v>1995.82</v>
      </c>
    </row>
    <row r="995" spans="1:19">
      <c r="A995" s="42" t="s">
        <v>234</v>
      </c>
      <c r="B995" s="43" t="s">
        <v>228</v>
      </c>
      <c r="C995" s="129">
        <f t="shared" si="16"/>
        <v>10573.333333333334</v>
      </c>
      <c r="D995" s="130">
        <v>12688</v>
      </c>
      <c r="Q995" s="91" t="s">
        <v>299</v>
      </c>
      <c r="R995" s="35" t="s">
        <v>229</v>
      </c>
      <c r="S995" s="87">
        <v>1995.82</v>
      </c>
    </row>
    <row r="996" spans="1:19">
      <c r="A996" s="42" t="s">
        <v>234</v>
      </c>
      <c r="B996" s="43" t="s">
        <v>229</v>
      </c>
      <c r="C996" s="129">
        <f t="shared" si="16"/>
        <v>11276.666666666668</v>
      </c>
      <c r="D996" s="130">
        <v>13532</v>
      </c>
      <c r="Q996" s="91" t="s">
        <v>299</v>
      </c>
      <c r="R996" s="35" t="s">
        <v>230</v>
      </c>
      <c r="S996" s="87">
        <v>1995.82</v>
      </c>
    </row>
    <row r="997" spans="1:19">
      <c r="A997" s="42" t="s">
        <v>234</v>
      </c>
      <c r="B997" s="43" t="s">
        <v>230</v>
      </c>
      <c r="C997" s="129">
        <f t="shared" si="16"/>
        <v>11432.5</v>
      </c>
      <c r="D997" s="130">
        <v>13719</v>
      </c>
      <c r="Q997" s="91" t="s">
        <v>299</v>
      </c>
      <c r="R997" s="35" t="s">
        <v>231</v>
      </c>
      <c r="S997" s="87">
        <v>1995.82</v>
      </c>
    </row>
    <row r="998" spans="1:19">
      <c r="A998" s="42" t="s">
        <v>234</v>
      </c>
      <c r="B998" s="43" t="s">
        <v>231</v>
      </c>
      <c r="C998" s="129">
        <f t="shared" si="16"/>
        <v>11600</v>
      </c>
      <c r="D998" s="130">
        <v>13920</v>
      </c>
      <c r="Q998" s="85" t="s">
        <v>300</v>
      </c>
      <c r="R998" s="90" t="s">
        <v>34</v>
      </c>
      <c r="S998" s="92">
        <v>334.45</v>
      </c>
    </row>
    <row r="999" spans="1:19">
      <c r="A999" s="44" t="s">
        <v>30</v>
      </c>
      <c r="B999" s="45" t="s">
        <v>34</v>
      </c>
      <c r="C999" s="131">
        <f t="shared" si="16"/>
        <v>6761.666666666667</v>
      </c>
      <c r="D999" s="132">
        <v>8114</v>
      </c>
      <c r="Q999" s="85" t="s">
        <v>300</v>
      </c>
      <c r="R999" s="90" t="s">
        <v>33</v>
      </c>
      <c r="S999" s="92">
        <v>334.45</v>
      </c>
    </row>
    <row r="1000" spans="1:19">
      <c r="A1000" s="44" t="s">
        <v>30</v>
      </c>
      <c r="B1000" s="45" t="s">
        <v>33</v>
      </c>
      <c r="C1000" s="131">
        <f t="shared" si="16"/>
        <v>6796.666666666667</v>
      </c>
      <c r="D1000" s="132">
        <v>8156</v>
      </c>
      <c r="Q1000" s="85" t="s">
        <v>300</v>
      </c>
      <c r="R1000" s="90" t="s">
        <v>35</v>
      </c>
      <c r="S1000" s="92">
        <v>334.45</v>
      </c>
    </row>
    <row r="1001" spans="1:19">
      <c r="A1001" s="44" t="s">
        <v>30</v>
      </c>
      <c r="B1001" s="45" t="s">
        <v>35</v>
      </c>
      <c r="C1001" s="131">
        <f t="shared" si="16"/>
        <v>6833.3333333333339</v>
      </c>
      <c r="D1001" s="132">
        <v>8200</v>
      </c>
      <c r="Q1001" s="85" t="s">
        <v>300</v>
      </c>
      <c r="R1001" s="90" t="s">
        <v>36</v>
      </c>
      <c r="S1001" s="92">
        <v>334.45</v>
      </c>
    </row>
    <row r="1002" spans="1:19">
      <c r="A1002" s="44" t="s">
        <v>30</v>
      </c>
      <c r="B1002" s="45" t="s">
        <v>36</v>
      </c>
      <c r="C1002" s="131">
        <f t="shared" si="16"/>
        <v>6869.166666666667</v>
      </c>
      <c r="D1002" s="132">
        <v>8243</v>
      </c>
      <c r="Q1002" s="85" t="s">
        <v>300</v>
      </c>
      <c r="R1002" s="90" t="s">
        <v>37</v>
      </c>
      <c r="S1002" s="92">
        <v>334.45</v>
      </c>
    </row>
    <row r="1003" spans="1:19">
      <c r="A1003" s="44" t="s">
        <v>30</v>
      </c>
      <c r="B1003" s="45" t="s">
        <v>37</v>
      </c>
      <c r="C1003" s="131">
        <f t="shared" si="16"/>
        <v>6796.666666666667</v>
      </c>
      <c r="D1003" s="132">
        <v>8156</v>
      </c>
      <c r="Q1003" s="85" t="s">
        <v>300</v>
      </c>
      <c r="R1003" s="90" t="s">
        <v>38</v>
      </c>
      <c r="S1003" s="92">
        <v>334.45</v>
      </c>
    </row>
    <row r="1004" spans="1:19">
      <c r="A1004" s="44" t="s">
        <v>30</v>
      </c>
      <c r="B1004" s="45" t="s">
        <v>38</v>
      </c>
      <c r="C1004" s="131">
        <f t="shared" si="16"/>
        <v>6833.3333333333339</v>
      </c>
      <c r="D1004" s="132">
        <v>8200</v>
      </c>
      <c r="Q1004" s="85" t="s">
        <v>300</v>
      </c>
      <c r="R1004" s="90" t="s">
        <v>39</v>
      </c>
      <c r="S1004" s="92">
        <v>334.45</v>
      </c>
    </row>
    <row r="1005" spans="1:19">
      <c r="A1005" s="44" t="s">
        <v>30</v>
      </c>
      <c r="B1005" s="45" t="s">
        <v>39</v>
      </c>
      <c r="C1005" s="131">
        <f t="shared" si="16"/>
        <v>6869.166666666667</v>
      </c>
      <c r="D1005" s="132">
        <v>8243</v>
      </c>
      <c r="Q1005" s="85" t="s">
        <v>300</v>
      </c>
      <c r="R1005" s="90" t="s">
        <v>40</v>
      </c>
      <c r="S1005" s="92">
        <v>334.45</v>
      </c>
    </row>
    <row r="1006" spans="1:19">
      <c r="A1006" s="44" t="s">
        <v>30</v>
      </c>
      <c r="B1006" s="45" t="s">
        <v>40</v>
      </c>
      <c r="C1006" s="131">
        <f t="shared" si="16"/>
        <v>6905.8333333333339</v>
      </c>
      <c r="D1006" s="132">
        <v>8287</v>
      </c>
      <c r="Q1006" s="85" t="s">
        <v>300</v>
      </c>
      <c r="R1006" s="90" t="s">
        <v>41</v>
      </c>
      <c r="S1006" s="92">
        <v>334.45</v>
      </c>
    </row>
    <row r="1007" spans="1:19">
      <c r="A1007" s="44" t="s">
        <v>30</v>
      </c>
      <c r="B1007" s="45" t="s">
        <v>41</v>
      </c>
      <c r="C1007" s="131">
        <f t="shared" si="16"/>
        <v>6942.5</v>
      </c>
      <c r="D1007" s="132">
        <v>8331</v>
      </c>
      <c r="Q1007" s="85" t="s">
        <v>300</v>
      </c>
      <c r="R1007" s="90" t="s">
        <v>42</v>
      </c>
      <c r="S1007" s="92">
        <v>334.45</v>
      </c>
    </row>
    <row r="1008" spans="1:19">
      <c r="A1008" s="44" t="s">
        <v>30</v>
      </c>
      <c r="B1008" s="45" t="s">
        <v>42</v>
      </c>
      <c r="C1008" s="131">
        <f t="shared" si="16"/>
        <v>6833.3333333333339</v>
      </c>
      <c r="D1008" s="132">
        <v>8200</v>
      </c>
      <c r="Q1008" s="85" t="s">
        <v>300</v>
      </c>
      <c r="R1008" s="90" t="s">
        <v>43</v>
      </c>
      <c r="S1008" s="92">
        <v>334.45</v>
      </c>
    </row>
    <row r="1009" spans="1:19">
      <c r="A1009" s="44" t="s">
        <v>30</v>
      </c>
      <c r="B1009" s="45" t="s">
        <v>43</v>
      </c>
      <c r="C1009" s="131">
        <f t="shared" si="16"/>
        <v>6869.166666666667</v>
      </c>
      <c r="D1009" s="132">
        <v>8243</v>
      </c>
      <c r="Q1009" s="85" t="s">
        <v>300</v>
      </c>
      <c r="R1009" s="90" t="s">
        <v>44</v>
      </c>
      <c r="S1009" s="92">
        <v>334.45</v>
      </c>
    </row>
    <row r="1010" spans="1:19">
      <c r="A1010" s="44" t="s">
        <v>30</v>
      </c>
      <c r="B1010" s="45" t="s">
        <v>44</v>
      </c>
      <c r="C1010" s="131">
        <f t="shared" si="16"/>
        <v>6905.8333333333339</v>
      </c>
      <c r="D1010" s="132">
        <v>8287</v>
      </c>
      <c r="Q1010" s="85" t="s">
        <v>300</v>
      </c>
      <c r="R1010" s="90" t="s">
        <v>45</v>
      </c>
      <c r="S1010" s="92">
        <v>334.45</v>
      </c>
    </row>
    <row r="1011" spans="1:19">
      <c r="A1011" s="44" t="s">
        <v>30</v>
      </c>
      <c r="B1011" s="45" t="s">
        <v>45</v>
      </c>
      <c r="C1011" s="131">
        <f t="shared" si="16"/>
        <v>6942.5</v>
      </c>
      <c r="D1011" s="132">
        <v>8331</v>
      </c>
      <c r="Q1011" s="85" t="s">
        <v>300</v>
      </c>
      <c r="R1011" s="90" t="s">
        <v>46</v>
      </c>
      <c r="S1011" s="92">
        <v>334.45</v>
      </c>
    </row>
    <row r="1012" spans="1:19">
      <c r="A1012" s="44" t="s">
        <v>30</v>
      </c>
      <c r="B1012" s="45" t="s">
        <v>46</v>
      </c>
      <c r="C1012" s="131">
        <f t="shared" si="16"/>
        <v>6980</v>
      </c>
      <c r="D1012" s="132">
        <v>8376</v>
      </c>
      <c r="Q1012" s="85" t="s">
        <v>300</v>
      </c>
      <c r="R1012" s="90" t="s">
        <v>47</v>
      </c>
      <c r="S1012" s="92">
        <v>334.45</v>
      </c>
    </row>
    <row r="1013" spans="1:19">
      <c r="A1013" s="44" t="s">
        <v>30</v>
      </c>
      <c r="B1013" s="45" t="s">
        <v>47</v>
      </c>
      <c r="C1013" s="131">
        <f t="shared" si="16"/>
        <v>7016.666666666667</v>
      </c>
      <c r="D1013" s="132">
        <v>8420</v>
      </c>
      <c r="Q1013" s="85" t="s">
        <v>300</v>
      </c>
      <c r="R1013" s="90" t="s">
        <v>48</v>
      </c>
      <c r="S1013" s="92">
        <v>334.45</v>
      </c>
    </row>
    <row r="1014" spans="1:19">
      <c r="A1014" s="44" t="s">
        <v>30</v>
      </c>
      <c r="B1014" s="45" t="s">
        <v>48</v>
      </c>
      <c r="C1014" s="131">
        <f t="shared" si="16"/>
        <v>6869.166666666667</v>
      </c>
      <c r="D1014" s="132">
        <v>8243</v>
      </c>
      <c r="Q1014" s="85" t="s">
        <v>300</v>
      </c>
      <c r="R1014" s="90" t="s">
        <v>49</v>
      </c>
      <c r="S1014" s="92">
        <v>334.45</v>
      </c>
    </row>
    <row r="1015" spans="1:19">
      <c r="A1015" s="44" t="s">
        <v>30</v>
      </c>
      <c r="B1015" s="45" t="s">
        <v>49</v>
      </c>
      <c r="C1015" s="131">
        <f t="shared" si="16"/>
        <v>6905.8333333333339</v>
      </c>
      <c r="D1015" s="132">
        <v>8287</v>
      </c>
      <c r="Q1015" s="85" t="s">
        <v>300</v>
      </c>
      <c r="R1015" s="90" t="s">
        <v>50</v>
      </c>
      <c r="S1015" s="92">
        <v>334.45</v>
      </c>
    </row>
    <row r="1016" spans="1:19">
      <c r="A1016" s="44" t="s">
        <v>30</v>
      </c>
      <c r="B1016" s="45" t="s">
        <v>50</v>
      </c>
      <c r="C1016" s="131">
        <f t="shared" si="16"/>
        <v>6942.5</v>
      </c>
      <c r="D1016" s="132">
        <v>8331</v>
      </c>
      <c r="Q1016" s="85" t="s">
        <v>300</v>
      </c>
      <c r="R1016" s="90" t="s">
        <v>51</v>
      </c>
      <c r="S1016" s="92">
        <v>334.45</v>
      </c>
    </row>
    <row r="1017" spans="1:19">
      <c r="A1017" s="44" t="s">
        <v>30</v>
      </c>
      <c r="B1017" s="45" t="s">
        <v>51</v>
      </c>
      <c r="C1017" s="131">
        <f t="shared" si="16"/>
        <v>6980</v>
      </c>
      <c r="D1017" s="132">
        <v>8376</v>
      </c>
      <c r="Q1017" s="85" t="s">
        <v>300</v>
      </c>
      <c r="R1017" s="90" t="s">
        <v>52</v>
      </c>
      <c r="S1017" s="92">
        <v>334.45</v>
      </c>
    </row>
    <row r="1018" spans="1:19">
      <c r="A1018" s="44" t="s">
        <v>30</v>
      </c>
      <c r="B1018" s="45" t="s">
        <v>52</v>
      </c>
      <c r="C1018" s="131">
        <f t="shared" si="16"/>
        <v>7016.666666666667</v>
      </c>
      <c r="D1018" s="132">
        <v>8420</v>
      </c>
      <c r="Q1018" s="85" t="s">
        <v>300</v>
      </c>
      <c r="R1018" s="90" t="s">
        <v>53</v>
      </c>
      <c r="S1018" s="92">
        <v>334.45</v>
      </c>
    </row>
    <row r="1019" spans="1:19">
      <c r="A1019" s="44" t="s">
        <v>30</v>
      </c>
      <c r="B1019" s="45" t="s">
        <v>53</v>
      </c>
      <c r="C1019" s="131">
        <f t="shared" si="16"/>
        <v>7054.166666666667</v>
      </c>
      <c r="D1019" s="132">
        <v>8465</v>
      </c>
      <c r="Q1019" s="85" t="s">
        <v>300</v>
      </c>
      <c r="R1019" s="90" t="s">
        <v>54</v>
      </c>
      <c r="S1019" s="92">
        <v>334.45</v>
      </c>
    </row>
    <row r="1020" spans="1:19">
      <c r="A1020" s="44" t="s">
        <v>30</v>
      </c>
      <c r="B1020" s="45" t="s">
        <v>54</v>
      </c>
      <c r="C1020" s="131">
        <f t="shared" si="16"/>
        <v>7094.166666666667</v>
      </c>
      <c r="D1020" s="132">
        <v>8513</v>
      </c>
      <c r="Q1020" s="85" t="s">
        <v>300</v>
      </c>
      <c r="R1020" s="90" t="s">
        <v>55</v>
      </c>
      <c r="S1020" s="92">
        <v>334.45</v>
      </c>
    </row>
    <row r="1021" spans="1:19">
      <c r="A1021" s="44" t="s">
        <v>30</v>
      </c>
      <c r="B1021" s="45" t="s">
        <v>55</v>
      </c>
      <c r="C1021" s="131">
        <f t="shared" si="16"/>
        <v>6905.8333333333339</v>
      </c>
      <c r="D1021" s="132">
        <v>8287</v>
      </c>
      <c r="Q1021" s="85" t="s">
        <v>300</v>
      </c>
      <c r="R1021" s="90" t="s">
        <v>56</v>
      </c>
      <c r="S1021" s="92">
        <v>334.45</v>
      </c>
    </row>
    <row r="1022" spans="1:19">
      <c r="A1022" s="44" t="s">
        <v>30</v>
      </c>
      <c r="B1022" s="45" t="s">
        <v>56</v>
      </c>
      <c r="C1022" s="131">
        <f t="shared" si="16"/>
        <v>6942.5</v>
      </c>
      <c r="D1022" s="132">
        <v>8331</v>
      </c>
      <c r="Q1022" s="85" t="s">
        <v>300</v>
      </c>
      <c r="R1022" s="90" t="s">
        <v>57</v>
      </c>
      <c r="S1022" s="92">
        <v>334.45</v>
      </c>
    </row>
    <row r="1023" spans="1:19">
      <c r="A1023" s="44" t="s">
        <v>30</v>
      </c>
      <c r="B1023" s="45" t="s">
        <v>57</v>
      </c>
      <c r="C1023" s="131">
        <f t="shared" si="16"/>
        <v>6980</v>
      </c>
      <c r="D1023" s="132">
        <v>8376</v>
      </c>
      <c r="Q1023" s="85" t="s">
        <v>300</v>
      </c>
      <c r="R1023" s="90" t="s">
        <v>58</v>
      </c>
      <c r="S1023" s="92">
        <v>334.45</v>
      </c>
    </row>
    <row r="1024" spans="1:19">
      <c r="A1024" s="44" t="s">
        <v>30</v>
      </c>
      <c r="B1024" s="45" t="s">
        <v>58</v>
      </c>
      <c r="C1024" s="131">
        <f t="shared" si="16"/>
        <v>7016.666666666667</v>
      </c>
      <c r="D1024" s="132">
        <v>8420</v>
      </c>
      <c r="Q1024" s="85" t="s">
        <v>300</v>
      </c>
      <c r="R1024" s="90" t="s">
        <v>59</v>
      </c>
      <c r="S1024" s="92">
        <v>334.45</v>
      </c>
    </row>
    <row r="1025" spans="1:19">
      <c r="A1025" s="44" t="s">
        <v>30</v>
      </c>
      <c r="B1025" s="45" t="s">
        <v>59</v>
      </c>
      <c r="C1025" s="131">
        <f t="shared" si="16"/>
        <v>7054.166666666667</v>
      </c>
      <c r="D1025" s="132">
        <v>8465</v>
      </c>
      <c r="Q1025" s="85" t="s">
        <v>300</v>
      </c>
      <c r="R1025" s="90" t="s">
        <v>60</v>
      </c>
      <c r="S1025" s="92">
        <v>334.45</v>
      </c>
    </row>
    <row r="1026" spans="1:19">
      <c r="A1026" s="44" t="s">
        <v>30</v>
      </c>
      <c r="B1026" s="45" t="s">
        <v>60</v>
      </c>
      <c r="C1026" s="131">
        <f t="shared" si="16"/>
        <v>7094.166666666667</v>
      </c>
      <c r="D1026" s="132">
        <v>8513</v>
      </c>
      <c r="Q1026" s="85" t="s">
        <v>300</v>
      </c>
      <c r="R1026" s="90" t="s">
        <v>61</v>
      </c>
      <c r="S1026" s="92">
        <v>334.45</v>
      </c>
    </row>
    <row r="1027" spans="1:19">
      <c r="A1027" s="44" t="s">
        <v>30</v>
      </c>
      <c r="B1027" s="45" t="s">
        <v>61</v>
      </c>
      <c r="C1027" s="131">
        <f t="shared" si="16"/>
        <v>7131.666666666667</v>
      </c>
      <c r="D1027" s="132">
        <v>8558</v>
      </c>
      <c r="Q1027" s="85" t="s">
        <v>300</v>
      </c>
      <c r="R1027" s="90" t="s">
        <v>62</v>
      </c>
      <c r="S1027" s="92">
        <v>334.45</v>
      </c>
    </row>
    <row r="1028" spans="1:19">
      <c r="A1028" s="44" t="s">
        <v>30</v>
      </c>
      <c r="B1028" s="45" t="s">
        <v>62</v>
      </c>
      <c r="C1028" s="131">
        <f t="shared" ref="C1028:C1091" si="17">D1028/1.2</f>
        <v>7170.8333333333339</v>
      </c>
      <c r="D1028" s="132">
        <v>8605</v>
      </c>
      <c r="Q1028" s="85" t="s">
        <v>300</v>
      </c>
      <c r="R1028" s="90" t="s">
        <v>63</v>
      </c>
      <c r="S1028" s="92">
        <v>334.45</v>
      </c>
    </row>
    <row r="1029" spans="1:19">
      <c r="A1029" s="44" t="s">
        <v>30</v>
      </c>
      <c r="B1029" s="45" t="s">
        <v>63</v>
      </c>
      <c r="C1029" s="131">
        <f t="shared" si="17"/>
        <v>6942.5</v>
      </c>
      <c r="D1029" s="132">
        <v>8331</v>
      </c>
      <c r="Q1029" s="85" t="s">
        <v>300</v>
      </c>
      <c r="R1029" s="90" t="s">
        <v>64</v>
      </c>
      <c r="S1029" s="92">
        <v>334.45</v>
      </c>
    </row>
    <row r="1030" spans="1:19">
      <c r="A1030" s="44" t="s">
        <v>30</v>
      </c>
      <c r="B1030" s="45" t="s">
        <v>64</v>
      </c>
      <c r="C1030" s="131">
        <f t="shared" si="17"/>
        <v>6980</v>
      </c>
      <c r="D1030" s="132">
        <v>8376</v>
      </c>
      <c r="Q1030" s="85" t="s">
        <v>300</v>
      </c>
      <c r="R1030" s="90" t="s">
        <v>65</v>
      </c>
      <c r="S1030" s="92">
        <v>334.45</v>
      </c>
    </row>
    <row r="1031" spans="1:19">
      <c r="A1031" s="44" t="s">
        <v>30</v>
      </c>
      <c r="B1031" s="45" t="s">
        <v>65</v>
      </c>
      <c r="C1031" s="131">
        <f t="shared" si="17"/>
        <v>7016.666666666667</v>
      </c>
      <c r="D1031" s="132">
        <v>8420</v>
      </c>
      <c r="Q1031" s="85" t="s">
        <v>300</v>
      </c>
      <c r="R1031" s="90" t="s">
        <v>66</v>
      </c>
      <c r="S1031" s="92">
        <v>334.45</v>
      </c>
    </row>
    <row r="1032" spans="1:19">
      <c r="A1032" s="44" t="s">
        <v>30</v>
      </c>
      <c r="B1032" s="45" t="s">
        <v>66</v>
      </c>
      <c r="C1032" s="131">
        <f t="shared" si="17"/>
        <v>7054.166666666667</v>
      </c>
      <c r="D1032" s="132">
        <v>8465</v>
      </c>
      <c r="Q1032" s="85" t="s">
        <v>300</v>
      </c>
      <c r="R1032" s="90" t="s">
        <v>67</v>
      </c>
      <c r="S1032" s="92">
        <v>334.45</v>
      </c>
    </row>
    <row r="1033" spans="1:19">
      <c r="A1033" s="44" t="s">
        <v>30</v>
      </c>
      <c r="B1033" s="45" t="s">
        <v>67</v>
      </c>
      <c r="C1033" s="131">
        <f t="shared" si="17"/>
        <v>7094.166666666667</v>
      </c>
      <c r="D1033" s="132">
        <v>8513</v>
      </c>
      <c r="Q1033" s="85" t="s">
        <v>300</v>
      </c>
      <c r="R1033" s="90" t="s">
        <v>68</v>
      </c>
      <c r="S1033" s="92">
        <v>334.45</v>
      </c>
    </row>
    <row r="1034" spans="1:19">
      <c r="A1034" s="44" t="s">
        <v>30</v>
      </c>
      <c r="B1034" s="45" t="s">
        <v>68</v>
      </c>
      <c r="C1034" s="131">
        <f t="shared" si="17"/>
        <v>7131.666666666667</v>
      </c>
      <c r="D1034" s="132">
        <v>8558</v>
      </c>
      <c r="Q1034" s="85" t="s">
        <v>300</v>
      </c>
      <c r="R1034" s="90" t="s">
        <v>69</v>
      </c>
      <c r="S1034" s="92">
        <v>334.45</v>
      </c>
    </row>
    <row r="1035" spans="1:19">
      <c r="A1035" s="44" t="s">
        <v>30</v>
      </c>
      <c r="B1035" s="45" t="s">
        <v>69</v>
      </c>
      <c r="C1035" s="131">
        <f t="shared" si="17"/>
        <v>7170.8333333333339</v>
      </c>
      <c r="D1035" s="132">
        <v>8605</v>
      </c>
      <c r="Q1035" s="85" t="s">
        <v>300</v>
      </c>
      <c r="R1035" s="90" t="s">
        <v>70</v>
      </c>
      <c r="S1035" s="92">
        <v>334.45</v>
      </c>
    </row>
    <row r="1036" spans="1:19">
      <c r="A1036" s="44" t="s">
        <v>30</v>
      </c>
      <c r="B1036" s="45" t="s">
        <v>70</v>
      </c>
      <c r="C1036" s="131">
        <f t="shared" si="17"/>
        <v>7209.166666666667</v>
      </c>
      <c r="D1036" s="132">
        <v>8651</v>
      </c>
      <c r="Q1036" s="85" t="s">
        <v>300</v>
      </c>
      <c r="R1036" s="90" t="s">
        <v>71</v>
      </c>
      <c r="S1036" s="92">
        <v>334.45</v>
      </c>
    </row>
    <row r="1037" spans="1:19">
      <c r="A1037" s="44" t="s">
        <v>30</v>
      </c>
      <c r="B1037" s="45" t="s">
        <v>71</v>
      </c>
      <c r="C1037" s="131">
        <f t="shared" si="17"/>
        <v>7439.166666666667</v>
      </c>
      <c r="D1037" s="132">
        <v>8927</v>
      </c>
      <c r="Q1037" s="85" t="s">
        <v>300</v>
      </c>
      <c r="R1037" s="90" t="s">
        <v>72</v>
      </c>
      <c r="S1037" s="92">
        <v>334.45</v>
      </c>
    </row>
    <row r="1038" spans="1:19">
      <c r="A1038" s="44" t="s">
        <v>30</v>
      </c>
      <c r="B1038" s="45" t="s">
        <v>72</v>
      </c>
      <c r="C1038" s="131">
        <f t="shared" si="17"/>
        <v>6980</v>
      </c>
      <c r="D1038" s="132">
        <v>8376</v>
      </c>
      <c r="Q1038" s="85" t="s">
        <v>300</v>
      </c>
      <c r="R1038" s="90" t="s">
        <v>73</v>
      </c>
      <c r="S1038" s="92">
        <v>334.45</v>
      </c>
    </row>
    <row r="1039" spans="1:19">
      <c r="A1039" s="44" t="s">
        <v>30</v>
      </c>
      <c r="B1039" s="45" t="s">
        <v>73</v>
      </c>
      <c r="C1039" s="131">
        <f t="shared" si="17"/>
        <v>7016.666666666667</v>
      </c>
      <c r="D1039" s="132">
        <v>8420</v>
      </c>
      <c r="Q1039" s="85" t="s">
        <v>300</v>
      </c>
      <c r="R1039" s="90" t="s">
        <v>74</v>
      </c>
      <c r="S1039" s="92">
        <v>334.45</v>
      </c>
    </row>
    <row r="1040" spans="1:19">
      <c r="A1040" s="44" t="s">
        <v>30</v>
      </c>
      <c r="B1040" s="45" t="s">
        <v>74</v>
      </c>
      <c r="C1040" s="131">
        <f t="shared" si="17"/>
        <v>7054.166666666667</v>
      </c>
      <c r="D1040" s="132">
        <v>8465</v>
      </c>
      <c r="Q1040" s="85" t="s">
        <v>300</v>
      </c>
      <c r="R1040" s="90" t="s">
        <v>75</v>
      </c>
      <c r="S1040" s="92">
        <v>334.45</v>
      </c>
    </row>
    <row r="1041" spans="1:19">
      <c r="A1041" s="44" t="s">
        <v>30</v>
      </c>
      <c r="B1041" s="45" t="s">
        <v>75</v>
      </c>
      <c r="C1041" s="131">
        <f t="shared" si="17"/>
        <v>7094.166666666667</v>
      </c>
      <c r="D1041" s="132">
        <v>8513</v>
      </c>
      <c r="Q1041" s="85" t="s">
        <v>300</v>
      </c>
      <c r="R1041" s="90" t="s">
        <v>76</v>
      </c>
      <c r="S1041" s="92">
        <v>334.45</v>
      </c>
    </row>
    <row r="1042" spans="1:19">
      <c r="A1042" s="44" t="s">
        <v>30</v>
      </c>
      <c r="B1042" s="45" t="s">
        <v>76</v>
      </c>
      <c r="C1042" s="131">
        <f t="shared" si="17"/>
        <v>7131.666666666667</v>
      </c>
      <c r="D1042" s="132">
        <v>8558</v>
      </c>
      <c r="Q1042" s="85" t="s">
        <v>300</v>
      </c>
      <c r="R1042" s="90" t="s">
        <v>77</v>
      </c>
      <c r="S1042" s="92">
        <v>334.45</v>
      </c>
    </row>
    <row r="1043" spans="1:19">
      <c r="A1043" s="44" t="s">
        <v>30</v>
      </c>
      <c r="B1043" s="45" t="s">
        <v>77</v>
      </c>
      <c r="C1043" s="131">
        <f t="shared" si="17"/>
        <v>7170.8333333333339</v>
      </c>
      <c r="D1043" s="132">
        <v>8605</v>
      </c>
      <c r="Q1043" s="85" t="s">
        <v>300</v>
      </c>
      <c r="R1043" s="90" t="s">
        <v>78</v>
      </c>
      <c r="S1043" s="92">
        <v>334.45</v>
      </c>
    </row>
    <row r="1044" spans="1:19">
      <c r="A1044" s="44" t="s">
        <v>30</v>
      </c>
      <c r="B1044" s="45" t="s">
        <v>78</v>
      </c>
      <c r="C1044" s="131">
        <f t="shared" si="17"/>
        <v>7209.166666666667</v>
      </c>
      <c r="D1044" s="132">
        <v>8651</v>
      </c>
      <c r="Q1044" s="85" t="s">
        <v>300</v>
      </c>
      <c r="R1044" s="90" t="s">
        <v>79</v>
      </c>
      <c r="S1044" s="92">
        <v>334.45</v>
      </c>
    </row>
    <row r="1045" spans="1:19">
      <c r="A1045" s="44" t="s">
        <v>30</v>
      </c>
      <c r="B1045" s="45" t="s">
        <v>79</v>
      </c>
      <c r="C1045" s="131">
        <f t="shared" si="17"/>
        <v>7439.166666666667</v>
      </c>
      <c r="D1045" s="132">
        <v>8927</v>
      </c>
      <c r="Q1045" s="85" t="s">
        <v>300</v>
      </c>
      <c r="R1045" s="90" t="s">
        <v>80</v>
      </c>
      <c r="S1045" s="92">
        <v>334.45</v>
      </c>
    </row>
    <row r="1046" spans="1:19">
      <c r="A1046" s="44" t="s">
        <v>30</v>
      </c>
      <c r="B1046" s="45" t="s">
        <v>80</v>
      </c>
      <c r="C1046" s="131">
        <f t="shared" si="17"/>
        <v>7632.5</v>
      </c>
      <c r="D1046" s="132">
        <v>9159</v>
      </c>
      <c r="Q1046" s="85" t="s">
        <v>300</v>
      </c>
      <c r="R1046" s="90" t="s">
        <v>81</v>
      </c>
      <c r="S1046" s="92">
        <v>334.45</v>
      </c>
    </row>
    <row r="1047" spans="1:19">
      <c r="A1047" s="44" t="s">
        <v>30</v>
      </c>
      <c r="B1047" s="45" t="s">
        <v>81</v>
      </c>
      <c r="C1047" s="131">
        <f t="shared" si="17"/>
        <v>7922.5</v>
      </c>
      <c r="D1047" s="132">
        <v>9507</v>
      </c>
      <c r="Q1047" s="85" t="s">
        <v>300</v>
      </c>
      <c r="R1047" s="90" t="s">
        <v>83</v>
      </c>
      <c r="S1047" s="92">
        <v>334.45</v>
      </c>
    </row>
    <row r="1048" spans="1:19">
      <c r="A1048" s="44" t="s">
        <v>30</v>
      </c>
      <c r="B1048" s="45" t="s">
        <v>83</v>
      </c>
      <c r="C1048" s="131">
        <f t="shared" si="17"/>
        <v>7016.666666666667</v>
      </c>
      <c r="D1048" s="132">
        <v>8420</v>
      </c>
      <c r="Q1048" s="85" t="s">
        <v>300</v>
      </c>
      <c r="R1048" s="90" t="s">
        <v>84</v>
      </c>
      <c r="S1048" s="92">
        <v>334.45</v>
      </c>
    </row>
    <row r="1049" spans="1:19">
      <c r="A1049" s="44" t="s">
        <v>30</v>
      </c>
      <c r="B1049" s="45" t="s">
        <v>84</v>
      </c>
      <c r="C1049" s="131">
        <f t="shared" si="17"/>
        <v>7054.166666666667</v>
      </c>
      <c r="D1049" s="132">
        <v>8465</v>
      </c>
      <c r="Q1049" s="85" t="s">
        <v>300</v>
      </c>
      <c r="R1049" s="90" t="s">
        <v>85</v>
      </c>
      <c r="S1049" s="92">
        <v>334.45</v>
      </c>
    </row>
    <row r="1050" spans="1:19">
      <c r="A1050" s="44" t="s">
        <v>30</v>
      </c>
      <c r="B1050" s="45" t="s">
        <v>85</v>
      </c>
      <c r="C1050" s="131">
        <f t="shared" si="17"/>
        <v>7094.166666666667</v>
      </c>
      <c r="D1050" s="132">
        <v>8513</v>
      </c>
      <c r="Q1050" s="85" t="s">
        <v>300</v>
      </c>
      <c r="R1050" s="90" t="s">
        <v>86</v>
      </c>
      <c r="S1050" s="92">
        <v>334.45</v>
      </c>
    </row>
    <row r="1051" spans="1:19">
      <c r="A1051" s="44" t="s">
        <v>30</v>
      </c>
      <c r="B1051" s="45" t="s">
        <v>86</v>
      </c>
      <c r="C1051" s="131">
        <f t="shared" si="17"/>
        <v>7131.666666666667</v>
      </c>
      <c r="D1051" s="132">
        <v>8558</v>
      </c>
      <c r="Q1051" s="85" t="s">
        <v>300</v>
      </c>
      <c r="R1051" s="90" t="s">
        <v>87</v>
      </c>
      <c r="S1051" s="92">
        <v>334.45</v>
      </c>
    </row>
    <row r="1052" spans="1:19">
      <c r="A1052" s="44" t="s">
        <v>30</v>
      </c>
      <c r="B1052" s="45" t="s">
        <v>87</v>
      </c>
      <c r="C1052" s="131">
        <f t="shared" si="17"/>
        <v>7170.8333333333339</v>
      </c>
      <c r="D1052" s="132">
        <v>8605</v>
      </c>
      <c r="Q1052" s="85" t="s">
        <v>300</v>
      </c>
      <c r="R1052" s="90" t="s">
        <v>88</v>
      </c>
      <c r="S1052" s="92">
        <v>334.45</v>
      </c>
    </row>
    <row r="1053" spans="1:19">
      <c r="A1053" s="44" t="s">
        <v>30</v>
      </c>
      <c r="B1053" s="45" t="s">
        <v>88</v>
      </c>
      <c r="C1053" s="131">
        <f t="shared" si="17"/>
        <v>7209.166666666667</v>
      </c>
      <c r="D1053" s="132">
        <v>8651</v>
      </c>
      <c r="Q1053" s="85" t="s">
        <v>300</v>
      </c>
      <c r="R1053" s="90" t="s">
        <v>89</v>
      </c>
      <c r="S1053" s="92">
        <v>334.45</v>
      </c>
    </row>
    <row r="1054" spans="1:19">
      <c r="A1054" s="44" t="s">
        <v>30</v>
      </c>
      <c r="B1054" s="45" t="s">
        <v>89</v>
      </c>
      <c r="C1054" s="131">
        <f t="shared" si="17"/>
        <v>7439.166666666667</v>
      </c>
      <c r="D1054" s="132">
        <v>8927</v>
      </c>
      <c r="Q1054" s="85" t="s">
        <v>300</v>
      </c>
      <c r="R1054" s="90" t="s">
        <v>90</v>
      </c>
      <c r="S1054" s="92">
        <v>334.45</v>
      </c>
    </row>
    <row r="1055" spans="1:19">
      <c r="A1055" s="44" t="s">
        <v>30</v>
      </c>
      <c r="B1055" s="45" t="s">
        <v>90</v>
      </c>
      <c r="C1055" s="131">
        <f t="shared" si="17"/>
        <v>7632.5</v>
      </c>
      <c r="D1055" s="132">
        <v>9159</v>
      </c>
      <c r="Q1055" s="85" t="s">
        <v>300</v>
      </c>
      <c r="R1055" s="90" t="s">
        <v>91</v>
      </c>
      <c r="S1055" s="92">
        <v>334.45</v>
      </c>
    </row>
    <row r="1056" spans="1:19">
      <c r="A1056" s="44" t="s">
        <v>30</v>
      </c>
      <c r="B1056" s="45" t="s">
        <v>91</v>
      </c>
      <c r="C1056" s="131">
        <f t="shared" si="17"/>
        <v>7922.5</v>
      </c>
      <c r="D1056" s="132">
        <v>9507</v>
      </c>
      <c r="Q1056" s="85" t="s">
        <v>300</v>
      </c>
      <c r="R1056" s="90" t="s">
        <v>82</v>
      </c>
      <c r="S1056" s="92">
        <v>334.45</v>
      </c>
    </row>
    <row r="1057" spans="1:19">
      <c r="A1057" s="44" t="s">
        <v>30</v>
      </c>
      <c r="B1057" s="45" t="s">
        <v>82</v>
      </c>
      <c r="C1057" s="131">
        <f t="shared" si="17"/>
        <v>8210.8333333333339</v>
      </c>
      <c r="D1057" s="132">
        <v>9853</v>
      </c>
      <c r="Q1057" s="85" t="s">
        <v>300</v>
      </c>
      <c r="R1057" s="90" t="s">
        <v>92</v>
      </c>
      <c r="S1057" s="92">
        <v>334.45</v>
      </c>
    </row>
    <row r="1058" spans="1:19">
      <c r="A1058" s="44" t="s">
        <v>30</v>
      </c>
      <c r="B1058" s="45" t="s">
        <v>92</v>
      </c>
      <c r="C1058" s="131">
        <f t="shared" si="17"/>
        <v>7054.166666666667</v>
      </c>
      <c r="D1058" s="132">
        <v>8465</v>
      </c>
      <c r="Q1058" s="85" t="s">
        <v>300</v>
      </c>
      <c r="R1058" s="90" t="s">
        <v>93</v>
      </c>
      <c r="S1058" s="92">
        <v>334.45</v>
      </c>
    </row>
    <row r="1059" spans="1:19">
      <c r="A1059" s="44" t="s">
        <v>30</v>
      </c>
      <c r="B1059" s="45" t="s">
        <v>93</v>
      </c>
      <c r="C1059" s="131">
        <f t="shared" si="17"/>
        <v>7094.166666666667</v>
      </c>
      <c r="D1059" s="132">
        <v>8513</v>
      </c>
      <c r="Q1059" s="85" t="s">
        <v>300</v>
      </c>
      <c r="R1059" s="90" t="s">
        <v>235</v>
      </c>
      <c r="S1059" s="92">
        <v>334.45</v>
      </c>
    </row>
    <row r="1060" spans="1:19">
      <c r="A1060" s="44" t="s">
        <v>30</v>
      </c>
      <c r="B1060" s="45" t="s">
        <v>94</v>
      </c>
      <c r="C1060" s="131">
        <f t="shared" si="17"/>
        <v>7131.666666666667</v>
      </c>
      <c r="D1060" s="132">
        <v>8558</v>
      </c>
      <c r="Q1060" s="85" t="s">
        <v>300</v>
      </c>
      <c r="R1060" s="90" t="s">
        <v>95</v>
      </c>
      <c r="S1060" s="92">
        <v>334.45</v>
      </c>
    </row>
    <row r="1061" spans="1:19">
      <c r="A1061" s="44" t="s">
        <v>30</v>
      </c>
      <c r="B1061" s="45" t="s">
        <v>95</v>
      </c>
      <c r="C1061" s="131">
        <f t="shared" si="17"/>
        <v>7170.8333333333339</v>
      </c>
      <c r="D1061" s="132">
        <v>8605</v>
      </c>
      <c r="Q1061" s="85" t="s">
        <v>300</v>
      </c>
      <c r="R1061" s="90" t="s">
        <v>96</v>
      </c>
      <c r="S1061" s="92">
        <v>334.45</v>
      </c>
    </row>
    <row r="1062" spans="1:19">
      <c r="A1062" s="44" t="s">
        <v>30</v>
      </c>
      <c r="B1062" s="45" t="s">
        <v>96</v>
      </c>
      <c r="C1062" s="131">
        <f t="shared" si="17"/>
        <v>7209.166666666667</v>
      </c>
      <c r="D1062" s="132">
        <v>8651</v>
      </c>
      <c r="Q1062" s="85" t="s">
        <v>300</v>
      </c>
      <c r="R1062" s="90" t="s">
        <v>97</v>
      </c>
      <c r="S1062" s="92">
        <v>334.45</v>
      </c>
    </row>
    <row r="1063" spans="1:19">
      <c r="A1063" s="44" t="s">
        <v>30</v>
      </c>
      <c r="B1063" s="45" t="s">
        <v>97</v>
      </c>
      <c r="C1063" s="131">
        <f t="shared" si="17"/>
        <v>7439.166666666667</v>
      </c>
      <c r="D1063" s="132">
        <v>8927</v>
      </c>
      <c r="Q1063" s="85" t="s">
        <v>300</v>
      </c>
      <c r="R1063" s="90" t="s">
        <v>98</v>
      </c>
      <c r="S1063" s="92">
        <v>334.45</v>
      </c>
    </row>
    <row r="1064" spans="1:19">
      <c r="A1064" s="44" t="s">
        <v>30</v>
      </c>
      <c r="B1064" s="45" t="s">
        <v>98</v>
      </c>
      <c r="C1064" s="131">
        <f t="shared" si="17"/>
        <v>7632.5</v>
      </c>
      <c r="D1064" s="132">
        <v>9159</v>
      </c>
      <c r="Q1064" s="85" t="s">
        <v>300</v>
      </c>
      <c r="R1064" s="90" t="s">
        <v>99</v>
      </c>
      <c r="S1064" s="92">
        <v>334.45</v>
      </c>
    </row>
    <row r="1065" spans="1:19">
      <c r="A1065" s="44" t="s">
        <v>30</v>
      </c>
      <c r="B1065" s="45" t="s">
        <v>99</v>
      </c>
      <c r="C1065" s="131">
        <f t="shared" si="17"/>
        <v>7922.5</v>
      </c>
      <c r="D1065" s="132">
        <v>9507</v>
      </c>
      <c r="Q1065" s="85" t="s">
        <v>300</v>
      </c>
      <c r="R1065" s="90" t="s">
        <v>100</v>
      </c>
      <c r="S1065" s="92">
        <v>334.45</v>
      </c>
    </row>
    <row r="1066" spans="1:19">
      <c r="A1066" s="44" t="s">
        <v>30</v>
      </c>
      <c r="B1066" s="45" t="s">
        <v>100</v>
      </c>
      <c r="C1066" s="131">
        <f t="shared" si="17"/>
        <v>8210.8333333333339</v>
      </c>
      <c r="D1066" s="132">
        <v>9853</v>
      </c>
      <c r="Q1066" s="85" t="s">
        <v>300</v>
      </c>
      <c r="R1066" s="90" t="s">
        <v>101</v>
      </c>
      <c r="S1066" s="92">
        <v>334.45</v>
      </c>
    </row>
    <row r="1067" spans="1:19">
      <c r="A1067" s="44" t="s">
        <v>30</v>
      </c>
      <c r="B1067" s="45" t="s">
        <v>101</v>
      </c>
      <c r="C1067" s="131">
        <f t="shared" si="17"/>
        <v>8540.8333333333339</v>
      </c>
      <c r="D1067" s="132">
        <v>10249</v>
      </c>
      <c r="Q1067" s="85" t="s">
        <v>300</v>
      </c>
      <c r="R1067" s="90" t="s">
        <v>102</v>
      </c>
      <c r="S1067" s="92">
        <v>334.45</v>
      </c>
    </row>
    <row r="1068" spans="1:19">
      <c r="A1068" s="44" t="s">
        <v>30</v>
      </c>
      <c r="B1068" s="45" t="s">
        <v>102</v>
      </c>
      <c r="C1068" s="131">
        <f t="shared" si="17"/>
        <v>7094.166666666667</v>
      </c>
      <c r="D1068" s="132">
        <v>8513</v>
      </c>
      <c r="Q1068" s="85" t="s">
        <v>300</v>
      </c>
      <c r="R1068" s="90" t="s">
        <v>103</v>
      </c>
      <c r="S1068" s="92">
        <v>334.45</v>
      </c>
    </row>
    <row r="1069" spans="1:19">
      <c r="A1069" s="44" t="s">
        <v>30</v>
      </c>
      <c r="B1069" s="45" t="s">
        <v>103</v>
      </c>
      <c r="C1069" s="131">
        <f t="shared" si="17"/>
        <v>7131.666666666667</v>
      </c>
      <c r="D1069" s="132">
        <v>8558</v>
      </c>
      <c r="Q1069" s="85" t="s">
        <v>300</v>
      </c>
      <c r="R1069" s="90" t="s">
        <v>104</v>
      </c>
      <c r="S1069" s="92">
        <v>334.45</v>
      </c>
    </row>
    <row r="1070" spans="1:19">
      <c r="A1070" s="44" t="s">
        <v>30</v>
      </c>
      <c r="B1070" s="45" t="s">
        <v>104</v>
      </c>
      <c r="C1070" s="131">
        <f t="shared" si="17"/>
        <v>7170.8333333333339</v>
      </c>
      <c r="D1070" s="132">
        <v>8605</v>
      </c>
      <c r="Q1070" s="85" t="s">
        <v>300</v>
      </c>
      <c r="R1070" s="90" t="s">
        <v>105</v>
      </c>
      <c r="S1070" s="92">
        <v>334.45</v>
      </c>
    </row>
    <row r="1071" spans="1:19">
      <c r="A1071" s="44" t="s">
        <v>30</v>
      </c>
      <c r="B1071" s="45" t="s">
        <v>105</v>
      </c>
      <c r="C1071" s="131">
        <f t="shared" si="17"/>
        <v>7209.166666666667</v>
      </c>
      <c r="D1071" s="132">
        <v>8651</v>
      </c>
      <c r="Q1071" s="85" t="s">
        <v>300</v>
      </c>
      <c r="R1071" s="90" t="s">
        <v>106</v>
      </c>
      <c r="S1071" s="92">
        <v>334.45</v>
      </c>
    </row>
    <row r="1072" spans="1:19">
      <c r="A1072" s="44" t="s">
        <v>30</v>
      </c>
      <c r="B1072" s="45" t="s">
        <v>106</v>
      </c>
      <c r="C1072" s="131">
        <f t="shared" si="17"/>
        <v>7439.166666666667</v>
      </c>
      <c r="D1072" s="132">
        <v>8927</v>
      </c>
      <c r="Q1072" s="85" t="s">
        <v>300</v>
      </c>
      <c r="R1072" s="90" t="s">
        <v>107</v>
      </c>
      <c r="S1072" s="92">
        <v>334.45</v>
      </c>
    </row>
    <row r="1073" spans="1:19">
      <c r="A1073" s="44" t="s">
        <v>30</v>
      </c>
      <c r="B1073" s="45" t="s">
        <v>107</v>
      </c>
      <c r="C1073" s="131">
        <f t="shared" si="17"/>
        <v>7632.5</v>
      </c>
      <c r="D1073" s="132">
        <v>9159</v>
      </c>
      <c r="Q1073" s="85" t="s">
        <v>300</v>
      </c>
      <c r="R1073" s="90" t="s">
        <v>108</v>
      </c>
      <c r="S1073" s="92">
        <v>334.45</v>
      </c>
    </row>
    <row r="1074" spans="1:19">
      <c r="A1074" s="44" t="s">
        <v>30</v>
      </c>
      <c r="B1074" s="45" t="s">
        <v>108</v>
      </c>
      <c r="C1074" s="131">
        <f t="shared" si="17"/>
        <v>7922.5</v>
      </c>
      <c r="D1074" s="132">
        <v>9507</v>
      </c>
      <c r="Q1074" s="85" t="s">
        <v>300</v>
      </c>
      <c r="R1074" s="90" t="s">
        <v>109</v>
      </c>
      <c r="S1074" s="92">
        <v>334.45</v>
      </c>
    </row>
    <row r="1075" spans="1:19">
      <c r="A1075" s="44" t="s">
        <v>30</v>
      </c>
      <c r="B1075" s="45" t="s">
        <v>109</v>
      </c>
      <c r="C1075" s="131">
        <f t="shared" si="17"/>
        <v>8210.8333333333339</v>
      </c>
      <c r="D1075" s="132">
        <v>9853</v>
      </c>
      <c r="Q1075" s="85" t="s">
        <v>300</v>
      </c>
      <c r="R1075" s="90" t="s">
        <v>110</v>
      </c>
      <c r="S1075" s="92">
        <v>334.45</v>
      </c>
    </row>
    <row r="1076" spans="1:19">
      <c r="A1076" s="44" t="s">
        <v>30</v>
      </c>
      <c r="B1076" s="45" t="s">
        <v>110</v>
      </c>
      <c r="C1076" s="131">
        <f t="shared" si="17"/>
        <v>8540.8333333333339</v>
      </c>
      <c r="D1076" s="132">
        <v>10249</v>
      </c>
      <c r="Q1076" s="85" t="s">
        <v>300</v>
      </c>
      <c r="R1076" s="90" t="s">
        <v>111</v>
      </c>
      <c r="S1076" s="92">
        <v>334.45</v>
      </c>
    </row>
    <row r="1077" spans="1:19">
      <c r="A1077" s="44" t="s">
        <v>30</v>
      </c>
      <c r="B1077" s="45" t="s">
        <v>111</v>
      </c>
      <c r="C1077" s="131">
        <f t="shared" si="17"/>
        <v>8790</v>
      </c>
      <c r="D1077" s="132">
        <v>10548</v>
      </c>
      <c r="Q1077" s="85" t="s">
        <v>300</v>
      </c>
      <c r="R1077" s="90" t="s">
        <v>112</v>
      </c>
      <c r="S1077" s="92">
        <v>334.45</v>
      </c>
    </row>
    <row r="1078" spans="1:19">
      <c r="A1078" s="44" t="s">
        <v>30</v>
      </c>
      <c r="B1078" s="45" t="s">
        <v>112</v>
      </c>
      <c r="C1078" s="131">
        <f t="shared" si="17"/>
        <v>7131.666666666667</v>
      </c>
      <c r="D1078" s="132">
        <v>8558</v>
      </c>
      <c r="Q1078" s="85" t="s">
        <v>300</v>
      </c>
      <c r="R1078" s="90" t="s">
        <v>113</v>
      </c>
      <c r="S1078" s="92">
        <v>334.45</v>
      </c>
    </row>
    <row r="1079" spans="1:19">
      <c r="A1079" s="44" t="s">
        <v>30</v>
      </c>
      <c r="B1079" s="45" t="s">
        <v>113</v>
      </c>
      <c r="C1079" s="131">
        <f t="shared" si="17"/>
        <v>7170.8333333333339</v>
      </c>
      <c r="D1079" s="132">
        <v>8605</v>
      </c>
      <c r="Q1079" s="85" t="s">
        <v>300</v>
      </c>
      <c r="R1079" s="90" t="s">
        <v>114</v>
      </c>
      <c r="S1079" s="92">
        <v>334.45</v>
      </c>
    </row>
    <row r="1080" spans="1:19">
      <c r="A1080" s="44" t="s">
        <v>30</v>
      </c>
      <c r="B1080" s="45" t="s">
        <v>114</v>
      </c>
      <c r="C1080" s="131">
        <f t="shared" si="17"/>
        <v>7209.166666666667</v>
      </c>
      <c r="D1080" s="132">
        <v>8651</v>
      </c>
      <c r="Q1080" s="85" t="s">
        <v>300</v>
      </c>
      <c r="R1080" s="90" t="s">
        <v>115</v>
      </c>
      <c r="S1080" s="92">
        <v>334.45</v>
      </c>
    </row>
    <row r="1081" spans="1:19">
      <c r="A1081" s="44" t="s">
        <v>30</v>
      </c>
      <c r="B1081" s="45" t="s">
        <v>115</v>
      </c>
      <c r="C1081" s="131">
        <f t="shared" si="17"/>
        <v>7189.166666666667</v>
      </c>
      <c r="D1081" s="132">
        <v>8627</v>
      </c>
      <c r="Q1081" s="85" t="s">
        <v>300</v>
      </c>
      <c r="R1081" s="90" t="s">
        <v>116</v>
      </c>
      <c r="S1081" s="92">
        <v>334.45</v>
      </c>
    </row>
    <row r="1082" spans="1:19">
      <c r="A1082" s="44" t="s">
        <v>30</v>
      </c>
      <c r="B1082" s="45" t="s">
        <v>116</v>
      </c>
      <c r="C1082" s="131">
        <f t="shared" si="17"/>
        <v>7632.5</v>
      </c>
      <c r="D1082" s="132">
        <v>9159</v>
      </c>
      <c r="Q1082" s="85" t="s">
        <v>300</v>
      </c>
      <c r="R1082" s="90" t="s">
        <v>117</v>
      </c>
      <c r="S1082" s="92">
        <v>334.45</v>
      </c>
    </row>
    <row r="1083" spans="1:19">
      <c r="A1083" s="44" t="s">
        <v>30</v>
      </c>
      <c r="B1083" s="45" t="s">
        <v>117</v>
      </c>
      <c r="C1083" s="131">
        <f t="shared" si="17"/>
        <v>7922.5</v>
      </c>
      <c r="D1083" s="132">
        <v>9507</v>
      </c>
      <c r="Q1083" s="85" t="s">
        <v>300</v>
      </c>
      <c r="R1083" s="90" t="s">
        <v>118</v>
      </c>
      <c r="S1083" s="92">
        <v>334.45</v>
      </c>
    </row>
    <row r="1084" spans="1:19">
      <c r="A1084" s="44" t="s">
        <v>30</v>
      </c>
      <c r="B1084" s="45" t="s">
        <v>118</v>
      </c>
      <c r="C1084" s="131">
        <f t="shared" si="17"/>
        <v>8210.8333333333339</v>
      </c>
      <c r="D1084" s="132">
        <v>9853</v>
      </c>
      <c r="Q1084" s="85" t="s">
        <v>300</v>
      </c>
      <c r="R1084" s="90" t="s">
        <v>119</v>
      </c>
      <c r="S1084" s="92">
        <v>334.45</v>
      </c>
    </row>
    <row r="1085" spans="1:19">
      <c r="A1085" s="44" t="s">
        <v>30</v>
      </c>
      <c r="B1085" s="45" t="s">
        <v>119</v>
      </c>
      <c r="C1085" s="131">
        <f t="shared" si="17"/>
        <v>8540.8333333333339</v>
      </c>
      <c r="D1085" s="132">
        <v>10249</v>
      </c>
      <c r="Q1085" s="85" t="s">
        <v>300</v>
      </c>
      <c r="R1085" s="90" t="s">
        <v>120</v>
      </c>
      <c r="S1085" s="92">
        <v>334.45</v>
      </c>
    </row>
    <row r="1086" spans="1:19">
      <c r="A1086" s="44" t="s">
        <v>30</v>
      </c>
      <c r="B1086" s="45" t="s">
        <v>120</v>
      </c>
      <c r="C1086" s="131">
        <f t="shared" si="17"/>
        <v>8790</v>
      </c>
      <c r="D1086" s="132">
        <v>10548</v>
      </c>
      <c r="Q1086" s="85" t="s">
        <v>300</v>
      </c>
      <c r="R1086" s="90" t="s">
        <v>121</v>
      </c>
      <c r="S1086" s="92">
        <v>334.45</v>
      </c>
    </row>
    <row r="1087" spans="1:19">
      <c r="A1087" s="44" t="s">
        <v>30</v>
      </c>
      <c r="B1087" s="45" t="s">
        <v>121</v>
      </c>
      <c r="C1087" s="131">
        <f t="shared" si="17"/>
        <v>9078.3333333333339</v>
      </c>
      <c r="D1087" s="132">
        <v>10894</v>
      </c>
      <c r="Q1087" s="85" t="s">
        <v>300</v>
      </c>
      <c r="R1087" s="90" t="s">
        <v>122</v>
      </c>
      <c r="S1087" s="92">
        <v>334.45</v>
      </c>
    </row>
    <row r="1088" spans="1:19">
      <c r="A1088" s="44" t="s">
        <v>30</v>
      </c>
      <c r="B1088" s="45" t="s">
        <v>122</v>
      </c>
      <c r="C1088" s="131">
        <f t="shared" si="17"/>
        <v>7170.8333333333339</v>
      </c>
      <c r="D1088" s="132">
        <v>8605</v>
      </c>
      <c r="Q1088" s="85" t="s">
        <v>300</v>
      </c>
      <c r="R1088" s="90" t="s">
        <v>123</v>
      </c>
      <c r="S1088" s="92">
        <v>334.45</v>
      </c>
    </row>
    <row r="1089" spans="1:19">
      <c r="A1089" s="44" t="s">
        <v>30</v>
      </c>
      <c r="B1089" s="45" t="s">
        <v>123</v>
      </c>
      <c r="C1089" s="131">
        <f t="shared" si="17"/>
        <v>7209.166666666667</v>
      </c>
      <c r="D1089" s="132">
        <v>8651</v>
      </c>
      <c r="Q1089" s="85" t="s">
        <v>300</v>
      </c>
      <c r="R1089" s="90" t="s">
        <v>124</v>
      </c>
      <c r="S1089" s="92">
        <v>334.45</v>
      </c>
    </row>
    <row r="1090" spans="1:19">
      <c r="A1090" s="44" t="s">
        <v>30</v>
      </c>
      <c r="B1090" s="45" t="s">
        <v>124</v>
      </c>
      <c r="C1090" s="131">
        <f t="shared" si="17"/>
        <v>7439.166666666667</v>
      </c>
      <c r="D1090" s="132">
        <v>8927</v>
      </c>
      <c r="Q1090" s="85" t="s">
        <v>300</v>
      </c>
      <c r="R1090" s="90" t="s">
        <v>125</v>
      </c>
      <c r="S1090" s="92">
        <v>334.45</v>
      </c>
    </row>
    <row r="1091" spans="1:19">
      <c r="A1091" s="44" t="s">
        <v>30</v>
      </c>
      <c r="B1091" s="45" t="s">
        <v>125</v>
      </c>
      <c r="C1091" s="131">
        <f t="shared" si="17"/>
        <v>7632.5</v>
      </c>
      <c r="D1091" s="132">
        <v>9159</v>
      </c>
      <c r="Q1091" s="85" t="s">
        <v>300</v>
      </c>
      <c r="R1091" s="90" t="s">
        <v>126</v>
      </c>
      <c r="S1091" s="92">
        <v>334.45</v>
      </c>
    </row>
    <row r="1092" spans="1:19">
      <c r="A1092" s="44" t="s">
        <v>30</v>
      </c>
      <c r="B1092" s="45" t="s">
        <v>126</v>
      </c>
      <c r="C1092" s="131">
        <f t="shared" ref="C1092:C1155" si="18">D1092/1.2</f>
        <v>7922.5</v>
      </c>
      <c r="D1092" s="132">
        <v>9507</v>
      </c>
      <c r="Q1092" s="85" t="s">
        <v>300</v>
      </c>
      <c r="R1092" s="90" t="s">
        <v>127</v>
      </c>
      <c r="S1092" s="92">
        <v>334.45</v>
      </c>
    </row>
    <row r="1093" spans="1:19">
      <c r="A1093" s="44" t="s">
        <v>30</v>
      </c>
      <c r="B1093" s="45" t="s">
        <v>127</v>
      </c>
      <c r="C1093" s="131">
        <f t="shared" si="18"/>
        <v>8210.8333333333339</v>
      </c>
      <c r="D1093" s="132">
        <v>9853</v>
      </c>
      <c r="Q1093" s="85" t="s">
        <v>300</v>
      </c>
      <c r="R1093" s="90" t="s">
        <v>128</v>
      </c>
      <c r="S1093" s="92">
        <v>334.45</v>
      </c>
    </row>
    <row r="1094" spans="1:19">
      <c r="A1094" s="44" t="s">
        <v>30</v>
      </c>
      <c r="B1094" s="45" t="s">
        <v>128</v>
      </c>
      <c r="C1094" s="131">
        <f t="shared" si="18"/>
        <v>8540.8333333333339</v>
      </c>
      <c r="D1094" s="132">
        <v>10249</v>
      </c>
      <c r="Q1094" s="85" t="s">
        <v>300</v>
      </c>
      <c r="R1094" s="90" t="s">
        <v>129</v>
      </c>
      <c r="S1094" s="92">
        <v>334.45</v>
      </c>
    </row>
    <row r="1095" spans="1:19">
      <c r="A1095" s="44" t="s">
        <v>30</v>
      </c>
      <c r="B1095" s="45" t="s">
        <v>129</v>
      </c>
      <c r="C1095" s="131">
        <f t="shared" si="18"/>
        <v>8790</v>
      </c>
      <c r="D1095" s="132">
        <v>10548</v>
      </c>
      <c r="Q1095" s="85" t="s">
        <v>300</v>
      </c>
      <c r="R1095" s="90" t="s">
        <v>130</v>
      </c>
      <c r="S1095" s="92">
        <v>334.45</v>
      </c>
    </row>
    <row r="1096" spans="1:19">
      <c r="A1096" s="44" t="s">
        <v>30</v>
      </c>
      <c r="B1096" s="45" t="s">
        <v>130</v>
      </c>
      <c r="C1096" s="131">
        <f t="shared" si="18"/>
        <v>9078.3333333333339</v>
      </c>
      <c r="D1096" s="132">
        <v>10894</v>
      </c>
      <c r="Q1096" s="85" t="s">
        <v>300</v>
      </c>
      <c r="R1096" s="90" t="s">
        <v>131</v>
      </c>
      <c r="S1096" s="92">
        <v>334.45</v>
      </c>
    </row>
    <row r="1097" spans="1:19">
      <c r="A1097" s="44" t="s">
        <v>30</v>
      </c>
      <c r="B1097" s="45" t="s">
        <v>131</v>
      </c>
      <c r="C1097" s="131">
        <f t="shared" si="18"/>
        <v>9329.1666666666679</v>
      </c>
      <c r="D1097" s="132">
        <v>11195</v>
      </c>
      <c r="Q1097" s="85" t="s">
        <v>300</v>
      </c>
      <c r="R1097" s="90" t="s">
        <v>132</v>
      </c>
      <c r="S1097" s="92">
        <v>334.45</v>
      </c>
    </row>
    <row r="1098" spans="1:19">
      <c r="A1098" s="44" t="s">
        <v>30</v>
      </c>
      <c r="B1098" s="45" t="s">
        <v>132</v>
      </c>
      <c r="C1098" s="131">
        <f t="shared" si="18"/>
        <v>7209.166666666667</v>
      </c>
      <c r="D1098" s="132">
        <v>8651</v>
      </c>
      <c r="Q1098" s="85" t="s">
        <v>300</v>
      </c>
      <c r="R1098" s="90" t="s">
        <v>133</v>
      </c>
      <c r="S1098" s="92">
        <v>334.45</v>
      </c>
    </row>
    <row r="1099" spans="1:19">
      <c r="A1099" s="44" t="s">
        <v>30</v>
      </c>
      <c r="B1099" s="45" t="s">
        <v>133</v>
      </c>
      <c r="C1099" s="131">
        <f t="shared" si="18"/>
        <v>7439.166666666667</v>
      </c>
      <c r="D1099" s="132">
        <v>8927</v>
      </c>
      <c r="Q1099" s="85" t="s">
        <v>300</v>
      </c>
      <c r="R1099" s="90" t="s">
        <v>134</v>
      </c>
      <c r="S1099" s="92">
        <v>334.45</v>
      </c>
    </row>
    <row r="1100" spans="1:19">
      <c r="A1100" s="44" t="s">
        <v>30</v>
      </c>
      <c r="B1100" s="45" t="s">
        <v>134</v>
      </c>
      <c r="C1100" s="131">
        <f t="shared" si="18"/>
        <v>7632.5</v>
      </c>
      <c r="D1100" s="132">
        <v>9159</v>
      </c>
      <c r="Q1100" s="85" t="s">
        <v>300</v>
      </c>
      <c r="R1100" s="90" t="s">
        <v>135</v>
      </c>
      <c r="S1100" s="92">
        <v>334.45</v>
      </c>
    </row>
    <row r="1101" spans="1:19">
      <c r="A1101" s="44" t="s">
        <v>30</v>
      </c>
      <c r="B1101" s="45" t="s">
        <v>135</v>
      </c>
      <c r="C1101" s="131">
        <f t="shared" si="18"/>
        <v>7922.5</v>
      </c>
      <c r="D1101" s="132">
        <v>9507</v>
      </c>
      <c r="Q1101" s="85" t="s">
        <v>300</v>
      </c>
      <c r="R1101" s="90" t="s">
        <v>136</v>
      </c>
      <c r="S1101" s="92">
        <v>334.45</v>
      </c>
    </row>
    <row r="1102" spans="1:19">
      <c r="A1102" s="44" t="s">
        <v>30</v>
      </c>
      <c r="B1102" s="45" t="s">
        <v>136</v>
      </c>
      <c r="C1102" s="131">
        <f t="shared" si="18"/>
        <v>8210.8333333333339</v>
      </c>
      <c r="D1102" s="132">
        <v>9853</v>
      </c>
      <c r="Q1102" s="85" t="s">
        <v>300</v>
      </c>
      <c r="R1102" s="90" t="s">
        <v>137</v>
      </c>
      <c r="S1102" s="92">
        <v>334.45</v>
      </c>
    </row>
    <row r="1103" spans="1:19">
      <c r="A1103" s="44" t="s">
        <v>30</v>
      </c>
      <c r="B1103" s="45" t="s">
        <v>137</v>
      </c>
      <c r="C1103" s="131">
        <f t="shared" si="18"/>
        <v>8540.8333333333339</v>
      </c>
      <c r="D1103" s="132">
        <v>10249</v>
      </c>
      <c r="Q1103" s="85" t="s">
        <v>300</v>
      </c>
      <c r="R1103" s="90" t="s">
        <v>138</v>
      </c>
      <c r="S1103" s="92">
        <v>334.45</v>
      </c>
    </row>
    <row r="1104" spans="1:19">
      <c r="A1104" s="44" t="s">
        <v>30</v>
      </c>
      <c r="B1104" s="45" t="s">
        <v>138</v>
      </c>
      <c r="C1104" s="131">
        <f t="shared" si="18"/>
        <v>8790</v>
      </c>
      <c r="D1104" s="132">
        <v>10548</v>
      </c>
      <c r="Q1104" s="85" t="s">
        <v>300</v>
      </c>
      <c r="R1104" s="90" t="s">
        <v>139</v>
      </c>
      <c r="S1104" s="92">
        <v>334.45</v>
      </c>
    </row>
    <row r="1105" spans="1:19">
      <c r="A1105" s="44" t="s">
        <v>30</v>
      </c>
      <c r="B1105" s="45" t="s">
        <v>139</v>
      </c>
      <c r="C1105" s="131">
        <f t="shared" si="18"/>
        <v>9078.3333333333339</v>
      </c>
      <c r="D1105" s="132">
        <v>10894</v>
      </c>
      <c r="Q1105" s="85" t="s">
        <v>300</v>
      </c>
      <c r="R1105" s="90" t="s">
        <v>140</v>
      </c>
      <c r="S1105" s="92">
        <v>334.45</v>
      </c>
    </row>
    <row r="1106" spans="1:19">
      <c r="A1106" s="44" t="s">
        <v>30</v>
      </c>
      <c r="B1106" s="45" t="s">
        <v>140</v>
      </c>
      <c r="C1106" s="131">
        <f t="shared" si="18"/>
        <v>9329.1666666666679</v>
      </c>
      <c r="D1106" s="132">
        <v>11195</v>
      </c>
      <c r="Q1106" s="85" t="s">
        <v>300</v>
      </c>
      <c r="R1106" s="90" t="s">
        <v>141</v>
      </c>
      <c r="S1106" s="92">
        <v>334.45</v>
      </c>
    </row>
    <row r="1107" spans="1:19">
      <c r="A1107" s="44" t="s">
        <v>30</v>
      </c>
      <c r="B1107" s="45" t="s">
        <v>141</v>
      </c>
      <c r="C1107" s="131">
        <f t="shared" si="18"/>
        <v>9696.6666666666679</v>
      </c>
      <c r="D1107" s="132">
        <v>11636</v>
      </c>
      <c r="Q1107" s="85" t="s">
        <v>300</v>
      </c>
      <c r="R1107" s="90" t="s">
        <v>142</v>
      </c>
      <c r="S1107" s="92">
        <v>334.45</v>
      </c>
    </row>
    <row r="1108" spans="1:19">
      <c r="A1108" s="44" t="s">
        <v>30</v>
      </c>
      <c r="B1108" s="45" t="s">
        <v>142</v>
      </c>
      <c r="C1108" s="131">
        <f t="shared" si="18"/>
        <v>7439.166666666667</v>
      </c>
      <c r="D1108" s="132">
        <v>8927</v>
      </c>
      <c r="Q1108" s="85" t="s">
        <v>300</v>
      </c>
      <c r="R1108" s="90" t="s">
        <v>143</v>
      </c>
      <c r="S1108" s="92">
        <v>334.45</v>
      </c>
    </row>
    <row r="1109" spans="1:19">
      <c r="A1109" s="44" t="s">
        <v>30</v>
      </c>
      <c r="B1109" s="45" t="s">
        <v>143</v>
      </c>
      <c r="C1109" s="131">
        <f t="shared" si="18"/>
        <v>7632.5</v>
      </c>
      <c r="D1109" s="132">
        <v>9159</v>
      </c>
      <c r="Q1109" s="85" t="s">
        <v>300</v>
      </c>
      <c r="R1109" s="90" t="s">
        <v>144</v>
      </c>
      <c r="S1109" s="92">
        <v>334.45</v>
      </c>
    </row>
    <row r="1110" spans="1:19">
      <c r="A1110" s="44" t="s">
        <v>30</v>
      </c>
      <c r="B1110" s="45" t="s">
        <v>144</v>
      </c>
      <c r="C1110" s="131">
        <f t="shared" si="18"/>
        <v>7922.5</v>
      </c>
      <c r="D1110" s="132">
        <v>9507</v>
      </c>
      <c r="Q1110" s="85" t="s">
        <v>300</v>
      </c>
      <c r="R1110" s="90" t="s">
        <v>145</v>
      </c>
      <c r="S1110" s="92">
        <v>334.45</v>
      </c>
    </row>
    <row r="1111" spans="1:19">
      <c r="A1111" s="44" t="s">
        <v>30</v>
      </c>
      <c r="B1111" s="45" t="s">
        <v>145</v>
      </c>
      <c r="C1111" s="131">
        <f t="shared" si="18"/>
        <v>8210.8333333333339</v>
      </c>
      <c r="D1111" s="132">
        <v>9853</v>
      </c>
      <c r="Q1111" s="85" t="s">
        <v>300</v>
      </c>
      <c r="R1111" s="90" t="s">
        <v>146</v>
      </c>
      <c r="S1111" s="92">
        <v>334.45</v>
      </c>
    </row>
    <row r="1112" spans="1:19">
      <c r="A1112" s="44" t="s">
        <v>30</v>
      </c>
      <c r="B1112" s="45" t="s">
        <v>146</v>
      </c>
      <c r="C1112" s="131">
        <f t="shared" si="18"/>
        <v>8540.8333333333339</v>
      </c>
      <c r="D1112" s="132">
        <v>10249</v>
      </c>
      <c r="Q1112" s="85" t="s">
        <v>300</v>
      </c>
      <c r="R1112" s="90" t="s">
        <v>147</v>
      </c>
      <c r="S1112" s="92">
        <v>334.45</v>
      </c>
    </row>
    <row r="1113" spans="1:19">
      <c r="A1113" s="44" t="s">
        <v>30</v>
      </c>
      <c r="B1113" s="45" t="s">
        <v>147</v>
      </c>
      <c r="C1113" s="131">
        <f t="shared" si="18"/>
        <v>8790</v>
      </c>
      <c r="D1113" s="132">
        <v>10548</v>
      </c>
      <c r="Q1113" s="85" t="s">
        <v>300</v>
      </c>
      <c r="R1113" s="90" t="s">
        <v>148</v>
      </c>
      <c r="S1113" s="92">
        <v>334.45</v>
      </c>
    </row>
    <row r="1114" spans="1:19">
      <c r="A1114" s="44" t="s">
        <v>30</v>
      </c>
      <c r="B1114" s="45" t="s">
        <v>148</v>
      </c>
      <c r="C1114" s="131">
        <f t="shared" si="18"/>
        <v>9078.3333333333339</v>
      </c>
      <c r="D1114" s="132">
        <v>10894</v>
      </c>
      <c r="Q1114" s="85" t="s">
        <v>300</v>
      </c>
      <c r="R1114" s="90" t="s">
        <v>149</v>
      </c>
      <c r="S1114" s="92">
        <v>334.45</v>
      </c>
    </row>
    <row r="1115" spans="1:19">
      <c r="A1115" s="44" t="s">
        <v>30</v>
      </c>
      <c r="B1115" s="45" t="s">
        <v>149</v>
      </c>
      <c r="C1115" s="131">
        <f t="shared" si="18"/>
        <v>9329.1666666666679</v>
      </c>
      <c r="D1115" s="132">
        <v>11195</v>
      </c>
      <c r="Q1115" s="85" t="s">
        <v>300</v>
      </c>
      <c r="R1115" s="90" t="s">
        <v>150</v>
      </c>
      <c r="S1115" s="92">
        <v>334.45</v>
      </c>
    </row>
    <row r="1116" spans="1:19">
      <c r="A1116" s="44" t="s">
        <v>30</v>
      </c>
      <c r="B1116" s="45" t="s">
        <v>150</v>
      </c>
      <c r="C1116" s="131">
        <f t="shared" si="18"/>
        <v>9696.6666666666679</v>
      </c>
      <c r="D1116" s="132">
        <v>11636</v>
      </c>
      <c r="Q1116" s="85" t="s">
        <v>300</v>
      </c>
      <c r="R1116" s="90" t="s">
        <v>151</v>
      </c>
      <c r="S1116" s="92">
        <v>334.45</v>
      </c>
    </row>
    <row r="1117" spans="1:19">
      <c r="A1117" s="44" t="s">
        <v>30</v>
      </c>
      <c r="B1117" s="45" t="s">
        <v>151</v>
      </c>
      <c r="C1117" s="131">
        <f t="shared" si="18"/>
        <v>10065</v>
      </c>
      <c r="D1117" s="132">
        <v>12078</v>
      </c>
      <c r="Q1117" s="85" t="s">
        <v>300</v>
      </c>
      <c r="R1117" s="90" t="s">
        <v>152</v>
      </c>
      <c r="S1117" s="92">
        <v>334.45</v>
      </c>
    </row>
    <row r="1118" spans="1:19">
      <c r="A1118" s="44" t="s">
        <v>30</v>
      </c>
      <c r="B1118" s="45" t="s">
        <v>152</v>
      </c>
      <c r="C1118" s="131">
        <f t="shared" si="18"/>
        <v>7632.5</v>
      </c>
      <c r="D1118" s="132">
        <v>9159</v>
      </c>
      <c r="Q1118" s="85" t="s">
        <v>300</v>
      </c>
      <c r="R1118" s="90" t="s">
        <v>153</v>
      </c>
      <c r="S1118" s="92">
        <v>334.45</v>
      </c>
    </row>
    <row r="1119" spans="1:19">
      <c r="A1119" s="44" t="s">
        <v>30</v>
      </c>
      <c r="B1119" s="45" t="s">
        <v>153</v>
      </c>
      <c r="C1119" s="131">
        <f t="shared" si="18"/>
        <v>7922.5</v>
      </c>
      <c r="D1119" s="132">
        <v>9507</v>
      </c>
      <c r="Q1119" s="85" t="s">
        <v>300</v>
      </c>
      <c r="R1119" s="90" t="s">
        <v>154</v>
      </c>
      <c r="S1119" s="92">
        <v>334.45</v>
      </c>
    </row>
    <row r="1120" spans="1:19">
      <c r="A1120" s="44" t="s">
        <v>30</v>
      </c>
      <c r="B1120" s="45" t="s">
        <v>154</v>
      </c>
      <c r="C1120" s="131">
        <f t="shared" si="18"/>
        <v>8210.8333333333339</v>
      </c>
      <c r="D1120" s="132">
        <v>9853</v>
      </c>
      <c r="Q1120" s="85" t="s">
        <v>300</v>
      </c>
      <c r="R1120" s="90" t="s">
        <v>155</v>
      </c>
      <c r="S1120" s="92">
        <v>334.45</v>
      </c>
    </row>
    <row r="1121" spans="1:19">
      <c r="A1121" s="44" t="s">
        <v>30</v>
      </c>
      <c r="B1121" s="45" t="s">
        <v>155</v>
      </c>
      <c r="C1121" s="131">
        <f t="shared" si="18"/>
        <v>8540.8333333333339</v>
      </c>
      <c r="D1121" s="132">
        <v>10249</v>
      </c>
      <c r="Q1121" s="85" t="s">
        <v>300</v>
      </c>
      <c r="R1121" s="90" t="s">
        <v>156</v>
      </c>
      <c r="S1121" s="92">
        <v>334.45</v>
      </c>
    </row>
    <row r="1122" spans="1:19">
      <c r="A1122" s="44" t="s">
        <v>30</v>
      </c>
      <c r="B1122" s="45" t="s">
        <v>156</v>
      </c>
      <c r="C1122" s="131">
        <f t="shared" si="18"/>
        <v>8790</v>
      </c>
      <c r="D1122" s="132">
        <v>10548</v>
      </c>
      <c r="Q1122" s="85" t="s">
        <v>300</v>
      </c>
      <c r="R1122" s="90" t="s">
        <v>157</v>
      </c>
      <c r="S1122" s="92">
        <v>334.45</v>
      </c>
    </row>
    <row r="1123" spans="1:19">
      <c r="A1123" s="44" t="s">
        <v>30</v>
      </c>
      <c r="B1123" s="45" t="s">
        <v>157</v>
      </c>
      <c r="C1123" s="131">
        <f t="shared" si="18"/>
        <v>9078.3333333333339</v>
      </c>
      <c r="D1123" s="132">
        <v>10894</v>
      </c>
      <c r="Q1123" s="85" t="s">
        <v>300</v>
      </c>
      <c r="R1123" s="90" t="s">
        <v>158</v>
      </c>
      <c r="S1123" s="92">
        <v>334.45</v>
      </c>
    </row>
    <row r="1124" spans="1:19">
      <c r="A1124" s="44" t="s">
        <v>30</v>
      </c>
      <c r="B1124" s="45" t="s">
        <v>158</v>
      </c>
      <c r="C1124" s="131">
        <f t="shared" si="18"/>
        <v>9329.1666666666679</v>
      </c>
      <c r="D1124" s="132">
        <v>11195</v>
      </c>
      <c r="Q1124" s="85" t="s">
        <v>300</v>
      </c>
      <c r="R1124" s="90" t="s">
        <v>159</v>
      </c>
      <c r="S1124" s="92">
        <v>334.45</v>
      </c>
    </row>
    <row r="1125" spans="1:19">
      <c r="A1125" s="44" t="s">
        <v>30</v>
      </c>
      <c r="B1125" s="45" t="s">
        <v>159</v>
      </c>
      <c r="C1125" s="131">
        <f t="shared" si="18"/>
        <v>9696.6666666666679</v>
      </c>
      <c r="D1125" s="132">
        <v>11636</v>
      </c>
      <c r="Q1125" s="85" t="s">
        <v>300</v>
      </c>
      <c r="R1125" s="90" t="s">
        <v>160</v>
      </c>
      <c r="S1125" s="92">
        <v>334.45</v>
      </c>
    </row>
    <row r="1126" spans="1:19">
      <c r="A1126" s="44" t="s">
        <v>30</v>
      </c>
      <c r="B1126" s="45" t="s">
        <v>160</v>
      </c>
      <c r="C1126" s="131">
        <f t="shared" si="18"/>
        <v>10065</v>
      </c>
      <c r="D1126" s="132">
        <v>12078</v>
      </c>
      <c r="Q1126" s="85" t="s">
        <v>300</v>
      </c>
      <c r="R1126" s="90" t="s">
        <v>161</v>
      </c>
      <c r="S1126" s="92">
        <v>334.45</v>
      </c>
    </row>
    <row r="1127" spans="1:19">
      <c r="A1127" s="44" t="s">
        <v>30</v>
      </c>
      <c r="B1127" s="45" t="s">
        <v>161</v>
      </c>
      <c r="C1127" s="131">
        <f t="shared" si="18"/>
        <v>10432.5</v>
      </c>
      <c r="D1127" s="132">
        <v>12519</v>
      </c>
      <c r="Q1127" s="85" t="s">
        <v>300</v>
      </c>
      <c r="R1127" s="90" t="s">
        <v>162</v>
      </c>
      <c r="S1127" s="92">
        <v>334.45</v>
      </c>
    </row>
    <row r="1128" spans="1:19">
      <c r="A1128" s="44" t="s">
        <v>30</v>
      </c>
      <c r="B1128" s="45" t="s">
        <v>162</v>
      </c>
      <c r="C1128" s="131">
        <f t="shared" si="18"/>
        <v>7922.5</v>
      </c>
      <c r="D1128" s="132">
        <v>9507</v>
      </c>
      <c r="Q1128" s="85" t="s">
        <v>300</v>
      </c>
      <c r="R1128" s="90" t="s">
        <v>163</v>
      </c>
      <c r="S1128" s="92">
        <v>334.45</v>
      </c>
    </row>
    <row r="1129" spans="1:19">
      <c r="A1129" s="44" t="s">
        <v>30</v>
      </c>
      <c r="B1129" s="45" t="s">
        <v>163</v>
      </c>
      <c r="C1129" s="131">
        <f t="shared" si="18"/>
        <v>8210.8333333333339</v>
      </c>
      <c r="D1129" s="132">
        <v>9853</v>
      </c>
      <c r="Q1129" s="85" t="s">
        <v>300</v>
      </c>
      <c r="R1129" s="90" t="s">
        <v>164</v>
      </c>
      <c r="S1129" s="92">
        <v>334.45</v>
      </c>
    </row>
    <row r="1130" spans="1:19">
      <c r="A1130" s="44" t="s">
        <v>30</v>
      </c>
      <c r="B1130" s="45" t="s">
        <v>164</v>
      </c>
      <c r="C1130" s="131">
        <f t="shared" si="18"/>
        <v>8540.8333333333339</v>
      </c>
      <c r="D1130" s="132">
        <v>10249</v>
      </c>
      <c r="Q1130" s="85" t="s">
        <v>300</v>
      </c>
      <c r="R1130" s="90" t="s">
        <v>165</v>
      </c>
      <c r="S1130" s="92">
        <v>334.45</v>
      </c>
    </row>
    <row r="1131" spans="1:19">
      <c r="A1131" s="44" t="s">
        <v>30</v>
      </c>
      <c r="B1131" s="45" t="s">
        <v>165</v>
      </c>
      <c r="C1131" s="131">
        <f t="shared" si="18"/>
        <v>8790</v>
      </c>
      <c r="D1131" s="132">
        <v>10548</v>
      </c>
      <c r="Q1131" s="85" t="s">
        <v>300</v>
      </c>
      <c r="R1131" s="90" t="s">
        <v>166</v>
      </c>
      <c r="S1131" s="92">
        <v>334.45</v>
      </c>
    </row>
    <row r="1132" spans="1:19">
      <c r="A1132" s="44" t="s">
        <v>30</v>
      </c>
      <c r="B1132" s="45" t="s">
        <v>166</v>
      </c>
      <c r="C1132" s="131">
        <f t="shared" si="18"/>
        <v>9078.3333333333339</v>
      </c>
      <c r="D1132" s="132">
        <v>10894</v>
      </c>
      <c r="Q1132" s="85" t="s">
        <v>300</v>
      </c>
      <c r="R1132" s="90" t="s">
        <v>167</v>
      </c>
      <c r="S1132" s="92">
        <v>334.45</v>
      </c>
    </row>
    <row r="1133" spans="1:19">
      <c r="A1133" s="44" t="s">
        <v>30</v>
      </c>
      <c r="B1133" s="45" t="s">
        <v>167</v>
      </c>
      <c r="C1133" s="131">
        <f t="shared" si="18"/>
        <v>9329.1666666666679</v>
      </c>
      <c r="D1133" s="132">
        <v>11195</v>
      </c>
      <c r="Q1133" s="85" t="s">
        <v>300</v>
      </c>
      <c r="R1133" s="90" t="s">
        <v>168</v>
      </c>
      <c r="S1133" s="92">
        <v>334.45</v>
      </c>
    </row>
    <row r="1134" spans="1:19">
      <c r="A1134" s="44" t="s">
        <v>30</v>
      </c>
      <c r="B1134" s="45" t="s">
        <v>168</v>
      </c>
      <c r="C1134" s="131">
        <f t="shared" si="18"/>
        <v>9696.6666666666679</v>
      </c>
      <c r="D1134" s="132">
        <v>11636</v>
      </c>
      <c r="Q1134" s="85" t="s">
        <v>300</v>
      </c>
      <c r="R1134" s="90" t="s">
        <v>169</v>
      </c>
      <c r="S1134" s="92">
        <v>334.45</v>
      </c>
    </row>
    <row r="1135" spans="1:19">
      <c r="A1135" s="44" t="s">
        <v>30</v>
      </c>
      <c r="B1135" s="45" t="s">
        <v>169</v>
      </c>
      <c r="C1135" s="131">
        <f t="shared" si="18"/>
        <v>10065</v>
      </c>
      <c r="D1135" s="132">
        <v>12078</v>
      </c>
      <c r="Q1135" s="85" t="s">
        <v>300</v>
      </c>
      <c r="R1135" s="90" t="s">
        <v>170</v>
      </c>
      <c r="S1135" s="92">
        <v>334.45</v>
      </c>
    </row>
    <row r="1136" spans="1:19">
      <c r="A1136" s="44" t="s">
        <v>30</v>
      </c>
      <c r="B1136" s="45" t="s">
        <v>170</v>
      </c>
      <c r="C1136" s="131">
        <f t="shared" si="18"/>
        <v>10432.5</v>
      </c>
      <c r="D1136" s="132">
        <v>12519</v>
      </c>
      <c r="Q1136" s="85" t="s">
        <v>300</v>
      </c>
      <c r="R1136" s="90" t="s">
        <v>171</v>
      </c>
      <c r="S1136" s="92">
        <v>334.45</v>
      </c>
    </row>
    <row r="1137" spans="1:19">
      <c r="A1137" s="44" t="s">
        <v>30</v>
      </c>
      <c r="B1137" s="45" t="s">
        <v>171</v>
      </c>
      <c r="C1137" s="131">
        <f t="shared" si="18"/>
        <v>10645.833333333334</v>
      </c>
      <c r="D1137" s="132">
        <v>12775</v>
      </c>
      <c r="Q1137" s="85" t="s">
        <v>300</v>
      </c>
      <c r="R1137" s="90" t="s">
        <v>172</v>
      </c>
      <c r="S1137" s="92">
        <v>334.45</v>
      </c>
    </row>
    <row r="1138" spans="1:19">
      <c r="A1138" s="44" t="s">
        <v>30</v>
      </c>
      <c r="B1138" s="45" t="s">
        <v>172</v>
      </c>
      <c r="C1138" s="131">
        <f t="shared" si="18"/>
        <v>8210.8333333333339</v>
      </c>
      <c r="D1138" s="132">
        <v>9853</v>
      </c>
      <c r="Q1138" s="85" t="s">
        <v>300</v>
      </c>
      <c r="R1138" s="90" t="s">
        <v>173</v>
      </c>
      <c r="S1138" s="92">
        <v>334.45</v>
      </c>
    </row>
    <row r="1139" spans="1:19">
      <c r="A1139" s="44" t="s">
        <v>30</v>
      </c>
      <c r="B1139" s="45" t="s">
        <v>173</v>
      </c>
      <c r="C1139" s="131">
        <f t="shared" si="18"/>
        <v>8540.8333333333339</v>
      </c>
      <c r="D1139" s="132">
        <v>10249</v>
      </c>
      <c r="Q1139" s="85" t="s">
        <v>300</v>
      </c>
      <c r="R1139" s="90" t="s">
        <v>174</v>
      </c>
      <c r="S1139" s="92">
        <v>334.45</v>
      </c>
    </row>
    <row r="1140" spans="1:19">
      <c r="A1140" s="44" t="s">
        <v>30</v>
      </c>
      <c r="B1140" s="45" t="s">
        <v>174</v>
      </c>
      <c r="C1140" s="131">
        <f t="shared" si="18"/>
        <v>8790</v>
      </c>
      <c r="D1140" s="132">
        <v>10548</v>
      </c>
      <c r="Q1140" s="85" t="s">
        <v>300</v>
      </c>
      <c r="R1140" s="90" t="s">
        <v>175</v>
      </c>
      <c r="S1140" s="92">
        <v>334.45</v>
      </c>
    </row>
    <row r="1141" spans="1:19">
      <c r="A1141" s="44" t="s">
        <v>30</v>
      </c>
      <c r="B1141" s="45" t="s">
        <v>175</v>
      </c>
      <c r="C1141" s="131">
        <f t="shared" si="18"/>
        <v>9224.1666666666679</v>
      </c>
      <c r="D1141" s="132">
        <v>11069</v>
      </c>
      <c r="Q1141" s="85" t="s">
        <v>300</v>
      </c>
      <c r="R1141" s="90" t="s">
        <v>176</v>
      </c>
      <c r="S1141" s="92">
        <v>334.45</v>
      </c>
    </row>
    <row r="1142" spans="1:19">
      <c r="A1142" s="44" t="s">
        <v>30</v>
      </c>
      <c r="B1142" s="45" t="s">
        <v>176</v>
      </c>
      <c r="C1142" s="131">
        <f t="shared" si="18"/>
        <v>9415</v>
      </c>
      <c r="D1142" s="132">
        <v>11298</v>
      </c>
      <c r="Q1142" s="85" t="s">
        <v>300</v>
      </c>
      <c r="R1142" s="90" t="s">
        <v>177</v>
      </c>
      <c r="S1142" s="92">
        <v>334.45</v>
      </c>
    </row>
    <row r="1143" spans="1:19">
      <c r="A1143" s="44" t="s">
        <v>30</v>
      </c>
      <c r="B1143" s="45" t="s">
        <v>177</v>
      </c>
      <c r="C1143" s="131">
        <f t="shared" si="18"/>
        <v>9608.3333333333339</v>
      </c>
      <c r="D1143" s="132">
        <v>11530</v>
      </c>
      <c r="Q1143" s="85" t="s">
        <v>300</v>
      </c>
      <c r="R1143" s="90" t="s">
        <v>178</v>
      </c>
      <c r="S1143" s="92">
        <v>334.45</v>
      </c>
    </row>
    <row r="1144" spans="1:19">
      <c r="A1144" s="44" t="s">
        <v>30</v>
      </c>
      <c r="B1144" s="45" t="s">
        <v>178</v>
      </c>
      <c r="C1144" s="131">
        <f t="shared" si="18"/>
        <v>9780</v>
      </c>
      <c r="D1144" s="132">
        <v>11736</v>
      </c>
      <c r="Q1144" s="85" t="s">
        <v>300</v>
      </c>
      <c r="R1144" s="90" t="s">
        <v>179</v>
      </c>
      <c r="S1144" s="92">
        <v>334.45</v>
      </c>
    </row>
    <row r="1145" spans="1:19">
      <c r="A1145" s="44" t="s">
        <v>30</v>
      </c>
      <c r="B1145" s="45" t="s">
        <v>179</v>
      </c>
      <c r="C1145" s="131">
        <f t="shared" si="18"/>
        <v>10169.166666666668</v>
      </c>
      <c r="D1145" s="132">
        <v>12203</v>
      </c>
      <c r="Q1145" s="85" t="s">
        <v>300</v>
      </c>
      <c r="R1145" s="90" t="s">
        <v>180</v>
      </c>
      <c r="S1145" s="92">
        <v>334.45</v>
      </c>
    </row>
    <row r="1146" spans="1:19">
      <c r="A1146" s="44" t="s">
        <v>30</v>
      </c>
      <c r="B1146" s="45" t="s">
        <v>180</v>
      </c>
      <c r="C1146" s="131">
        <f t="shared" si="18"/>
        <v>10485</v>
      </c>
      <c r="D1146" s="132">
        <v>12582</v>
      </c>
      <c r="Q1146" s="85" t="s">
        <v>300</v>
      </c>
      <c r="R1146" s="90" t="s">
        <v>181</v>
      </c>
      <c r="S1146" s="92">
        <v>334.45</v>
      </c>
    </row>
    <row r="1147" spans="1:19">
      <c r="A1147" s="44" t="s">
        <v>30</v>
      </c>
      <c r="B1147" s="45" t="s">
        <v>181</v>
      </c>
      <c r="C1147" s="131">
        <f t="shared" si="18"/>
        <v>10715</v>
      </c>
      <c r="D1147" s="132">
        <v>12858</v>
      </c>
      <c r="Q1147" s="85" t="s">
        <v>300</v>
      </c>
      <c r="R1147" s="90" t="s">
        <v>182</v>
      </c>
      <c r="S1147" s="92">
        <v>334.45</v>
      </c>
    </row>
    <row r="1148" spans="1:19">
      <c r="A1148" s="44" t="s">
        <v>30</v>
      </c>
      <c r="B1148" s="45" t="s">
        <v>182</v>
      </c>
      <c r="C1148" s="131">
        <f t="shared" si="18"/>
        <v>8540.8333333333339</v>
      </c>
      <c r="D1148" s="132">
        <v>10249</v>
      </c>
      <c r="Q1148" s="85" t="s">
        <v>300</v>
      </c>
      <c r="R1148" s="90" t="s">
        <v>183</v>
      </c>
      <c r="S1148" s="92">
        <v>334.45</v>
      </c>
    </row>
    <row r="1149" spans="1:19">
      <c r="A1149" s="44" t="s">
        <v>30</v>
      </c>
      <c r="B1149" s="45" t="s">
        <v>183</v>
      </c>
      <c r="C1149" s="131">
        <f t="shared" si="18"/>
        <v>8790</v>
      </c>
      <c r="D1149" s="132">
        <v>10548</v>
      </c>
      <c r="Q1149" s="85" t="s">
        <v>300</v>
      </c>
      <c r="R1149" s="90" t="s">
        <v>184</v>
      </c>
      <c r="S1149" s="92">
        <v>334.45</v>
      </c>
    </row>
    <row r="1150" spans="1:19">
      <c r="A1150" s="44" t="s">
        <v>30</v>
      </c>
      <c r="B1150" s="45" t="s">
        <v>184</v>
      </c>
      <c r="C1150" s="131">
        <f t="shared" si="18"/>
        <v>9224.1666666666679</v>
      </c>
      <c r="D1150" s="132">
        <v>11069</v>
      </c>
      <c r="Q1150" s="85" t="s">
        <v>300</v>
      </c>
      <c r="R1150" s="90" t="s">
        <v>185</v>
      </c>
      <c r="S1150" s="92">
        <v>334.45</v>
      </c>
    </row>
    <row r="1151" spans="1:19">
      <c r="A1151" s="44" t="s">
        <v>30</v>
      </c>
      <c r="B1151" s="45" t="s">
        <v>185</v>
      </c>
      <c r="C1151" s="131">
        <f t="shared" si="18"/>
        <v>9415</v>
      </c>
      <c r="D1151" s="132">
        <v>11298</v>
      </c>
      <c r="Q1151" s="85" t="s">
        <v>300</v>
      </c>
      <c r="R1151" s="90" t="s">
        <v>186</v>
      </c>
      <c r="S1151" s="92">
        <v>334.45</v>
      </c>
    </row>
    <row r="1152" spans="1:19">
      <c r="A1152" s="44" t="s">
        <v>30</v>
      </c>
      <c r="B1152" s="45" t="s">
        <v>186</v>
      </c>
      <c r="C1152" s="131">
        <f t="shared" si="18"/>
        <v>9608.3333333333339</v>
      </c>
      <c r="D1152" s="132">
        <v>11530</v>
      </c>
      <c r="Q1152" s="85" t="s">
        <v>300</v>
      </c>
      <c r="R1152" s="90" t="s">
        <v>187</v>
      </c>
      <c r="S1152" s="92">
        <v>334.45</v>
      </c>
    </row>
    <row r="1153" spans="1:19">
      <c r="A1153" s="44" t="s">
        <v>30</v>
      </c>
      <c r="B1153" s="45" t="s">
        <v>187</v>
      </c>
      <c r="C1153" s="131">
        <f t="shared" si="18"/>
        <v>9780</v>
      </c>
      <c r="D1153" s="132">
        <v>11736</v>
      </c>
      <c r="Q1153" s="85" t="s">
        <v>300</v>
      </c>
      <c r="R1153" s="90" t="s">
        <v>188</v>
      </c>
      <c r="S1153" s="92">
        <v>334.45</v>
      </c>
    </row>
    <row r="1154" spans="1:19">
      <c r="A1154" s="44" t="s">
        <v>30</v>
      </c>
      <c r="B1154" s="45" t="s">
        <v>188</v>
      </c>
      <c r="C1154" s="131">
        <f t="shared" si="18"/>
        <v>9970.8333333333339</v>
      </c>
      <c r="D1154" s="132">
        <v>11965</v>
      </c>
      <c r="Q1154" s="85" t="s">
        <v>300</v>
      </c>
      <c r="R1154" s="90" t="s">
        <v>189</v>
      </c>
      <c r="S1154" s="92">
        <v>334.45</v>
      </c>
    </row>
    <row r="1155" spans="1:19">
      <c r="A1155" s="44" t="s">
        <v>30</v>
      </c>
      <c r="B1155" s="45" t="s">
        <v>189</v>
      </c>
      <c r="C1155" s="131">
        <f t="shared" si="18"/>
        <v>10381.666666666668</v>
      </c>
      <c r="D1155" s="132">
        <v>12458</v>
      </c>
      <c r="Q1155" s="85" t="s">
        <v>300</v>
      </c>
      <c r="R1155" s="90" t="s">
        <v>190</v>
      </c>
      <c r="S1155" s="92">
        <v>334.45</v>
      </c>
    </row>
    <row r="1156" spans="1:19">
      <c r="A1156" s="44" t="s">
        <v>30</v>
      </c>
      <c r="B1156" s="45" t="s">
        <v>190</v>
      </c>
      <c r="C1156" s="131">
        <f t="shared" ref="C1156:C1197" si="19">D1156/1.2</f>
        <v>10589.166666666668</v>
      </c>
      <c r="D1156" s="132">
        <v>12707</v>
      </c>
      <c r="Q1156" s="85" t="s">
        <v>300</v>
      </c>
      <c r="R1156" s="90" t="s">
        <v>191</v>
      </c>
      <c r="S1156" s="92">
        <v>334.45</v>
      </c>
    </row>
    <row r="1157" spans="1:19">
      <c r="A1157" s="44" t="s">
        <v>30</v>
      </c>
      <c r="B1157" s="45" t="s">
        <v>191</v>
      </c>
      <c r="C1157" s="131">
        <f t="shared" si="19"/>
        <v>10888.333333333334</v>
      </c>
      <c r="D1157" s="132">
        <v>13066</v>
      </c>
      <c r="Q1157" s="85" t="s">
        <v>300</v>
      </c>
      <c r="R1157" s="90" t="s">
        <v>192</v>
      </c>
      <c r="S1157" s="92">
        <v>334.45</v>
      </c>
    </row>
    <row r="1158" spans="1:19">
      <c r="A1158" s="44" t="s">
        <v>30</v>
      </c>
      <c r="B1158" s="45" t="s">
        <v>192</v>
      </c>
      <c r="C1158" s="131">
        <f t="shared" si="19"/>
        <v>8790</v>
      </c>
      <c r="D1158" s="132">
        <v>10548</v>
      </c>
      <c r="Q1158" s="85" t="s">
        <v>300</v>
      </c>
      <c r="R1158" s="90" t="s">
        <v>193</v>
      </c>
      <c r="S1158" s="92">
        <v>334.45</v>
      </c>
    </row>
    <row r="1159" spans="1:19">
      <c r="A1159" s="44" t="s">
        <v>30</v>
      </c>
      <c r="B1159" s="45" t="s">
        <v>193</v>
      </c>
      <c r="C1159" s="131">
        <f t="shared" si="19"/>
        <v>9224.1666666666679</v>
      </c>
      <c r="D1159" s="132">
        <v>11069</v>
      </c>
      <c r="Q1159" s="85" t="s">
        <v>300</v>
      </c>
      <c r="R1159" s="90" t="s">
        <v>194</v>
      </c>
      <c r="S1159" s="92">
        <v>334.45</v>
      </c>
    </row>
    <row r="1160" spans="1:19">
      <c r="A1160" s="44" t="s">
        <v>30</v>
      </c>
      <c r="B1160" s="45" t="s">
        <v>194</v>
      </c>
      <c r="C1160" s="131">
        <f t="shared" si="19"/>
        <v>9365</v>
      </c>
      <c r="D1160" s="132">
        <v>11238</v>
      </c>
      <c r="Q1160" s="85" t="s">
        <v>300</v>
      </c>
      <c r="R1160" s="90" t="s">
        <v>195</v>
      </c>
      <c r="S1160" s="92">
        <v>334.45</v>
      </c>
    </row>
    <row r="1161" spans="1:19">
      <c r="A1161" s="44" t="s">
        <v>30</v>
      </c>
      <c r="B1161" s="45" t="s">
        <v>195</v>
      </c>
      <c r="C1161" s="131">
        <f t="shared" si="19"/>
        <v>9608.3333333333339</v>
      </c>
      <c r="D1161" s="132">
        <v>11530</v>
      </c>
      <c r="Q1161" s="85" t="s">
        <v>300</v>
      </c>
      <c r="R1161" s="90" t="s">
        <v>196</v>
      </c>
      <c r="S1161" s="92">
        <v>334.45</v>
      </c>
    </row>
    <row r="1162" spans="1:19">
      <c r="A1162" s="44" t="s">
        <v>30</v>
      </c>
      <c r="B1162" s="45" t="s">
        <v>196</v>
      </c>
      <c r="C1162" s="131">
        <f t="shared" si="19"/>
        <v>9780</v>
      </c>
      <c r="D1162" s="132">
        <v>11736</v>
      </c>
      <c r="Q1162" s="85" t="s">
        <v>300</v>
      </c>
      <c r="R1162" s="90" t="s">
        <v>197</v>
      </c>
      <c r="S1162" s="92">
        <v>334.45</v>
      </c>
    </row>
    <row r="1163" spans="1:19">
      <c r="A1163" s="44" t="s">
        <v>30</v>
      </c>
      <c r="B1163" s="45" t="s">
        <v>197</v>
      </c>
      <c r="C1163" s="131">
        <f t="shared" si="19"/>
        <v>9970.8333333333339</v>
      </c>
      <c r="D1163" s="132">
        <v>11965</v>
      </c>
      <c r="Q1163" s="85" t="s">
        <v>300</v>
      </c>
      <c r="R1163" s="90" t="s">
        <v>198</v>
      </c>
      <c r="S1163" s="92">
        <v>334.45</v>
      </c>
    </row>
    <row r="1164" spans="1:19">
      <c r="A1164" s="44" t="s">
        <v>30</v>
      </c>
      <c r="B1164" s="45" t="s">
        <v>198</v>
      </c>
      <c r="C1164" s="131">
        <f t="shared" si="19"/>
        <v>10165</v>
      </c>
      <c r="D1164" s="132">
        <v>12198</v>
      </c>
      <c r="Q1164" s="85" t="s">
        <v>300</v>
      </c>
      <c r="R1164" s="90" t="s">
        <v>199</v>
      </c>
      <c r="S1164" s="92">
        <v>334.45</v>
      </c>
    </row>
    <row r="1165" spans="1:19">
      <c r="A1165" s="44" t="s">
        <v>30</v>
      </c>
      <c r="B1165" s="45" t="s">
        <v>199</v>
      </c>
      <c r="C1165" s="131">
        <f t="shared" si="19"/>
        <v>10589.166666666668</v>
      </c>
      <c r="D1165" s="132">
        <v>12707</v>
      </c>
      <c r="Q1165" s="85" t="s">
        <v>300</v>
      </c>
      <c r="R1165" s="90" t="s">
        <v>200</v>
      </c>
      <c r="S1165" s="92">
        <v>334.45</v>
      </c>
    </row>
    <row r="1166" spans="1:19">
      <c r="A1166" s="44" t="s">
        <v>30</v>
      </c>
      <c r="B1166" s="45" t="s">
        <v>200</v>
      </c>
      <c r="C1166" s="131">
        <f t="shared" si="19"/>
        <v>10888.333333333334</v>
      </c>
      <c r="D1166" s="132">
        <v>13066</v>
      </c>
      <c r="Q1166" s="85" t="s">
        <v>300</v>
      </c>
      <c r="R1166" s="90" t="s">
        <v>201</v>
      </c>
      <c r="S1166" s="92">
        <v>334.45</v>
      </c>
    </row>
    <row r="1167" spans="1:19">
      <c r="A1167" s="44" t="s">
        <v>30</v>
      </c>
      <c r="B1167" s="45" t="s">
        <v>201</v>
      </c>
      <c r="C1167" s="131">
        <f t="shared" si="19"/>
        <v>11115</v>
      </c>
      <c r="D1167" s="132">
        <v>13338</v>
      </c>
      <c r="Q1167" s="85" t="s">
        <v>300</v>
      </c>
      <c r="R1167" s="90" t="s">
        <v>202</v>
      </c>
      <c r="S1167" s="92">
        <v>334.45</v>
      </c>
    </row>
    <row r="1168" spans="1:19">
      <c r="A1168" s="44" t="s">
        <v>30</v>
      </c>
      <c r="B1168" s="45" t="s">
        <v>202</v>
      </c>
      <c r="C1168" s="131">
        <f t="shared" si="19"/>
        <v>9224.1666666666679</v>
      </c>
      <c r="D1168" s="132">
        <v>11069</v>
      </c>
      <c r="Q1168" s="85" t="s">
        <v>300</v>
      </c>
      <c r="R1168" s="90" t="s">
        <v>203</v>
      </c>
      <c r="S1168" s="92">
        <v>334.45</v>
      </c>
    </row>
    <row r="1169" spans="1:19">
      <c r="A1169" s="44" t="s">
        <v>30</v>
      </c>
      <c r="B1169" s="45" t="s">
        <v>203</v>
      </c>
      <c r="C1169" s="131">
        <f t="shared" si="19"/>
        <v>9415</v>
      </c>
      <c r="D1169" s="132">
        <v>11298</v>
      </c>
      <c r="Q1169" s="85" t="s">
        <v>300</v>
      </c>
      <c r="R1169" s="90" t="s">
        <v>204</v>
      </c>
      <c r="S1169" s="92">
        <v>334.45</v>
      </c>
    </row>
    <row r="1170" spans="1:19">
      <c r="A1170" s="44" t="s">
        <v>30</v>
      </c>
      <c r="B1170" s="45" t="s">
        <v>204</v>
      </c>
      <c r="C1170" s="131">
        <f t="shared" si="19"/>
        <v>9658.3333333333339</v>
      </c>
      <c r="D1170" s="132">
        <v>11590</v>
      </c>
      <c r="Q1170" s="85" t="s">
        <v>300</v>
      </c>
      <c r="R1170" s="90" t="s">
        <v>205</v>
      </c>
      <c r="S1170" s="92">
        <v>334.45</v>
      </c>
    </row>
    <row r="1171" spans="1:19">
      <c r="A1171" s="44" t="s">
        <v>30</v>
      </c>
      <c r="B1171" s="45" t="s">
        <v>205</v>
      </c>
      <c r="C1171" s="131">
        <f t="shared" si="19"/>
        <v>9780</v>
      </c>
      <c r="D1171" s="132">
        <v>11736</v>
      </c>
      <c r="Q1171" s="85" t="s">
        <v>300</v>
      </c>
      <c r="R1171" s="90" t="s">
        <v>206</v>
      </c>
      <c r="S1171" s="92">
        <v>334.45</v>
      </c>
    </row>
    <row r="1172" spans="1:19">
      <c r="A1172" s="44" t="s">
        <v>30</v>
      </c>
      <c r="B1172" s="45" t="s">
        <v>206</v>
      </c>
      <c r="C1172" s="131">
        <f t="shared" si="19"/>
        <v>9970.8333333333339</v>
      </c>
      <c r="D1172" s="132">
        <v>11965</v>
      </c>
      <c r="Q1172" s="85" t="s">
        <v>300</v>
      </c>
      <c r="R1172" s="90" t="s">
        <v>207</v>
      </c>
      <c r="S1172" s="92">
        <v>334.45</v>
      </c>
    </row>
    <row r="1173" spans="1:19">
      <c r="A1173" s="44" t="s">
        <v>30</v>
      </c>
      <c r="B1173" s="45" t="s">
        <v>207</v>
      </c>
      <c r="C1173" s="131">
        <f t="shared" si="19"/>
        <v>10165</v>
      </c>
      <c r="D1173" s="132">
        <v>12198</v>
      </c>
      <c r="Q1173" s="85" t="s">
        <v>300</v>
      </c>
      <c r="R1173" s="90" t="s">
        <v>208</v>
      </c>
      <c r="S1173" s="92">
        <v>334.45</v>
      </c>
    </row>
    <row r="1174" spans="1:19">
      <c r="A1174" s="44" t="s">
        <v>30</v>
      </c>
      <c r="B1174" s="45" t="s">
        <v>208</v>
      </c>
      <c r="C1174" s="131">
        <f t="shared" si="19"/>
        <v>10338.333333333334</v>
      </c>
      <c r="D1174" s="132">
        <v>12406</v>
      </c>
      <c r="Q1174" s="85" t="s">
        <v>300</v>
      </c>
      <c r="R1174" s="90" t="s">
        <v>209</v>
      </c>
      <c r="S1174" s="92">
        <v>334.45</v>
      </c>
    </row>
    <row r="1175" spans="1:19">
      <c r="A1175" s="44" t="s">
        <v>30</v>
      </c>
      <c r="B1175" s="45" t="s">
        <v>209</v>
      </c>
      <c r="C1175" s="131">
        <f t="shared" si="19"/>
        <v>10888.333333333334</v>
      </c>
      <c r="D1175" s="132">
        <v>13066</v>
      </c>
      <c r="Q1175" s="85" t="s">
        <v>300</v>
      </c>
      <c r="R1175" s="90" t="s">
        <v>210</v>
      </c>
      <c r="S1175" s="92">
        <v>334.45</v>
      </c>
    </row>
    <row r="1176" spans="1:19">
      <c r="A1176" s="44" t="s">
        <v>30</v>
      </c>
      <c r="B1176" s="45" t="s">
        <v>210</v>
      </c>
      <c r="C1176" s="131">
        <f t="shared" si="19"/>
        <v>11115</v>
      </c>
      <c r="D1176" s="132">
        <v>13338</v>
      </c>
      <c r="Q1176" s="85" t="s">
        <v>300</v>
      </c>
      <c r="R1176" s="90" t="s">
        <v>211</v>
      </c>
      <c r="S1176" s="92">
        <v>334.45</v>
      </c>
    </row>
    <row r="1177" spans="1:19">
      <c r="A1177" s="44" t="s">
        <v>30</v>
      </c>
      <c r="B1177" s="45" t="s">
        <v>211</v>
      </c>
      <c r="C1177" s="131">
        <f t="shared" si="19"/>
        <v>11505</v>
      </c>
      <c r="D1177" s="132">
        <v>13806</v>
      </c>
      <c r="Q1177" s="85" t="s">
        <v>300</v>
      </c>
      <c r="R1177" s="90" t="s">
        <v>212</v>
      </c>
      <c r="S1177" s="92">
        <v>334.45</v>
      </c>
    </row>
    <row r="1178" spans="1:19">
      <c r="A1178" s="44" t="s">
        <v>30</v>
      </c>
      <c r="B1178" s="45" t="s">
        <v>212</v>
      </c>
      <c r="C1178" s="131">
        <f t="shared" si="19"/>
        <v>9415</v>
      </c>
      <c r="D1178" s="132">
        <v>11298</v>
      </c>
      <c r="Q1178" s="85" t="s">
        <v>300</v>
      </c>
      <c r="R1178" s="90" t="s">
        <v>213</v>
      </c>
      <c r="S1178" s="92">
        <v>334.45</v>
      </c>
    </row>
    <row r="1179" spans="1:19">
      <c r="A1179" s="44" t="s">
        <v>30</v>
      </c>
      <c r="B1179" s="45" t="s">
        <v>213</v>
      </c>
      <c r="C1179" s="131">
        <f t="shared" si="19"/>
        <v>9615</v>
      </c>
      <c r="D1179" s="132">
        <v>11538</v>
      </c>
      <c r="Q1179" s="85" t="s">
        <v>300</v>
      </c>
      <c r="R1179" s="90" t="s">
        <v>214</v>
      </c>
      <c r="S1179" s="92">
        <v>334.45</v>
      </c>
    </row>
    <row r="1180" spans="1:19">
      <c r="A1180" s="44" t="s">
        <v>30</v>
      </c>
      <c r="B1180" s="45" t="s">
        <v>214</v>
      </c>
      <c r="C1180" s="131">
        <f t="shared" si="19"/>
        <v>9780</v>
      </c>
      <c r="D1180" s="132">
        <v>11736</v>
      </c>
      <c r="Q1180" s="85" t="s">
        <v>300</v>
      </c>
      <c r="R1180" s="90" t="s">
        <v>215</v>
      </c>
      <c r="S1180" s="92">
        <v>334.45</v>
      </c>
    </row>
    <row r="1181" spans="1:19">
      <c r="A1181" s="44" t="s">
        <v>30</v>
      </c>
      <c r="B1181" s="45" t="s">
        <v>215</v>
      </c>
      <c r="C1181" s="131">
        <f t="shared" si="19"/>
        <v>9970.8333333333339</v>
      </c>
      <c r="D1181" s="132">
        <v>11965</v>
      </c>
      <c r="Q1181" s="85" t="s">
        <v>300</v>
      </c>
      <c r="R1181" s="90" t="s">
        <v>216</v>
      </c>
      <c r="S1181" s="92">
        <v>334.45</v>
      </c>
    </row>
    <row r="1182" spans="1:19">
      <c r="A1182" s="44" t="s">
        <v>30</v>
      </c>
      <c r="B1182" s="45" t="s">
        <v>216</v>
      </c>
      <c r="C1182" s="131">
        <f t="shared" si="19"/>
        <v>10165</v>
      </c>
      <c r="D1182" s="132">
        <v>12198</v>
      </c>
      <c r="Q1182" s="85" t="s">
        <v>300</v>
      </c>
      <c r="R1182" s="90" t="s">
        <v>217</v>
      </c>
      <c r="S1182" s="92">
        <v>334.45</v>
      </c>
    </row>
    <row r="1183" spans="1:19">
      <c r="A1183" s="44" t="s">
        <v>30</v>
      </c>
      <c r="B1183" s="45" t="s">
        <v>217</v>
      </c>
      <c r="C1183" s="131">
        <f t="shared" si="19"/>
        <v>10338.333333333334</v>
      </c>
      <c r="D1183" s="132">
        <v>12406</v>
      </c>
      <c r="Q1183" s="85" t="s">
        <v>300</v>
      </c>
      <c r="R1183" s="90" t="s">
        <v>218</v>
      </c>
      <c r="S1183" s="92">
        <v>334.45</v>
      </c>
    </row>
    <row r="1184" spans="1:19">
      <c r="A1184" s="44" t="s">
        <v>30</v>
      </c>
      <c r="B1184" s="45" t="s">
        <v>218</v>
      </c>
      <c r="C1184" s="131">
        <f t="shared" si="19"/>
        <v>10580</v>
      </c>
      <c r="D1184" s="132">
        <v>12696</v>
      </c>
      <c r="Q1184" s="85" t="s">
        <v>300</v>
      </c>
      <c r="R1184" s="90" t="s">
        <v>219</v>
      </c>
      <c r="S1184" s="92">
        <v>334.45</v>
      </c>
    </row>
    <row r="1185" spans="1:19">
      <c r="A1185" s="44" t="s">
        <v>30</v>
      </c>
      <c r="B1185" s="45" t="s">
        <v>219</v>
      </c>
      <c r="C1185" s="131">
        <f t="shared" si="19"/>
        <v>11115</v>
      </c>
      <c r="D1185" s="132">
        <v>13338</v>
      </c>
      <c r="Q1185" s="85" t="s">
        <v>300</v>
      </c>
      <c r="R1185" s="90" t="s">
        <v>220</v>
      </c>
      <c r="S1185" s="92">
        <v>334.45</v>
      </c>
    </row>
    <row r="1186" spans="1:19">
      <c r="A1186" s="44" t="s">
        <v>30</v>
      </c>
      <c r="B1186" s="45" t="s">
        <v>220</v>
      </c>
      <c r="C1186" s="131">
        <f t="shared" si="19"/>
        <v>11505</v>
      </c>
      <c r="D1186" s="132">
        <v>13806</v>
      </c>
      <c r="Q1186" s="85" t="s">
        <v>300</v>
      </c>
      <c r="R1186" s="90" t="s">
        <v>221</v>
      </c>
      <c r="S1186" s="92">
        <v>334.45</v>
      </c>
    </row>
    <row r="1187" spans="1:19">
      <c r="A1187" s="44" t="s">
        <v>30</v>
      </c>
      <c r="B1187" s="45" t="s">
        <v>221</v>
      </c>
      <c r="C1187" s="131">
        <f t="shared" si="19"/>
        <v>11660.833333333334</v>
      </c>
      <c r="D1187" s="132">
        <v>13993</v>
      </c>
      <c r="Q1187" s="85" t="s">
        <v>300</v>
      </c>
      <c r="R1187" s="90" t="s">
        <v>222</v>
      </c>
      <c r="S1187" s="92">
        <v>334.45</v>
      </c>
    </row>
    <row r="1188" spans="1:19">
      <c r="A1188" s="44" t="s">
        <v>30</v>
      </c>
      <c r="B1188" s="45" t="s">
        <v>222</v>
      </c>
      <c r="C1188" s="131">
        <f t="shared" si="19"/>
        <v>9608.3333333333339</v>
      </c>
      <c r="D1188" s="132">
        <v>11530</v>
      </c>
      <c r="Q1188" s="85" t="s">
        <v>300</v>
      </c>
      <c r="R1188" s="90" t="s">
        <v>223</v>
      </c>
      <c r="S1188" s="92">
        <v>334.45</v>
      </c>
    </row>
    <row r="1189" spans="1:19">
      <c r="A1189" s="44" t="s">
        <v>30</v>
      </c>
      <c r="B1189" s="45" t="s">
        <v>223</v>
      </c>
      <c r="C1189" s="131">
        <f t="shared" si="19"/>
        <v>9780</v>
      </c>
      <c r="D1189" s="132">
        <v>11736</v>
      </c>
      <c r="Q1189" s="85" t="s">
        <v>300</v>
      </c>
      <c r="R1189" s="90" t="s">
        <v>224</v>
      </c>
      <c r="S1189" s="92">
        <v>334.45</v>
      </c>
    </row>
    <row r="1190" spans="1:19">
      <c r="A1190" s="44" t="s">
        <v>30</v>
      </c>
      <c r="B1190" s="45" t="s">
        <v>224</v>
      </c>
      <c r="C1190" s="131">
        <f t="shared" si="19"/>
        <v>9970.8333333333339</v>
      </c>
      <c r="D1190" s="132">
        <v>11965</v>
      </c>
      <c r="Q1190" s="85" t="s">
        <v>300</v>
      </c>
      <c r="R1190" s="90" t="s">
        <v>225</v>
      </c>
      <c r="S1190" s="92">
        <v>334.45</v>
      </c>
    </row>
    <row r="1191" spans="1:19">
      <c r="A1191" s="44" t="s">
        <v>30</v>
      </c>
      <c r="B1191" s="45" t="s">
        <v>225</v>
      </c>
      <c r="C1191" s="131">
        <f t="shared" si="19"/>
        <v>10165</v>
      </c>
      <c r="D1191" s="132">
        <v>12198</v>
      </c>
      <c r="Q1191" s="85" t="s">
        <v>300</v>
      </c>
      <c r="R1191" s="90" t="s">
        <v>226</v>
      </c>
      <c r="S1191" s="92">
        <v>334.45</v>
      </c>
    </row>
    <row r="1192" spans="1:19">
      <c r="A1192" s="44" t="s">
        <v>30</v>
      </c>
      <c r="B1192" s="45" t="s">
        <v>226</v>
      </c>
      <c r="C1192" s="131">
        <f t="shared" si="19"/>
        <v>10338.333333333334</v>
      </c>
      <c r="D1192" s="132">
        <v>12406</v>
      </c>
      <c r="Q1192" s="85" t="s">
        <v>300</v>
      </c>
      <c r="R1192" s="90" t="s">
        <v>227</v>
      </c>
      <c r="S1192" s="92">
        <v>334.45</v>
      </c>
    </row>
    <row r="1193" spans="1:19">
      <c r="A1193" s="44" t="s">
        <v>30</v>
      </c>
      <c r="B1193" s="45" t="s">
        <v>227</v>
      </c>
      <c r="C1193" s="131">
        <f t="shared" si="19"/>
        <v>10580</v>
      </c>
      <c r="D1193" s="132">
        <v>12696</v>
      </c>
      <c r="Q1193" s="85" t="s">
        <v>300</v>
      </c>
      <c r="R1193" s="90" t="s">
        <v>228</v>
      </c>
      <c r="S1193" s="92">
        <v>334.45</v>
      </c>
    </row>
    <row r="1194" spans="1:19">
      <c r="A1194" s="44" t="s">
        <v>30</v>
      </c>
      <c r="B1194" s="45" t="s">
        <v>228</v>
      </c>
      <c r="C1194" s="131">
        <f t="shared" si="19"/>
        <v>10800.833333333334</v>
      </c>
      <c r="D1194" s="132">
        <v>12961</v>
      </c>
      <c r="Q1194" s="85" t="s">
        <v>300</v>
      </c>
      <c r="R1194" s="90" t="s">
        <v>229</v>
      </c>
      <c r="S1194" s="92">
        <v>334.45</v>
      </c>
    </row>
    <row r="1195" spans="1:19">
      <c r="A1195" s="44" t="s">
        <v>30</v>
      </c>
      <c r="B1195" s="45" t="s">
        <v>229</v>
      </c>
      <c r="C1195" s="131">
        <f t="shared" si="19"/>
        <v>11005</v>
      </c>
      <c r="D1195" s="132">
        <v>13206</v>
      </c>
      <c r="Q1195" s="85" t="s">
        <v>300</v>
      </c>
      <c r="R1195" s="90" t="s">
        <v>230</v>
      </c>
      <c r="S1195" s="92">
        <v>334.45</v>
      </c>
    </row>
    <row r="1196" spans="1:19">
      <c r="A1196" s="44" t="s">
        <v>30</v>
      </c>
      <c r="B1196" s="45" t="s">
        <v>230</v>
      </c>
      <c r="C1196" s="131">
        <f t="shared" si="19"/>
        <v>11660.833333333334</v>
      </c>
      <c r="D1196" s="132">
        <v>13993</v>
      </c>
      <c r="Q1196" s="85" t="s">
        <v>300</v>
      </c>
      <c r="R1196" s="90" t="s">
        <v>231</v>
      </c>
      <c r="S1196" s="92">
        <v>334.45</v>
      </c>
    </row>
    <row r="1197" spans="1:19">
      <c r="A1197" s="44" t="s">
        <v>30</v>
      </c>
      <c r="B1197" s="45" t="s">
        <v>231</v>
      </c>
      <c r="C1197" s="131">
        <f t="shared" si="19"/>
        <v>11829.166666666668</v>
      </c>
      <c r="D1197" s="132">
        <v>14195</v>
      </c>
      <c r="Q1197" s="91" t="s">
        <v>295</v>
      </c>
      <c r="R1197" s="35" t="s">
        <v>34</v>
      </c>
      <c r="S1197" s="99">
        <v>192.31</v>
      </c>
    </row>
    <row r="1198" spans="1:19">
      <c r="Q1198" s="91" t="s">
        <v>295</v>
      </c>
      <c r="R1198" s="35" t="s">
        <v>33</v>
      </c>
      <c r="S1198" s="99">
        <v>192.31</v>
      </c>
    </row>
    <row r="1199" spans="1:19">
      <c r="Q1199" s="91" t="s">
        <v>295</v>
      </c>
      <c r="R1199" s="35" t="s">
        <v>35</v>
      </c>
      <c r="S1199" s="99">
        <v>192.31</v>
      </c>
    </row>
    <row r="1200" spans="1:19">
      <c r="Q1200" s="91" t="s">
        <v>295</v>
      </c>
      <c r="R1200" s="35" t="s">
        <v>36</v>
      </c>
      <c r="S1200" s="99">
        <v>192.31</v>
      </c>
    </row>
    <row r="1201" spans="17:19">
      <c r="Q1201" s="91" t="s">
        <v>295</v>
      </c>
      <c r="R1201" s="35" t="s">
        <v>37</v>
      </c>
      <c r="S1201" s="99">
        <v>192.31</v>
      </c>
    </row>
    <row r="1202" spans="17:19">
      <c r="Q1202" s="91" t="s">
        <v>295</v>
      </c>
      <c r="R1202" s="35" t="s">
        <v>38</v>
      </c>
      <c r="S1202" s="99">
        <v>192.31</v>
      </c>
    </row>
    <row r="1203" spans="17:19">
      <c r="Q1203" s="91" t="s">
        <v>295</v>
      </c>
      <c r="R1203" s="35" t="s">
        <v>39</v>
      </c>
      <c r="S1203" s="99">
        <v>192.31</v>
      </c>
    </row>
    <row r="1204" spans="17:19">
      <c r="Q1204" s="91" t="s">
        <v>295</v>
      </c>
      <c r="R1204" s="35" t="s">
        <v>40</v>
      </c>
      <c r="S1204" s="99">
        <v>192.31</v>
      </c>
    </row>
    <row r="1205" spans="17:19">
      <c r="Q1205" s="91" t="s">
        <v>295</v>
      </c>
      <c r="R1205" s="35" t="s">
        <v>41</v>
      </c>
      <c r="S1205" s="99">
        <v>192.31</v>
      </c>
    </row>
    <row r="1206" spans="17:19">
      <c r="Q1206" s="91" t="s">
        <v>295</v>
      </c>
      <c r="R1206" s="35" t="s">
        <v>42</v>
      </c>
      <c r="S1206" s="99">
        <v>192.31</v>
      </c>
    </row>
    <row r="1207" spans="17:19">
      <c r="Q1207" s="91" t="s">
        <v>295</v>
      </c>
      <c r="R1207" s="35" t="s">
        <v>43</v>
      </c>
      <c r="S1207" s="99">
        <v>192.31</v>
      </c>
    </row>
    <row r="1208" spans="17:19">
      <c r="Q1208" s="91" t="s">
        <v>295</v>
      </c>
      <c r="R1208" s="35" t="s">
        <v>44</v>
      </c>
      <c r="S1208" s="99">
        <v>192.31</v>
      </c>
    </row>
    <row r="1209" spans="17:19">
      <c r="Q1209" s="91" t="s">
        <v>295</v>
      </c>
      <c r="R1209" s="35" t="s">
        <v>45</v>
      </c>
      <c r="S1209" s="99">
        <v>192.31</v>
      </c>
    </row>
    <row r="1210" spans="17:19">
      <c r="Q1210" s="91" t="s">
        <v>295</v>
      </c>
      <c r="R1210" s="35" t="s">
        <v>46</v>
      </c>
      <c r="S1210" s="99">
        <v>192.31</v>
      </c>
    </row>
    <row r="1211" spans="17:19">
      <c r="Q1211" s="91" t="s">
        <v>295</v>
      </c>
      <c r="R1211" s="35" t="s">
        <v>47</v>
      </c>
      <c r="S1211" s="99">
        <v>192.31</v>
      </c>
    </row>
    <row r="1212" spans="17:19">
      <c r="Q1212" s="91" t="s">
        <v>295</v>
      </c>
      <c r="R1212" s="35" t="s">
        <v>48</v>
      </c>
      <c r="S1212" s="99">
        <v>192.31</v>
      </c>
    </row>
    <row r="1213" spans="17:19">
      <c r="Q1213" s="91" t="s">
        <v>295</v>
      </c>
      <c r="R1213" s="35" t="s">
        <v>49</v>
      </c>
      <c r="S1213" s="99">
        <v>192.31</v>
      </c>
    </row>
    <row r="1214" spans="17:19">
      <c r="Q1214" s="91" t="s">
        <v>295</v>
      </c>
      <c r="R1214" s="35" t="s">
        <v>50</v>
      </c>
      <c r="S1214" s="99">
        <v>192.31</v>
      </c>
    </row>
    <row r="1215" spans="17:19">
      <c r="Q1215" s="91" t="s">
        <v>295</v>
      </c>
      <c r="R1215" s="35" t="s">
        <v>51</v>
      </c>
      <c r="S1215" s="99">
        <v>192.31</v>
      </c>
    </row>
    <row r="1216" spans="17:19">
      <c r="Q1216" s="91" t="s">
        <v>295</v>
      </c>
      <c r="R1216" s="35" t="s">
        <v>52</v>
      </c>
      <c r="S1216" s="99">
        <v>192.31</v>
      </c>
    </row>
    <row r="1217" spans="17:19">
      <c r="Q1217" s="91" t="s">
        <v>295</v>
      </c>
      <c r="R1217" s="35" t="s">
        <v>53</v>
      </c>
      <c r="S1217" s="99">
        <v>192.31</v>
      </c>
    </row>
    <row r="1218" spans="17:19">
      <c r="Q1218" s="91" t="s">
        <v>295</v>
      </c>
      <c r="R1218" s="35" t="s">
        <v>54</v>
      </c>
      <c r="S1218" s="99">
        <v>192.31</v>
      </c>
    </row>
    <row r="1219" spans="17:19">
      <c r="Q1219" s="91" t="s">
        <v>295</v>
      </c>
      <c r="R1219" s="35" t="s">
        <v>55</v>
      </c>
      <c r="S1219" s="99">
        <v>192.31</v>
      </c>
    </row>
    <row r="1220" spans="17:19">
      <c r="Q1220" s="91" t="s">
        <v>295</v>
      </c>
      <c r="R1220" s="35" t="s">
        <v>56</v>
      </c>
      <c r="S1220" s="99">
        <v>192.31</v>
      </c>
    </row>
    <row r="1221" spans="17:19">
      <c r="Q1221" s="91" t="s">
        <v>295</v>
      </c>
      <c r="R1221" s="35" t="s">
        <v>57</v>
      </c>
      <c r="S1221" s="99">
        <v>192.31</v>
      </c>
    </row>
    <row r="1222" spans="17:19">
      <c r="Q1222" s="91" t="s">
        <v>295</v>
      </c>
      <c r="R1222" s="35" t="s">
        <v>58</v>
      </c>
      <c r="S1222" s="99">
        <v>192.31</v>
      </c>
    </row>
    <row r="1223" spans="17:19">
      <c r="Q1223" s="91" t="s">
        <v>295</v>
      </c>
      <c r="R1223" s="35" t="s">
        <v>59</v>
      </c>
      <c r="S1223" s="99">
        <v>192.31</v>
      </c>
    </row>
    <row r="1224" spans="17:19">
      <c r="Q1224" s="91" t="s">
        <v>295</v>
      </c>
      <c r="R1224" s="35" t="s">
        <v>60</v>
      </c>
      <c r="S1224" s="99">
        <v>192.31</v>
      </c>
    </row>
    <row r="1225" spans="17:19">
      <c r="Q1225" s="91" t="s">
        <v>295</v>
      </c>
      <c r="R1225" s="35" t="s">
        <v>61</v>
      </c>
      <c r="S1225" s="99">
        <v>192.31</v>
      </c>
    </row>
    <row r="1226" spans="17:19">
      <c r="Q1226" s="91" t="s">
        <v>295</v>
      </c>
      <c r="R1226" s="35" t="s">
        <v>62</v>
      </c>
      <c r="S1226" s="99">
        <v>192.31</v>
      </c>
    </row>
    <row r="1227" spans="17:19">
      <c r="Q1227" s="91" t="s">
        <v>295</v>
      </c>
      <c r="R1227" s="35" t="s">
        <v>63</v>
      </c>
      <c r="S1227" s="99">
        <v>192.31</v>
      </c>
    </row>
    <row r="1228" spans="17:19">
      <c r="Q1228" s="91" t="s">
        <v>295</v>
      </c>
      <c r="R1228" s="35" t="s">
        <v>64</v>
      </c>
      <c r="S1228" s="99">
        <v>192.31</v>
      </c>
    </row>
    <row r="1229" spans="17:19">
      <c r="Q1229" s="91" t="s">
        <v>295</v>
      </c>
      <c r="R1229" s="35" t="s">
        <v>65</v>
      </c>
      <c r="S1229" s="99">
        <v>192.31</v>
      </c>
    </row>
    <row r="1230" spans="17:19">
      <c r="Q1230" s="91" t="s">
        <v>295</v>
      </c>
      <c r="R1230" s="35" t="s">
        <v>66</v>
      </c>
      <c r="S1230" s="99">
        <v>192.31</v>
      </c>
    </row>
    <row r="1231" spans="17:19">
      <c r="Q1231" s="91" t="s">
        <v>295</v>
      </c>
      <c r="R1231" s="35" t="s">
        <v>67</v>
      </c>
      <c r="S1231" s="99">
        <v>192.31</v>
      </c>
    </row>
    <row r="1232" spans="17:19">
      <c r="Q1232" s="91" t="s">
        <v>295</v>
      </c>
      <c r="R1232" s="35" t="s">
        <v>68</v>
      </c>
      <c r="S1232" s="99">
        <v>192.31</v>
      </c>
    </row>
    <row r="1233" spans="17:19">
      <c r="Q1233" s="91" t="s">
        <v>295</v>
      </c>
      <c r="R1233" s="35" t="s">
        <v>69</v>
      </c>
      <c r="S1233" s="99">
        <v>192.31</v>
      </c>
    </row>
    <row r="1234" spans="17:19">
      <c r="Q1234" s="91" t="s">
        <v>295</v>
      </c>
      <c r="R1234" s="35" t="s">
        <v>70</v>
      </c>
      <c r="S1234" s="99">
        <v>192.31</v>
      </c>
    </row>
    <row r="1235" spans="17:19">
      <c r="Q1235" s="91" t="s">
        <v>295</v>
      </c>
      <c r="R1235" s="35" t="s">
        <v>71</v>
      </c>
      <c r="S1235" s="99">
        <v>192.31</v>
      </c>
    </row>
    <row r="1236" spans="17:19">
      <c r="Q1236" s="91" t="s">
        <v>295</v>
      </c>
      <c r="R1236" s="35" t="s">
        <v>72</v>
      </c>
      <c r="S1236" s="99">
        <v>192.31</v>
      </c>
    </row>
    <row r="1237" spans="17:19">
      <c r="Q1237" s="91" t="s">
        <v>295</v>
      </c>
      <c r="R1237" s="35" t="s">
        <v>73</v>
      </c>
      <c r="S1237" s="99">
        <v>192.31</v>
      </c>
    </row>
    <row r="1238" spans="17:19">
      <c r="Q1238" s="91" t="s">
        <v>295</v>
      </c>
      <c r="R1238" s="35" t="s">
        <v>74</v>
      </c>
      <c r="S1238" s="99">
        <v>192.31</v>
      </c>
    </row>
    <row r="1239" spans="17:19">
      <c r="Q1239" s="91" t="s">
        <v>295</v>
      </c>
      <c r="R1239" s="35" t="s">
        <v>75</v>
      </c>
      <c r="S1239" s="99">
        <v>192.31</v>
      </c>
    </row>
    <row r="1240" spans="17:19">
      <c r="Q1240" s="91" t="s">
        <v>295</v>
      </c>
      <c r="R1240" s="35" t="s">
        <v>76</v>
      </c>
      <c r="S1240" s="99">
        <v>192.31</v>
      </c>
    </row>
    <row r="1241" spans="17:19">
      <c r="Q1241" s="91" t="s">
        <v>295</v>
      </c>
      <c r="R1241" s="35" t="s">
        <v>77</v>
      </c>
      <c r="S1241" s="99">
        <v>192.31</v>
      </c>
    </row>
    <row r="1242" spans="17:19">
      <c r="Q1242" s="91" t="s">
        <v>295</v>
      </c>
      <c r="R1242" s="35" t="s">
        <v>78</v>
      </c>
      <c r="S1242" s="99">
        <v>192.31</v>
      </c>
    </row>
    <row r="1243" spans="17:19">
      <c r="Q1243" s="91" t="s">
        <v>295</v>
      </c>
      <c r="R1243" s="35" t="s">
        <v>79</v>
      </c>
      <c r="S1243" s="99">
        <v>192.31</v>
      </c>
    </row>
    <row r="1244" spans="17:19">
      <c r="Q1244" s="91" t="s">
        <v>295</v>
      </c>
      <c r="R1244" s="35" t="s">
        <v>80</v>
      </c>
      <c r="S1244" s="99">
        <v>192.31</v>
      </c>
    </row>
    <row r="1245" spans="17:19">
      <c r="Q1245" s="91" t="s">
        <v>295</v>
      </c>
      <c r="R1245" s="35" t="s">
        <v>81</v>
      </c>
      <c r="S1245" s="99">
        <v>192.31</v>
      </c>
    </row>
    <row r="1246" spans="17:19">
      <c r="Q1246" s="91" t="s">
        <v>295</v>
      </c>
      <c r="R1246" s="35" t="s">
        <v>83</v>
      </c>
      <c r="S1246" s="99">
        <v>192.31</v>
      </c>
    </row>
    <row r="1247" spans="17:19">
      <c r="Q1247" s="91" t="s">
        <v>295</v>
      </c>
      <c r="R1247" s="35" t="s">
        <v>84</v>
      </c>
      <c r="S1247" s="99">
        <v>192.31</v>
      </c>
    </row>
    <row r="1248" spans="17:19">
      <c r="Q1248" s="91" t="s">
        <v>295</v>
      </c>
      <c r="R1248" s="35" t="s">
        <v>85</v>
      </c>
      <c r="S1248" s="99">
        <v>192.31</v>
      </c>
    </row>
    <row r="1249" spans="17:19">
      <c r="Q1249" s="91" t="s">
        <v>295</v>
      </c>
      <c r="R1249" s="35" t="s">
        <v>86</v>
      </c>
      <c r="S1249" s="99">
        <v>192.31</v>
      </c>
    </row>
    <row r="1250" spans="17:19">
      <c r="Q1250" s="91" t="s">
        <v>295</v>
      </c>
      <c r="R1250" s="35" t="s">
        <v>87</v>
      </c>
      <c r="S1250" s="99">
        <v>192.31</v>
      </c>
    </row>
    <row r="1251" spans="17:19">
      <c r="Q1251" s="91" t="s">
        <v>295</v>
      </c>
      <c r="R1251" s="35" t="s">
        <v>88</v>
      </c>
      <c r="S1251" s="99">
        <v>192.31</v>
      </c>
    </row>
    <row r="1252" spans="17:19">
      <c r="Q1252" s="91" t="s">
        <v>295</v>
      </c>
      <c r="R1252" s="35" t="s">
        <v>89</v>
      </c>
      <c r="S1252" s="99">
        <v>192.31</v>
      </c>
    </row>
    <row r="1253" spans="17:19">
      <c r="Q1253" s="91" t="s">
        <v>295</v>
      </c>
      <c r="R1253" s="35" t="s">
        <v>90</v>
      </c>
      <c r="S1253" s="99">
        <v>192.31</v>
      </c>
    </row>
    <row r="1254" spans="17:19">
      <c r="Q1254" s="91" t="s">
        <v>295</v>
      </c>
      <c r="R1254" s="35" t="s">
        <v>91</v>
      </c>
      <c r="S1254" s="99">
        <v>192.31</v>
      </c>
    </row>
    <row r="1255" spans="17:19">
      <c r="Q1255" s="91" t="s">
        <v>295</v>
      </c>
      <c r="R1255" s="35" t="s">
        <v>82</v>
      </c>
      <c r="S1255" s="99">
        <v>192.31</v>
      </c>
    </row>
    <row r="1256" spans="17:19">
      <c r="Q1256" s="91" t="s">
        <v>295</v>
      </c>
      <c r="R1256" s="35" t="s">
        <v>92</v>
      </c>
      <c r="S1256" s="99">
        <v>192.31</v>
      </c>
    </row>
    <row r="1257" spans="17:19">
      <c r="Q1257" s="91" t="s">
        <v>295</v>
      </c>
      <c r="R1257" s="35" t="s">
        <v>93</v>
      </c>
      <c r="S1257" s="99">
        <v>192.31</v>
      </c>
    </row>
    <row r="1258" spans="17:19">
      <c r="Q1258" s="91" t="s">
        <v>295</v>
      </c>
      <c r="R1258" s="35" t="s">
        <v>235</v>
      </c>
      <c r="S1258" s="99">
        <v>192.31</v>
      </c>
    </row>
    <row r="1259" spans="17:19">
      <c r="Q1259" s="91" t="s">
        <v>295</v>
      </c>
      <c r="R1259" s="35" t="s">
        <v>95</v>
      </c>
      <c r="S1259" s="99">
        <v>192.31</v>
      </c>
    </row>
    <row r="1260" spans="17:19">
      <c r="Q1260" s="91" t="s">
        <v>295</v>
      </c>
      <c r="R1260" s="35" t="s">
        <v>96</v>
      </c>
      <c r="S1260" s="99">
        <v>192.31</v>
      </c>
    </row>
    <row r="1261" spans="17:19">
      <c r="Q1261" s="91" t="s">
        <v>295</v>
      </c>
      <c r="R1261" s="35" t="s">
        <v>97</v>
      </c>
      <c r="S1261" s="99">
        <v>192.31</v>
      </c>
    </row>
    <row r="1262" spans="17:19">
      <c r="Q1262" s="91" t="s">
        <v>295</v>
      </c>
      <c r="R1262" s="35" t="s">
        <v>98</v>
      </c>
      <c r="S1262" s="99">
        <v>192.31</v>
      </c>
    </row>
    <row r="1263" spans="17:19">
      <c r="Q1263" s="91" t="s">
        <v>295</v>
      </c>
      <c r="R1263" s="35" t="s">
        <v>99</v>
      </c>
      <c r="S1263" s="99">
        <v>192.31</v>
      </c>
    </row>
    <row r="1264" spans="17:19">
      <c r="Q1264" s="91" t="s">
        <v>295</v>
      </c>
      <c r="R1264" s="35" t="s">
        <v>100</v>
      </c>
      <c r="S1264" s="99">
        <v>192.31</v>
      </c>
    </row>
    <row r="1265" spans="17:19">
      <c r="Q1265" s="91" t="s">
        <v>295</v>
      </c>
      <c r="R1265" s="35" t="s">
        <v>101</v>
      </c>
      <c r="S1265" s="99">
        <v>192.31</v>
      </c>
    </row>
    <row r="1266" spans="17:19">
      <c r="Q1266" s="91" t="s">
        <v>295</v>
      </c>
      <c r="R1266" s="35" t="s">
        <v>102</v>
      </c>
      <c r="S1266" s="99">
        <v>192.31</v>
      </c>
    </row>
    <row r="1267" spans="17:19">
      <c r="Q1267" s="91" t="s">
        <v>295</v>
      </c>
      <c r="R1267" s="35" t="s">
        <v>103</v>
      </c>
      <c r="S1267" s="99">
        <v>192.31</v>
      </c>
    </row>
    <row r="1268" spans="17:19">
      <c r="Q1268" s="91" t="s">
        <v>295</v>
      </c>
      <c r="R1268" s="35" t="s">
        <v>104</v>
      </c>
      <c r="S1268" s="99">
        <v>192.31</v>
      </c>
    </row>
    <row r="1269" spans="17:19">
      <c r="Q1269" s="91" t="s">
        <v>295</v>
      </c>
      <c r="R1269" s="35" t="s">
        <v>105</v>
      </c>
      <c r="S1269" s="99">
        <v>192.31</v>
      </c>
    </row>
    <row r="1270" spans="17:19">
      <c r="Q1270" s="91" t="s">
        <v>295</v>
      </c>
      <c r="R1270" s="35" t="s">
        <v>106</v>
      </c>
      <c r="S1270" s="99">
        <v>192.31</v>
      </c>
    </row>
    <row r="1271" spans="17:19">
      <c r="Q1271" s="91" t="s">
        <v>295</v>
      </c>
      <c r="R1271" s="35" t="s">
        <v>107</v>
      </c>
      <c r="S1271" s="99">
        <v>192.31</v>
      </c>
    </row>
    <row r="1272" spans="17:19">
      <c r="Q1272" s="91" t="s">
        <v>295</v>
      </c>
      <c r="R1272" s="35" t="s">
        <v>108</v>
      </c>
      <c r="S1272" s="99">
        <v>192.31</v>
      </c>
    </row>
    <row r="1273" spans="17:19">
      <c r="Q1273" s="91" t="s">
        <v>295</v>
      </c>
      <c r="R1273" s="35" t="s">
        <v>109</v>
      </c>
      <c r="S1273" s="99">
        <v>192.31</v>
      </c>
    </row>
    <row r="1274" spans="17:19">
      <c r="Q1274" s="91" t="s">
        <v>295</v>
      </c>
      <c r="R1274" s="35" t="s">
        <v>110</v>
      </c>
      <c r="S1274" s="99">
        <v>192.31</v>
      </c>
    </row>
    <row r="1275" spans="17:19">
      <c r="Q1275" s="91" t="s">
        <v>295</v>
      </c>
      <c r="R1275" s="35" t="s">
        <v>111</v>
      </c>
      <c r="S1275" s="99">
        <v>192.31</v>
      </c>
    </row>
    <row r="1276" spans="17:19">
      <c r="Q1276" s="91" t="s">
        <v>295</v>
      </c>
      <c r="R1276" s="35" t="s">
        <v>112</v>
      </c>
      <c r="S1276" s="99">
        <v>192.31</v>
      </c>
    </row>
    <row r="1277" spans="17:19">
      <c r="Q1277" s="91" t="s">
        <v>295</v>
      </c>
      <c r="R1277" s="35" t="s">
        <v>113</v>
      </c>
      <c r="S1277" s="99">
        <v>192.31</v>
      </c>
    </row>
    <row r="1278" spans="17:19">
      <c r="Q1278" s="91" t="s">
        <v>295</v>
      </c>
      <c r="R1278" s="35" t="s">
        <v>114</v>
      </c>
      <c r="S1278" s="99">
        <v>192.31</v>
      </c>
    </row>
    <row r="1279" spans="17:19">
      <c r="Q1279" s="91" t="s">
        <v>295</v>
      </c>
      <c r="R1279" s="35" t="s">
        <v>115</v>
      </c>
      <c r="S1279" s="99">
        <v>192.31</v>
      </c>
    </row>
    <row r="1280" spans="17:19">
      <c r="Q1280" s="91" t="s">
        <v>295</v>
      </c>
      <c r="R1280" s="35" t="s">
        <v>116</v>
      </c>
      <c r="S1280" s="99">
        <v>192.31</v>
      </c>
    </row>
    <row r="1281" spans="17:19">
      <c r="Q1281" s="91" t="s">
        <v>295</v>
      </c>
      <c r="R1281" s="35" t="s">
        <v>117</v>
      </c>
      <c r="S1281" s="99">
        <v>192.31</v>
      </c>
    </row>
    <row r="1282" spans="17:19">
      <c r="Q1282" s="91" t="s">
        <v>295</v>
      </c>
      <c r="R1282" s="35" t="s">
        <v>118</v>
      </c>
      <c r="S1282" s="99">
        <v>192.31</v>
      </c>
    </row>
    <row r="1283" spans="17:19">
      <c r="Q1283" s="91" t="s">
        <v>295</v>
      </c>
      <c r="R1283" s="35" t="s">
        <v>119</v>
      </c>
      <c r="S1283" s="99">
        <v>192.31</v>
      </c>
    </row>
    <row r="1284" spans="17:19">
      <c r="Q1284" s="91" t="s">
        <v>295</v>
      </c>
      <c r="R1284" s="35" t="s">
        <v>120</v>
      </c>
      <c r="S1284" s="99">
        <v>192.31</v>
      </c>
    </row>
    <row r="1285" spans="17:19">
      <c r="Q1285" s="91" t="s">
        <v>295</v>
      </c>
      <c r="R1285" s="35" t="s">
        <v>121</v>
      </c>
      <c r="S1285" s="99">
        <v>192.31</v>
      </c>
    </row>
    <row r="1286" spans="17:19">
      <c r="Q1286" s="91" t="s">
        <v>295</v>
      </c>
      <c r="R1286" s="35" t="s">
        <v>122</v>
      </c>
      <c r="S1286" s="99">
        <v>192.31</v>
      </c>
    </row>
    <row r="1287" spans="17:19">
      <c r="Q1287" s="91" t="s">
        <v>295</v>
      </c>
      <c r="R1287" s="35" t="s">
        <v>123</v>
      </c>
      <c r="S1287" s="99">
        <v>192.31</v>
      </c>
    </row>
    <row r="1288" spans="17:19">
      <c r="Q1288" s="91" t="s">
        <v>295</v>
      </c>
      <c r="R1288" s="35" t="s">
        <v>124</v>
      </c>
      <c r="S1288" s="99">
        <v>192.31</v>
      </c>
    </row>
    <row r="1289" spans="17:19">
      <c r="Q1289" s="91" t="s">
        <v>295</v>
      </c>
      <c r="R1289" s="35" t="s">
        <v>125</v>
      </c>
      <c r="S1289" s="99">
        <v>192.31</v>
      </c>
    </row>
    <row r="1290" spans="17:19">
      <c r="Q1290" s="91" t="s">
        <v>295</v>
      </c>
      <c r="R1290" s="35" t="s">
        <v>126</v>
      </c>
      <c r="S1290" s="99">
        <v>192.31</v>
      </c>
    </row>
    <row r="1291" spans="17:19">
      <c r="Q1291" s="91" t="s">
        <v>295</v>
      </c>
      <c r="R1291" s="35" t="s">
        <v>127</v>
      </c>
      <c r="S1291" s="99">
        <v>192.31</v>
      </c>
    </row>
    <row r="1292" spans="17:19">
      <c r="Q1292" s="91" t="s">
        <v>295</v>
      </c>
      <c r="R1292" s="35" t="s">
        <v>128</v>
      </c>
      <c r="S1292" s="99">
        <v>192.31</v>
      </c>
    </row>
    <row r="1293" spans="17:19">
      <c r="Q1293" s="91" t="s">
        <v>295</v>
      </c>
      <c r="R1293" s="35" t="s">
        <v>129</v>
      </c>
      <c r="S1293" s="99">
        <v>192.31</v>
      </c>
    </row>
    <row r="1294" spans="17:19">
      <c r="Q1294" s="91" t="s">
        <v>295</v>
      </c>
      <c r="R1294" s="35" t="s">
        <v>130</v>
      </c>
      <c r="S1294" s="99">
        <v>192.31</v>
      </c>
    </row>
    <row r="1295" spans="17:19">
      <c r="Q1295" s="91" t="s">
        <v>295</v>
      </c>
      <c r="R1295" s="35" t="s">
        <v>131</v>
      </c>
      <c r="S1295" s="99">
        <v>192.31</v>
      </c>
    </row>
    <row r="1296" spans="17:19">
      <c r="Q1296" s="91" t="s">
        <v>295</v>
      </c>
      <c r="R1296" s="35" t="s">
        <v>132</v>
      </c>
      <c r="S1296" s="99">
        <v>192.31</v>
      </c>
    </row>
    <row r="1297" spans="17:19">
      <c r="Q1297" s="91" t="s">
        <v>295</v>
      </c>
      <c r="R1297" s="35" t="s">
        <v>133</v>
      </c>
      <c r="S1297" s="99">
        <v>192.31</v>
      </c>
    </row>
    <row r="1298" spans="17:19">
      <c r="Q1298" s="91" t="s">
        <v>295</v>
      </c>
      <c r="R1298" s="35" t="s">
        <v>134</v>
      </c>
      <c r="S1298" s="99">
        <v>192.31</v>
      </c>
    </row>
    <row r="1299" spans="17:19">
      <c r="Q1299" s="91" t="s">
        <v>295</v>
      </c>
      <c r="R1299" s="35" t="s">
        <v>135</v>
      </c>
      <c r="S1299" s="99">
        <v>192.31</v>
      </c>
    </row>
    <row r="1300" spans="17:19">
      <c r="Q1300" s="91" t="s">
        <v>295</v>
      </c>
      <c r="R1300" s="35" t="s">
        <v>136</v>
      </c>
      <c r="S1300" s="99">
        <v>192.31</v>
      </c>
    </row>
    <row r="1301" spans="17:19">
      <c r="Q1301" s="91" t="s">
        <v>295</v>
      </c>
      <c r="R1301" s="35" t="s">
        <v>137</v>
      </c>
      <c r="S1301" s="99">
        <v>192.31</v>
      </c>
    </row>
    <row r="1302" spans="17:19">
      <c r="Q1302" s="91" t="s">
        <v>295</v>
      </c>
      <c r="R1302" s="35" t="s">
        <v>138</v>
      </c>
      <c r="S1302" s="99">
        <v>192.31</v>
      </c>
    </row>
    <row r="1303" spans="17:19">
      <c r="Q1303" s="91" t="s">
        <v>295</v>
      </c>
      <c r="R1303" s="35" t="s">
        <v>139</v>
      </c>
      <c r="S1303" s="99">
        <v>192.31</v>
      </c>
    </row>
    <row r="1304" spans="17:19">
      <c r="Q1304" s="91" t="s">
        <v>295</v>
      </c>
      <c r="R1304" s="35" t="s">
        <v>140</v>
      </c>
      <c r="S1304" s="99">
        <v>192.31</v>
      </c>
    </row>
    <row r="1305" spans="17:19">
      <c r="Q1305" s="91" t="s">
        <v>295</v>
      </c>
      <c r="R1305" s="35" t="s">
        <v>141</v>
      </c>
      <c r="S1305" s="99">
        <v>192.31</v>
      </c>
    </row>
    <row r="1306" spans="17:19">
      <c r="Q1306" s="91" t="s">
        <v>295</v>
      </c>
      <c r="R1306" s="35" t="s">
        <v>142</v>
      </c>
      <c r="S1306" s="99">
        <v>192.31</v>
      </c>
    </row>
    <row r="1307" spans="17:19">
      <c r="Q1307" s="91" t="s">
        <v>295</v>
      </c>
      <c r="R1307" s="35" t="s">
        <v>143</v>
      </c>
      <c r="S1307" s="99">
        <v>192.31</v>
      </c>
    </row>
    <row r="1308" spans="17:19">
      <c r="Q1308" s="91" t="s">
        <v>295</v>
      </c>
      <c r="R1308" s="35" t="s">
        <v>144</v>
      </c>
      <c r="S1308" s="99">
        <v>192.31</v>
      </c>
    </row>
    <row r="1309" spans="17:19">
      <c r="Q1309" s="91" t="s">
        <v>295</v>
      </c>
      <c r="R1309" s="35" t="s">
        <v>145</v>
      </c>
      <c r="S1309" s="99">
        <v>192.31</v>
      </c>
    </row>
    <row r="1310" spans="17:19">
      <c r="Q1310" s="91" t="s">
        <v>295</v>
      </c>
      <c r="R1310" s="35" t="s">
        <v>146</v>
      </c>
      <c r="S1310" s="99">
        <v>192.31</v>
      </c>
    </row>
    <row r="1311" spans="17:19">
      <c r="Q1311" s="91" t="s">
        <v>295</v>
      </c>
      <c r="R1311" s="35" t="s">
        <v>147</v>
      </c>
      <c r="S1311" s="99">
        <v>192.31</v>
      </c>
    </row>
    <row r="1312" spans="17:19">
      <c r="Q1312" s="91" t="s">
        <v>295</v>
      </c>
      <c r="R1312" s="35" t="s">
        <v>148</v>
      </c>
      <c r="S1312" s="99">
        <v>192.31</v>
      </c>
    </row>
    <row r="1313" spans="17:19">
      <c r="Q1313" s="91" t="s">
        <v>295</v>
      </c>
      <c r="R1313" s="35" t="s">
        <v>149</v>
      </c>
      <c r="S1313" s="99">
        <v>192.31</v>
      </c>
    </row>
    <row r="1314" spans="17:19">
      <c r="Q1314" s="91" t="s">
        <v>295</v>
      </c>
      <c r="R1314" s="35" t="s">
        <v>150</v>
      </c>
      <c r="S1314" s="99">
        <v>192.31</v>
      </c>
    </row>
    <row r="1315" spans="17:19">
      <c r="Q1315" s="91" t="s">
        <v>295</v>
      </c>
      <c r="R1315" s="35" t="s">
        <v>151</v>
      </c>
      <c r="S1315" s="99">
        <v>192.31</v>
      </c>
    </row>
    <row r="1316" spans="17:19">
      <c r="Q1316" s="91" t="s">
        <v>295</v>
      </c>
      <c r="R1316" s="35" t="s">
        <v>152</v>
      </c>
      <c r="S1316" s="99">
        <v>192.31</v>
      </c>
    </row>
    <row r="1317" spans="17:19">
      <c r="Q1317" s="91" t="s">
        <v>295</v>
      </c>
      <c r="R1317" s="35" t="s">
        <v>153</v>
      </c>
      <c r="S1317" s="99">
        <v>192.31</v>
      </c>
    </row>
    <row r="1318" spans="17:19">
      <c r="Q1318" s="91" t="s">
        <v>295</v>
      </c>
      <c r="R1318" s="35" t="s">
        <v>154</v>
      </c>
      <c r="S1318" s="99">
        <v>192.31</v>
      </c>
    </row>
    <row r="1319" spans="17:19">
      <c r="Q1319" s="91" t="s">
        <v>295</v>
      </c>
      <c r="R1319" s="35" t="s">
        <v>155</v>
      </c>
      <c r="S1319" s="99">
        <v>192.31</v>
      </c>
    </row>
    <row r="1320" spans="17:19">
      <c r="Q1320" s="91" t="s">
        <v>295</v>
      </c>
      <c r="R1320" s="35" t="s">
        <v>156</v>
      </c>
      <c r="S1320" s="99">
        <v>192.31</v>
      </c>
    </row>
    <row r="1321" spans="17:19">
      <c r="Q1321" s="91" t="s">
        <v>295</v>
      </c>
      <c r="R1321" s="35" t="s">
        <v>157</v>
      </c>
      <c r="S1321" s="99">
        <v>192.31</v>
      </c>
    </row>
    <row r="1322" spans="17:19">
      <c r="Q1322" s="91" t="s">
        <v>295</v>
      </c>
      <c r="R1322" s="35" t="s">
        <v>158</v>
      </c>
      <c r="S1322" s="99">
        <v>192.31</v>
      </c>
    </row>
    <row r="1323" spans="17:19">
      <c r="Q1323" s="91" t="s">
        <v>295</v>
      </c>
      <c r="R1323" s="35" t="s">
        <v>159</v>
      </c>
      <c r="S1323" s="99">
        <v>192.31</v>
      </c>
    </row>
    <row r="1324" spans="17:19">
      <c r="Q1324" s="91" t="s">
        <v>295</v>
      </c>
      <c r="R1324" s="35" t="s">
        <v>160</v>
      </c>
      <c r="S1324" s="99">
        <v>192.31</v>
      </c>
    </row>
    <row r="1325" spans="17:19">
      <c r="Q1325" s="91" t="s">
        <v>295</v>
      </c>
      <c r="R1325" s="35" t="s">
        <v>161</v>
      </c>
      <c r="S1325" s="99">
        <v>192.31</v>
      </c>
    </row>
    <row r="1326" spans="17:19">
      <c r="Q1326" s="91" t="s">
        <v>295</v>
      </c>
      <c r="R1326" s="35" t="s">
        <v>162</v>
      </c>
      <c r="S1326" s="99">
        <v>192.31</v>
      </c>
    </row>
    <row r="1327" spans="17:19">
      <c r="Q1327" s="91" t="s">
        <v>295</v>
      </c>
      <c r="R1327" s="35" t="s">
        <v>163</v>
      </c>
      <c r="S1327" s="99">
        <v>192.31</v>
      </c>
    </row>
    <row r="1328" spans="17:19">
      <c r="Q1328" s="91" t="s">
        <v>295</v>
      </c>
      <c r="R1328" s="35" t="s">
        <v>164</v>
      </c>
      <c r="S1328" s="99">
        <v>192.31</v>
      </c>
    </row>
    <row r="1329" spans="17:19">
      <c r="Q1329" s="91" t="s">
        <v>295</v>
      </c>
      <c r="R1329" s="35" t="s">
        <v>165</v>
      </c>
      <c r="S1329" s="99">
        <v>192.31</v>
      </c>
    </row>
    <row r="1330" spans="17:19">
      <c r="Q1330" s="91" t="s">
        <v>295</v>
      </c>
      <c r="R1330" s="35" t="s">
        <v>166</v>
      </c>
      <c r="S1330" s="99">
        <v>192.31</v>
      </c>
    </row>
    <row r="1331" spans="17:19">
      <c r="Q1331" s="91" t="s">
        <v>295</v>
      </c>
      <c r="R1331" s="35" t="s">
        <v>167</v>
      </c>
      <c r="S1331" s="99">
        <v>192.31</v>
      </c>
    </row>
    <row r="1332" spans="17:19">
      <c r="Q1332" s="91" t="s">
        <v>295</v>
      </c>
      <c r="R1332" s="35" t="s">
        <v>168</v>
      </c>
      <c r="S1332" s="99">
        <v>192.31</v>
      </c>
    </row>
    <row r="1333" spans="17:19">
      <c r="Q1333" s="91" t="s">
        <v>295</v>
      </c>
      <c r="R1333" s="35" t="s">
        <v>169</v>
      </c>
      <c r="S1333" s="99">
        <v>192.31</v>
      </c>
    </row>
    <row r="1334" spans="17:19">
      <c r="Q1334" s="91" t="s">
        <v>295</v>
      </c>
      <c r="R1334" s="35" t="s">
        <v>170</v>
      </c>
      <c r="S1334" s="99">
        <v>192.31</v>
      </c>
    </row>
    <row r="1335" spans="17:19">
      <c r="Q1335" s="91" t="s">
        <v>295</v>
      </c>
      <c r="R1335" s="35" t="s">
        <v>171</v>
      </c>
      <c r="S1335" s="99">
        <v>192.31</v>
      </c>
    </row>
    <row r="1336" spans="17:19">
      <c r="Q1336" s="91" t="s">
        <v>295</v>
      </c>
      <c r="R1336" s="35" t="s">
        <v>172</v>
      </c>
      <c r="S1336" s="99">
        <v>192.31</v>
      </c>
    </row>
    <row r="1337" spans="17:19">
      <c r="Q1337" s="91" t="s">
        <v>295</v>
      </c>
      <c r="R1337" s="35" t="s">
        <v>173</v>
      </c>
      <c r="S1337" s="99">
        <v>192.31</v>
      </c>
    </row>
    <row r="1338" spans="17:19">
      <c r="Q1338" s="91" t="s">
        <v>295</v>
      </c>
      <c r="R1338" s="35" t="s">
        <v>174</v>
      </c>
      <c r="S1338" s="99">
        <v>192.31</v>
      </c>
    </row>
    <row r="1339" spans="17:19">
      <c r="Q1339" s="91" t="s">
        <v>295</v>
      </c>
      <c r="R1339" s="35" t="s">
        <v>175</v>
      </c>
      <c r="S1339" s="99">
        <v>192.31</v>
      </c>
    </row>
    <row r="1340" spans="17:19">
      <c r="Q1340" s="91" t="s">
        <v>295</v>
      </c>
      <c r="R1340" s="35" t="s">
        <v>176</v>
      </c>
      <c r="S1340" s="99">
        <v>192.31</v>
      </c>
    </row>
    <row r="1341" spans="17:19">
      <c r="Q1341" s="91" t="s">
        <v>295</v>
      </c>
      <c r="R1341" s="35" t="s">
        <v>177</v>
      </c>
      <c r="S1341" s="99">
        <v>192.31</v>
      </c>
    </row>
    <row r="1342" spans="17:19">
      <c r="Q1342" s="91" t="s">
        <v>295</v>
      </c>
      <c r="R1342" s="35" t="s">
        <v>178</v>
      </c>
      <c r="S1342" s="99">
        <v>192.31</v>
      </c>
    </row>
    <row r="1343" spans="17:19">
      <c r="Q1343" s="91" t="s">
        <v>295</v>
      </c>
      <c r="R1343" s="35" t="s">
        <v>179</v>
      </c>
      <c r="S1343" s="99">
        <v>192.31</v>
      </c>
    </row>
    <row r="1344" spans="17:19">
      <c r="Q1344" s="91" t="s">
        <v>295</v>
      </c>
      <c r="R1344" s="35" t="s">
        <v>180</v>
      </c>
      <c r="S1344" s="99">
        <v>192.31</v>
      </c>
    </row>
    <row r="1345" spans="17:19">
      <c r="Q1345" s="91" t="s">
        <v>295</v>
      </c>
      <c r="R1345" s="35" t="s">
        <v>181</v>
      </c>
      <c r="S1345" s="99">
        <v>192.31</v>
      </c>
    </row>
    <row r="1346" spans="17:19">
      <c r="Q1346" s="91" t="s">
        <v>295</v>
      </c>
      <c r="R1346" s="35" t="s">
        <v>182</v>
      </c>
      <c r="S1346" s="99">
        <v>192.31</v>
      </c>
    </row>
    <row r="1347" spans="17:19">
      <c r="Q1347" s="91" t="s">
        <v>295</v>
      </c>
      <c r="R1347" s="35" t="s">
        <v>183</v>
      </c>
      <c r="S1347" s="99">
        <v>192.31</v>
      </c>
    </row>
    <row r="1348" spans="17:19">
      <c r="Q1348" s="91" t="s">
        <v>295</v>
      </c>
      <c r="R1348" s="35" t="s">
        <v>184</v>
      </c>
      <c r="S1348" s="99">
        <v>192.31</v>
      </c>
    </row>
    <row r="1349" spans="17:19">
      <c r="Q1349" s="91" t="s">
        <v>295</v>
      </c>
      <c r="R1349" s="35" t="s">
        <v>185</v>
      </c>
      <c r="S1349" s="99">
        <v>192.31</v>
      </c>
    </row>
    <row r="1350" spans="17:19">
      <c r="Q1350" s="91" t="s">
        <v>295</v>
      </c>
      <c r="R1350" s="35" t="s">
        <v>186</v>
      </c>
      <c r="S1350" s="99">
        <v>192.31</v>
      </c>
    </row>
    <row r="1351" spans="17:19">
      <c r="Q1351" s="91" t="s">
        <v>295</v>
      </c>
      <c r="R1351" s="35" t="s">
        <v>187</v>
      </c>
      <c r="S1351" s="99">
        <v>192.31</v>
      </c>
    </row>
    <row r="1352" spans="17:19">
      <c r="Q1352" s="91" t="s">
        <v>295</v>
      </c>
      <c r="R1352" s="35" t="s">
        <v>188</v>
      </c>
      <c r="S1352" s="99">
        <v>192.31</v>
      </c>
    </row>
    <row r="1353" spans="17:19">
      <c r="Q1353" s="91" t="s">
        <v>295</v>
      </c>
      <c r="R1353" s="35" t="s">
        <v>189</v>
      </c>
      <c r="S1353" s="99">
        <v>192.31</v>
      </c>
    </row>
    <row r="1354" spans="17:19">
      <c r="Q1354" s="91" t="s">
        <v>295</v>
      </c>
      <c r="R1354" s="35" t="s">
        <v>190</v>
      </c>
      <c r="S1354" s="99">
        <v>192.31</v>
      </c>
    </row>
    <row r="1355" spans="17:19">
      <c r="Q1355" s="91" t="s">
        <v>295</v>
      </c>
      <c r="R1355" s="35" t="s">
        <v>191</v>
      </c>
      <c r="S1355" s="99">
        <v>192.31</v>
      </c>
    </row>
    <row r="1356" spans="17:19">
      <c r="Q1356" s="91" t="s">
        <v>295</v>
      </c>
      <c r="R1356" s="35" t="s">
        <v>192</v>
      </c>
      <c r="S1356" s="99">
        <v>192.31</v>
      </c>
    </row>
    <row r="1357" spans="17:19">
      <c r="Q1357" s="91" t="s">
        <v>295</v>
      </c>
      <c r="R1357" s="35" t="s">
        <v>193</v>
      </c>
      <c r="S1357" s="99">
        <v>192.31</v>
      </c>
    </row>
    <row r="1358" spans="17:19">
      <c r="Q1358" s="91" t="s">
        <v>295</v>
      </c>
      <c r="R1358" s="35" t="s">
        <v>194</v>
      </c>
      <c r="S1358" s="99">
        <v>192.31</v>
      </c>
    </row>
    <row r="1359" spans="17:19">
      <c r="Q1359" s="91" t="s">
        <v>295</v>
      </c>
      <c r="R1359" s="35" t="s">
        <v>195</v>
      </c>
      <c r="S1359" s="99">
        <v>192.31</v>
      </c>
    </row>
    <row r="1360" spans="17:19">
      <c r="Q1360" s="91" t="s">
        <v>295</v>
      </c>
      <c r="R1360" s="35" t="s">
        <v>196</v>
      </c>
      <c r="S1360" s="99">
        <v>192.31</v>
      </c>
    </row>
    <row r="1361" spans="17:19">
      <c r="Q1361" s="91" t="s">
        <v>295</v>
      </c>
      <c r="R1361" s="35" t="s">
        <v>197</v>
      </c>
      <c r="S1361" s="99">
        <v>192.31</v>
      </c>
    </row>
    <row r="1362" spans="17:19">
      <c r="Q1362" s="91" t="s">
        <v>295</v>
      </c>
      <c r="R1362" s="35" t="s">
        <v>198</v>
      </c>
      <c r="S1362" s="99">
        <v>192.31</v>
      </c>
    </row>
    <row r="1363" spans="17:19">
      <c r="Q1363" s="91" t="s">
        <v>295</v>
      </c>
      <c r="R1363" s="35" t="s">
        <v>199</v>
      </c>
      <c r="S1363" s="99">
        <v>192.31</v>
      </c>
    </row>
    <row r="1364" spans="17:19">
      <c r="Q1364" s="91" t="s">
        <v>295</v>
      </c>
      <c r="R1364" s="35" t="s">
        <v>200</v>
      </c>
      <c r="S1364" s="99">
        <v>192.31</v>
      </c>
    </row>
    <row r="1365" spans="17:19">
      <c r="Q1365" s="91" t="s">
        <v>295</v>
      </c>
      <c r="R1365" s="35" t="s">
        <v>201</v>
      </c>
      <c r="S1365" s="99">
        <v>192.31</v>
      </c>
    </row>
    <row r="1366" spans="17:19">
      <c r="Q1366" s="91" t="s">
        <v>295</v>
      </c>
      <c r="R1366" s="35" t="s">
        <v>202</v>
      </c>
      <c r="S1366" s="99">
        <v>192.31</v>
      </c>
    </row>
    <row r="1367" spans="17:19">
      <c r="Q1367" s="91" t="s">
        <v>295</v>
      </c>
      <c r="R1367" s="35" t="s">
        <v>203</v>
      </c>
      <c r="S1367" s="99">
        <v>192.31</v>
      </c>
    </row>
    <row r="1368" spans="17:19">
      <c r="Q1368" s="91" t="s">
        <v>295</v>
      </c>
      <c r="R1368" s="35" t="s">
        <v>204</v>
      </c>
      <c r="S1368" s="99">
        <v>192.31</v>
      </c>
    </row>
    <row r="1369" spans="17:19">
      <c r="Q1369" s="91" t="s">
        <v>295</v>
      </c>
      <c r="R1369" s="35" t="s">
        <v>205</v>
      </c>
      <c r="S1369" s="99">
        <v>192.31</v>
      </c>
    </row>
    <row r="1370" spans="17:19">
      <c r="Q1370" s="91" t="s">
        <v>295</v>
      </c>
      <c r="R1370" s="35" t="s">
        <v>206</v>
      </c>
      <c r="S1370" s="99">
        <v>192.31</v>
      </c>
    </row>
    <row r="1371" spans="17:19">
      <c r="Q1371" s="91" t="s">
        <v>295</v>
      </c>
      <c r="R1371" s="35" t="s">
        <v>207</v>
      </c>
      <c r="S1371" s="99">
        <v>192.31</v>
      </c>
    </row>
    <row r="1372" spans="17:19">
      <c r="Q1372" s="91" t="s">
        <v>295</v>
      </c>
      <c r="R1372" s="35" t="s">
        <v>208</v>
      </c>
      <c r="S1372" s="99">
        <v>192.31</v>
      </c>
    </row>
    <row r="1373" spans="17:19">
      <c r="Q1373" s="91" t="s">
        <v>295</v>
      </c>
      <c r="R1373" s="35" t="s">
        <v>209</v>
      </c>
      <c r="S1373" s="99">
        <v>192.31</v>
      </c>
    </row>
    <row r="1374" spans="17:19">
      <c r="Q1374" s="91" t="s">
        <v>295</v>
      </c>
      <c r="R1374" s="35" t="s">
        <v>210</v>
      </c>
      <c r="S1374" s="99">
        <v>192.31</v>
      </c>
    </row>
    <row r="1375" spans="17:19">
      <c r="Q1375" s="91" t="s">
        <v>295</v>
      </c>
      <c r="R1375" s="35" t="s">
        <v>211</v>
      </c>
      <c r="S1375" s="99">
        <v>192.31</v>
      </c>
    </row>
    <row r="1376" spans="17:19">
      <c r="Q1376" s="91" t="s">
        <v>295</v>
      </c>
      <c r="R1376" s="35" t="s">
        <v>212</v>
      </c>
      <c r="S1376" s="99">
        <v>192.31</v>
      </c>
    </row>
    <row r="1377" spans="17:19">
      <c r="Q1377" s="91" t="s">
        <v>295</v>
      </c>
      <c r="R1377" s="35" t="s">
        <v>213</v>
      </c>
      <c r="S1377" s="99">
        <v>192.31</v>
      </c>
    </row>
    <row r="1378" spans="17:19">
      <c r="Q1378" s="91" t="s">
        <v>295</v>
      </c>
      <c r="R1378" s="35" t="s">
        <v>214</v>
      </c>
      <c r="S1378" s="99">
        <v>192.31</v>
      </c>
    </row>
    <row r="1379" spans="17:19">
      <c r="Q1379" s="91" t="s">
        <v>295</v>
      </c>
      <c r="R1379" s="35" t="s">
        <v>215</v>
      </c>
      <c r="S1379" s="99">
        <v>192.31</v>
      </c>
    </row>
    <row r="1380" spans="17:19">
      <c r="Q1380" s="91" t="s">
        <v>295</v>
      </c>
      <c r="R1380" s="35" t="s">
        <v>216</v>
      </c>
      <c r="S1380" s="99">
        <v>192.31</v>
      </c>
    </row>
    <row r="1381" spans="17:19">
      <c r="Q1381" s="91" t="s">
        <v>295</v>
      </c>
      <c r="R1381" s="35" t="s">
        <v>217</v>
      </c>
      <c r="S1381" s="99">
        <v>192.31</v>
      </c>
    </row>
    <row r="1382" spans="17:19">
      <c r="Q1382" s="91" t="s">
        <v>295</v>
      </c>
      <c r="R1382" s="35" t="s">
        <v>218</v>
      </c>
      <c r="S1382" s="99">
        <v>192.31</v>
      </c>
    </row>
    <row r="1383" spans="17:19">
      <c r="Q1383" s="91" t="s">
        <v>295</v>
      </c>
      <c r="R1383" s="35" t="s">
        <v>219</v>
      </c>
      <c r="S1383" s="99">
        <v>192.31</v>
      </c>
    </row>
    <row r="1384" spans="17:19">
      <c r="Q1384" s="91" t="s">
        <v>295</v>
      </c>
      <c r="R1384" s="35" t="s">
        <v>220</v>
      </c>
      <c r="S1384" s="99">
        <v>192.31</v>
      </c>
    </row>
    <row r="1385" spans="17:19">
      <c r="Q1385" s="91" t="s">
        <v>295</v>
      </c>
      <c r="R1385" s="35" t="s">
        <v>221</v>
      </c>
      <c r="S1385" s="99">
        <v>192.31</v>
      </c>
    </row>
    <row r="1386" spans="17:19">
      <c r="Q1386" s="91" t="s">
        <v>295</v>
      </c>
      <c r="R1386" s="35" t="s">
        <v>222</v>
      </c>
      <c r="S1386" s="99">
        <v>192.31</v>
      </c>
    </row>
    <row r="1387" spans="17:19">
      <c r="Q1387" s="91" t="s">
        <v>295</v>
      </c>
      <c r="R1387" s="35" t="s">
        <v>223</v>
      </c>
      <c r="S1387" s="99">
        <v>192.31</v>
      </c>
    </row>
    <row r="1388" spans="17:19">
      <c r="Q1388" s="91" t="s">
        <v>295</v>
      </c>
      <c r="R1388" s="35" t="s">
        <v>224</v>
      </c>
      <c r="S1388" s="99">
        <v>192.31</v>
      </c>
    </row>
    <row r="1389" spans="17:19">
      <c r="Q1389" s="91" t="s">
        <v>295</v>
      </c>
      <c r="R1389" s="35" t="s">
        <v>225</v>
      </c>
      <c r="S1389" s="99">
        <v>192.31</v>
      </c>
    </row>
    <row r="1390" spans="17:19">
      <c r="Q1390" s="91" t="s">
        <v>295</v>
      </c>
      <c r="R1390" s="35" t="s">
        <v>226</v>
      </c>
      <c r="S1390" s="99">
        <v>192.31</v>
      </c>
    </row>
    <row r="1391" spans="17:19">
      <c r="Q1391" s="91" t="s">
        <v>295</v>
      </c>
      <c r="R1391" s="35" t="s">
        <v>227</v>
      </c>
      <c r="S1391" s="99">
        <v>192.31</v>
      </c>
    </row>
    <row r="1392" spans="17:19">
      <c r="Q1392" s="91" t="s">
        <v>295</v>
      </c>
      <c r="R1392" s="35" t="s">
        <v>228</v>
      </c>
      <c r="S1392" s="99">
        <v>192.31</v>
      </c>
    </row>
    <row r="1393" spans="17:19">
      <c r="Q1393" s="91" t="s">
        <v>295</v>
      </c>
      <c r="R1393" s="35" t="s">
        <v>229</v>
      </c>
      <c r="S1393" s="99">
        <v>192.31</v>
      </c>
    </row>
    <row r="1394" spans="17:19">
      <c r="Q1394" s="91" t="s">
        <v>295</v>
      </c>
      <c r="R1394" s="35" t="s">
        <v>230</v>
      </c>
      <c r="S1394" s="99">
        <v>192.31</v>
      </c>
    </row>
    <row r="1395" spans="17:19">
      <c r="Q1395" s="91" t="s">
        <v>295</v>
      </c>
      <c r="R1395" s="35" t="s">
        <v>231</v>
      </c>
      <c r="S1395" s="99">
        <v>192.31</v>
      </c>
    </row>
    <row r="1396" spans="17:19">
      <c r="Q1396" s="85" t="s">
        <v>301</v>
      </c>
      <c r="R1396" s="90" t="s">
        <v>34</v>
      </c>
      <c r="S1396" s="100">
        <v>643.80999999999995</v>
      </c>
    </row>
    <row r="1397" spans="17:19">
      <c r="Q1397" s="85" t="s">
        <v>301</v>
      </c>
      <c r="R1397" s="90" t="s">
        <v>33</v>
      </c>
      <c r="S1397" s="100">
        <v>643.80999999999995</v>
      </c>
    </row>
    <row r="1398" spans="17:19">
      <c r="Q1398" s="85" t="s">
        <v>301</v>
      </c>
      <c r="R1398" s="90" t="s">
        <v>35</v>
      </c>
      <c r="S1398" s="100">
        <v>643.80999999999995</v>
      </c>
    </row>
    <row r="1399" spans="17:19">
      <c r="Q1399" s="85" t="s">
        <v>301</v>
      </c>
      <c r="R1399" s="90" t="s">
        <v>36</v>
      </c>
      <c r="S1399" s="100">
        <v>643.80999999999995</v>
      </c>
    </row>
    <row r="1400" spans="17:19">
      <c r="Q1400" s="85" t="s">
        <v>301</v>
      </c>
      <c r="R1400" s="90" t="s">
        <v>37</v>
      </c>
      <c r="S1400" s="100">
        <v>643.80999999999995</v>
      </c>
    </row>
    <row r="1401" spans="17:19">
      <c r="Q1401" s="85" t="s">
        <v>301</v>
      </c>
      <c r="R1401" s="90" t="s">
        <v>38</v>
      </c>
      <c r="S1401" s="100">
        <v>643.80999999999995</v>
      </c>
    </row>
    <row r="1402" spans="17:19">
      <c r="Q1402" s="85" t="s">
        <v>301</v>
      </c>
      <c r="R1402" s="90" t="s">
        <v>39</v>
      </c>
      <c r="S1402" s="100">
        <v>643.80999999999995</v>
      </c>
    </row>
    <row r="1403" spans="17:19">
      <c r="Q1403" s="85" t="s">
        <v>301</v>
      </c>
      <c r="R1403" s="90" t="s">
        <v>40</v>
      </c>
      <c r="S1403" s="100">
        <v>643.80999999999995</v>
      </c>
    </row>
    <row r="1404" spans="17:19">
      <c r="Q1404" s="85" t="s">
        <v>301</v>
      </c>
      <c r="R1404" s="90" t="s">
        <v>41</v>
      </c>
      <c r="S1404" s="100">
        <v>643.80999999999995</v>
      </c>
    </row>
    <row r="1405" spans="17:19">
      <c r="Q1405" s="85" t="s">
        <v>301</v>
      </c>
      <c r="R1405" s="90" t="s">
        <v>42</v>
      </c>
      <c r="S1405" s="100">
        <v>643.80999999999995</v>
      </c>
    </row>
    <row r="1406" spans="17:19">
      <c r="Q1406" s="85" t="s">
        <v>301</v>
      </c>
      <c r="R1406" s="90" t="s">
        <v>43</v>
      </c>
      <c r="S1406" s="100">
        <v>643.80999999999995</v>
      </c>
    </row>
    <row r="1407" spans="17:19">
      <c r="Q1407" s="85" t="s">
        <v>301</v>
      </c>
      <c r="R1407" s="90" t="s">
        <v>44</v>
      </c>
      <c r="S1407" s="100">
        <v>643.80999999999995</v>
      </c>
    </row>
    <row r="1408" spans="17:19">
      <c r="Q1408" s="85" t="s">
        <v>301</v>
      </c>
      <c r="R1408" s="90" t="s">
        <v>45</v>
      </c>
      <c r="S1408" s="100">
        <v>643.80999999999995</v>
      </c>
    </row>
    <row r="1409" spans="17:19">
      <c r="Q1409" s="85" t="s">
        <v>301</v>
      </c>
      <c r="R1409" s="90" t="s">
        <v>46</v>
      </c>
      <c r="S1409" s="100">
        <v>643.80999999999995</v>
      </c>
    </row>
    <row r="1410" spans="17:19">
      <c r="Q1410" s="85" t="s">
        <v>301</v>
      </c>
      <c r="R1410" s="90" t="s">
        <v>47</v>
      </c>
      <c r="S1410" s="100">
        <v>643.80999999999995</v>
      </c>
    </row>
    <row r="1411" spans="17:19">
      <c r="Q1411" s="85" t="s">
        <v>301</v>
      </c>
      <c r="R1411" s="90" t="s">
        <v>48</v>
      </c>
      <c r="S1411" s="100">
        <v>643.80999999999995</v>
      </c>
    </row>
    <row r="1412" spans="17:19">
      <c r="Q1412" s="85" t="s">
        <v>301</v>
      </c>
      <c r="R1412" s="90" t="s">
        <v>49</v>
      </c>
      <c r="S1412" s="100">
        <v>643.80999999999995</v>
      </c>
    </row>
    <row r="1413" spans="17:19">
      <c r="Q1413" s="85" t="s">
        <v>301</v>
      </c>
      <c r="R1413" s="90" t="s">
        <v>50</v>
      </c>
      <c r="S1413" s="100">
        <v>643.80999999999995</v>
      </c>
    </row>
    <row r="1414" spans="17:19">
      <c r="Q1414" s="85" t="s">
        <v>301</v>
      </c>
      <c r="R1414" s="90" t="s">
        <v>51</v>
      </c>
      <c r="S1414" s="100">
        <v>643.80999999999995</v>
      </c>
    </row>
    <row r="1415" spans="17:19">
      <c r="Q1415" s="85" t="s">
        <v>301</v>
      </c>
      <c r="R1415" s="90" t="s">
        <v>52</v>
      </c>
      <c r="S1415" s="100">
        <v>643.80999999999995</v>
      </c>
    </row>
    <row r="1416" spans="17:19">
      <c r="Q1416" s="85" t="s">
        <v>301</v>
      </c>
      <c r="R1416" s="90" t="s">
        <v>53</v>
      </c>
      <c r="S1416" s="100">
        <v>643.80999999999995</v>
      </c>
    </row>
    <row r="1417" spans="17:19">
      <c r="Q1417" s="85" t="s">
        <v>301</v>
      </c>
      <c r="R1417" s="90" t="s">
        <v>54</v>
      </c>
      <c r="S1417" s="100">
        <v>643.80999999999995</v>
      </c>
    </row>
    <row r="1418" spans="17:19">
      <c r="Q1418" s="85" t="s">
        <v>301</v>
      </c>
      <c r="R1418" s="90" t="s">
        <v>55</v>
      </c>
      <c r="S1418" s="100">
        <v>643.80999999999995</v>
      </c>
    </row>
    <row r="1419" spans="17:19">
      <c r="Q1419" s="85" t="s">
        <v>301</v>
      </c>
      <c r="R1419" s="90" t="s">
        <v>56</v>
      </c>
      <c r="S1419" s="100">
        <v>643.80999999999995</v>
      </c>
    </row>
    <row r="1420" spans="17:19">
      <c r="Q1420" s="85" t="s">
        <v>301</v>
      </c>
      <c r="R1420" s="90" t="s">
        <v>57</v>
      </c>
      <c r="S1420" s="100">
        <v>643.80999999999995</v>
      </c>
    </row>
    <row r="1421" spans="17:19">
      <c r="Q1421" s="85" t="s">
        <v>301</v>
      </c>
      <c r="R1421" s="90" t="s">
        <v>58</v>
      </c>
      <c r="S1421" s="100">
        <v>643.80999999999995</v>
      </c>
    </row>
    <row r="1422" spans="17:19">
      <c r="Q1422" s="85" t="s">
        <v>301</v>
      </c>
      <c r="R1422" s="90" t="s">
        <v>59</v>
      </c>
      <c r="S1422" s="100">
        <v>643.80999999999995</v>
      </c>
    </row>
    <row r="1423" spans="17:19">
      <c r="Q1423" s="85" t="s">
        <v>301</v>
      </c>
      <c r="R1423" s="90" t="s">
        <v>60</v>
      </c>
      <c r="S1423" s="100">
        <v>643.80999999999995</v>
      </c>
    </row>
    <row r="1424" spans="17:19">
      <c r="Q1424" s="85" t="s">
        <v>301</v>
      </c>
      <c r="R1424" s="90" t="s">
        <v>61</v>
      </c>
      <c r="S1424" s="100">
        <v>643.80999999999995</v>
      </c>
    </row>
    <row r="1425" spans="17:19">
      <c r="Q1425" s="85" t="s">
        <v>301</v>
      </c>
      <c r="R1425" s="90" t="s">
        <v>62</v>
      </c>
      <c r="S1425" s="100">
        <v>643.80999999999995</v>
      </c>
    </row>
    <row r="1426" spans="17:19">
      <c r="Q1426" s="85" t="s">
        <v>301</v>
      </c>
      <c r="R1426" s="90" t="s">
        <v>63</v>
      </c>
      <c r="S1426" s="100">
        <v>643.80999999999995</v>
      </c>
    </row>
    <row r="1427" spans="17:19">
      <c r="Q1427" s="85" t="s">
        <v>301</v>
      </c>
      <c r="R1427" s="90" t="s">
        <v>64</v>
      </c>
      <c r="S1427" s="100">
        <v>643.80999999999995</v>
      </c>
    </row>
    <row r="1428" spans="17:19">
      <c r="Q1428" s="85" t="s">
        <v>301</v>
      </c>
      <c r="R1428" s="90" t="s">
        <v>65</v>
      </c>
      <c r="S1428" s="100">
        <v>643.80999999999995</v>
      </c>
    </row>
    <row r="1429" spans="17:19">
      <c r="Q1429" s="85" t="s">
        <v>301</v>
      </c>
      <c r="R1429" s="90" t="s">
        <v>66</v>
      </c>
      <c r="S1429" s="100">
        <v>643.80999999999995</v>
      </c>
    </row>
    <row r="1430" spans="17:19">
      <c r="Q1430" s="85" t="s">
        <v>301</v>
      </c>
      <c r="R1430" s="90" t="s">
        <v>67</v>
      </c>
      <c r="S1430" s="100">
        <v>643.80999999999995</v>
      </c>
    </row>
    <row r="1431" spans="17:19">
      <c r="Q1431" s="85" t="s">
        <v>301</v>
      </c>
      <c r="R1431" s="90" t="s">
        <v>68</v>
      </c>
      <c r="S1431" s="100">
        <v>643.80999999999995</v>
      </c>
    </row>
    <row r="1432" spans="17:19">
      <c r="Q1432" s="85" t="s">
        <v>301</v>
      </c>
      <c r="R1432" s="90" t="s">
        <v>69</v>
      </c>
      <c r="S1432" s="100">
        <v>643.80999999999995</v>
      </c>
    </row>
    <row r="1433" spans="17:19">
      <c r="Q1433" s="85" t="s">
        <v>301</v>
      </c>
      <c r="R1433" s="90" t="s">
        <v>70</v>
      </c>
      <c r="S1433" s="100">
        <v>643.80999999999995</v>
      </c>
    </row>
    <row r="1434" spans="17:19">
      <c r="Q1434" s="85" t="s">
        <v>301</v>
      </c>
      <c r="R1434" s="90" t="s">
        <v>71</v>
      </c>
      <c r="S1434" s="100">
        <v>643.80999999999995</v>
      </c>
    </row>
    <row r="1435" spans="17:19">
      <c r="Q1435" s="85" t="s">
        <v>301</v>
      </c>
      <c r="R1435" s="90" t="s">
        <v>72</v>
      </c>
      <c r="S1435" s="100">
        <v>643.80999999999995</v>
      </c>
    </row>
    <row r="1436" spans="17:19">
      <c r="Q1436" s="85" t="s">
        <v>301</v>
      </c>
      <c r="R1436" s="90" t="s">
        <v>73</v>
      </c>
      <c r="S1436" s="100">
        <v>643.80999999999995</v>
      </c>
    </row>
    <row r="1437" spans="17:19">
      <c r="Q1437" s="85" t="s">
        <v>301</v>
      </c>
      <c r="R1437" s="90" t="s">
        <v>74</v>
      </c>
      <c r="S1437" s="100">
        <v>643.80999999999995</v>
      </c>
    </row>
    <row r="1438" spans="17:19">
      <c r="Q1438" s="85" t="s">
        <v>301</v>
      </c>
      <c r="R1438" s="90" t="s">
        <v>75</v>
      </c>
      <c r="S1438" s="100">
        <v>643.80999999999995</v>
      </c>
    </row>
    <row r="1439" spans="17:19">
      <c r="Q1439" s="85" t="s">
        <v>301</v>
      </c>
      <c r="R1439" s="90" t="s">
        <v>76</v>
      </c>
      <c r="S1439" s="100">
        <v>643.80999999999995</v>
      </c>
    </row>
    <row r="1440" spans="17:19">
      <c r="Q1440" s="85" t="s">
        <v>301</v>
      </c>
      <c r="R1440" s="90" t="s">
        <v>77</v>
      </c>
      <c r="S1440" s="100">
        <v>643.80999999999995</v>
      </c>
    </row>
    <row r="1441" spans="17:19">
      <c r="Q1441" s="85" t="s">
        <v>301</v>
      </c>
      <c r="R1441" s="90" t="s">
        <v>78</v>
      </c>
      <c r="S1441" s="100">
        <v>643.80999999999995</v>
      </c>
    </row>
    <row r="1442" spans="17:19">
      <c r="Q1442" s="85" t="s">
        <v>301</v>
      </c>
      <c r="R1442" s="90" t="s">
        <v>79</v>
      </c>
      <c r="S1442" s="100">
        <v>643.80999999999995</v>
      </c>
    </row>
    <row r="1443" spans="17:19">
      <c r="Q1443" s="85" t="s">
        <v>301</v>
      </c>
      <c r="R1443" s="90" t="s">
        <v>80</v>
      </c>
      <c r="S1443" s="100">
        <v>643.80999999999995</v>
      </c>
    </row>
    <row r="1444" spans="17:19">
      <c r="Q1444" s="85" t="s">
        <v>301</v>
      </c>
      <c r="R1444" s="90" t="s">
        <v>81</v>
      </c>
      <c r="S1444" s="100">
        <v>643.80999999999995</v>
      </c>
    </row>
    <row r="1445" spans="17:19">
      <c r="Q1445" s="85" t="s">
        <v>301</v>
      </c>
      <c r="R1445" s="90" t="s">
        <v>83</v>
      </c>
      <c r="S1445" s="100">
        <v>643.80999999999995</v>
      </c>
    </row>
    <row r="1446" spans="17:19">
      <c r="Q1446" s="85" t="s">
        <v>301</v>
      </c>
      <c r="R1446" s="90" t="s">
        <v>84</v>
      </c>
      <c r="S1446" s="100">
        <v>643.80999999999995</v>
      </c>
    </row>
    <row r="1447" spans="17:19">
      <c r="Q1447" s="85" t="s">
        <v>301</v>
      </c>
      <c r="R1447" s="90" t="s">
        <v>85</v>
      </c>
      <c r="S1447" s="100">
        <v>643.80999999999995</v>
      </c>
    </row>
    <row r="1448" spans="17:19">
      <c r="Q1448" s="85" t="s">
        <v>301</v>
      </c>
      <c r="R1448" s="90" t="s">
        <v>86</v>
      </c>
      <c r="S1448" s="100">
        <v>643.80999999999995</v>
      </c>
    </row>
    <row r="1449" spans="17:19">
      <c r="Q1449" s="85" t="s">
        <v>301</v>
      </c>
      <c r="R1449" s="90" t="s">
        <v>87</v>
      </c>
      <c r="S1449" s="100">
        <v>643.80999999999995</v>
      </c>
    </row>
    <row r="1450" spans="17:19">
      <c r="Q1450" s="85" t="s">
        <v>301</v>
      </c>
      <c r="R1450" s="90" t="s">
        <v>88</v>
      </c>
      <c r="S1450" s="100">
        <v>643.80999999999995</v>
      </c>
    </row>
    <row r="1451" spans="17:19">
      <c r="Q1451" s="85" t="s">
        <v>301</v>
      </c>
      <c r="R1451" s="90" t="s">
        <v>89</v>
      </c>
      <c r="S1451" s="100">
        <v>643.80999999999995</v>
      </c>
    </row>
    <row r="1452" spans="17:19">
      <c r="Q1452" s="85" t="s">
        <v>301</v>
      </c>
      <c r="R1452" s="90" t="s">
        <v>90</v>
      </c>
      <c r="S1452" s="100">
        <v>643.80999999999995</v>
      </c>
    </row>
    <row r="1453" spans="17:19">
      <c r="Q1453" s="85" t="s">
        <v>301</v>
      </c>
      <c r="R1453" s="90" t="s">
        <v>91</v>
      </c>
      <c r="S1453" s="100">
        <v>643.80999999999995</v>
      </c>
    </row>
    <row r="1454" spans="17:19">
      <c r="Q1454" s="85" t="s">
        <v>301</v>
      </c>
      <c r="R1454" s="90" t="s">
        <v>82</v>
      </c>
      <c r="S1454" s="100">
        <v>643.80999999999995</v>
      </c>
    </row>
    <row r="1455" spans="17:19">
      <c r="Q1455" s="85" t="s">
        <v>301</v>
      </c>
      <c r="R1455" s="90" t="s">
        <v>92</v>
      </c>
      <c r="S1455" s="100">
        <v>643.80999999999995</v>
      </c>
    </row>
    <row r="1456" spans="17:19">
      <c r="Q1456" s="85" t="s">
        <v>301</v>
      </c>
      <c r="R1456" s="90" t="s">
        <v>93</v>
      </c>
      <c r="S1456" s="100">
        <v>643.80999999999995</v>
      </c>
    </row>
    <row r="1457" spans="17:19">
      <c r="Q1457" s="85" t="s">
        <v>301</v>
      </c>
      <c r="R1457" s="90" t="s">
        <v>235</v>
      </c>
      <c r="S1457" s="100">
        <v>643.80999999999995</v>
      </c>
    </row>
    <row r="1458" spans="17:19">
      <c r="Q1458" s="85" t="s">
        <v>301</v>
      </c>
      <c r="R1458" s="90" t="s">
        <v>95</v>
      </c>
      <c r="S1458" s="100">
        <v>643.80999999999995</v>
      </c>
    </row>
    <row r="1459" spans="17:19">
      <c r="Q1459" s="85" t="s">
        <v>301</v>
      </c>
      <c r="R1459" s="90" t="s">
        <v>96</v>
      </c>
      <c r="S1459" s="100">
        <v>643.80999999999995</v>
      </c>
    </row>
    <row r="1460" spans="17:19">
      <c r="Q1460" s="85" t="s">
        <v>301</v>
      </c>
      <c r="R1460" s="90" t="s">
        <v>97</v>
      </c>
      <c r="S1460" s="100">
        <v>643.80999999999995</v>
      </c>
    </row>
    <row r="1461" spans="17:19">
      <c r="Q1461" s="85" t="s">
        <v>301</v>
      </c>
      <c r="R1461" s="90" t="s">
        <v>98</v>
      </c>
      <c r="S1461" s="100">
        <v>643.80999999999995</v>
      </c>
    </row>
    <row r="1462" spans="17:19">
      <c r="Q1462" s="85" t="s">
        <v>301</v>
      </c>
      <c r="R1462" s="90" t="s">
        <v>99</v>
      </c>
      <c r="S1462" s="100">
        <v>643.80999999999995</v>
      </c>
    </row>
    <row r="1463" spans="17:19">
      <c r="Q1463" s="85" t="s">
        <v>301</v>
      </c>
      <c r="R1463" s="90" t="s">
        <v>100</v>
      </c>
      <c r="S1463" s="100">
        <v>643.80999999999995</v>
      </c>
    </row>
    <row r="1464" spans="17:19">
      <c r="Q1464" s="85" t="s">
        <v>301</v>
      </c>
      <c r="R1464" s="90" t="s">
        <v>101</v>
      </c>
      <c r="S1464" s="100">
        <v>643.80999999999995</v>
      </c>
    </row>
    <row r="1465" spans="17:19">
      <c r="Q1465" s="85" t="s">
        <v>301</v>
      </c>
      <c r="R1465" s="90" t="s">
        <v>102</v>
      </c>
      <c r="S1465" s="100">
        <v>643.80999999999995</v>
      </c>
    </row>
    <row r="1466" spans="17:19">
      <c r="Q1466" s="85" t="s">
        <v>301</v>
      </c>
      <c r="R1466" s="90" t="s">
        <v>103</v>
      </c>
      <c r="S1466" s="100">
        <v>643.80999999999995</v>
      </c>
    </row>
    <row r="1467" spans="17:19">
      <c r="Q1467" s="85" t="s">
        <v>301</v>
      </c>
      <c r="R1467" s="90" t="s">
        <v>104</v>
      </c>
      <c r="S1467" s="100">
        <v>643.80999999999995</v>
      </c>
    </row>
    <row r="1468" spans="17:19">
      <c r="Q1468" s="85" t="s">
        <v>301</v>
      </c>
      <c r="R1468" s="90" t="s">
        <v>105</v>
      </c>
      <c r="S1468" s="100">
        <v>643.80999999999995</v>
      </c>
    </row>
    <row r="1469" spans="17:19">
      <c r="Q1469" s="85" t="s">
        <v>301</v>
      </c>
      <c r="R1469" s="90" t="s">
        <v>106</v>
      </c>
      <c r="S1469" s="100">
        <v>643.80999999999995</v>
      </c>
    </row>
    <row r="1470" spans="17:19">
      <c r="Q1470" s="85" t="s">
        <v>301</v>
      </c>
      <c r="R1470" s="90" t="s">
        <v>107</v>
      </c>
      <c r="S1470" s="100">
        <v>643.80999999999995</v>
      </c>
    </row>
    <row r="1471" spans="17:19">
      <c r="Q1471" s="85" t="s">
        <v>301</v>
      </c>
      <c r="R1471" s="90" t="s">
        <v>108</v>
      </c>
      <c r="S1471" s="100">
        <v>643.80999999999995</v>
      </c>
    </row>
    <row r="1472" spans="17:19">
      <c r="Q1472" s="85" t="s">
        <v>301</v>
      </c>
      <c r="R1472" s="90" t="s">
        <v>109</v>
      </c>
      <c r="S1472" s="100">
        <v>643.80999999999995</v>
      </c>
    </row>
    <row r="1473" spans="17:19">
      <c r="Q1473" s="85" t="s">
        <v>301</v>
      </c>
      <c r="R1473" s="90" t="s">
        <v>110</v>
      </c>
      <c r="S1473" s="100">
        <v>643.80999999999995</v>
      </c>
    </row>
    <row r="1474" spans="17:19">
      <c r="Q1474" s="85" t="s">
        <v>301</v>
      </c>
      <c r="R1474" s="90" t="s">
        <v>111</v>
      </c>
      <c r="S1474" s="100">
        <v>643.80999999999995</v>
      </c>
    </row>
    <row r="1475" spans="17:19">
      <c r="Q1475" s="85" t="s">
        <v>301</v>
      </c>
      <c r="R1475" s="90" t="s">
        <v>112</v>
      </c>
      <c r="S1475" s="100">
        <v>643.80999999999995</v>
      </c>
    </row>
    <row r="1476" spans="17:19">
      <c r="Q1476" s="85" t="s">
        <v>301</v>
      </c>
      <c r="R1476" s="90" t="s">
        <v>113</v>
      </c>
      <c r="S1476" s="100">
        <v>643.80999999999995</v>
      </c>
    </row>
    <row r="1477" spans="17:19">
      <c r="Q1477" s="85" t="s">
        <v>301</v>
      </c>
      <c r="R1477" s="90" t="s">
        <v>114</v>
      </c>
      <c r="S1477" s="100">
        <v>643.80999999999995</v>
      </c>
    </row>
    <row r="1478" spans="17:19">
      <c r="Q1478" s="85" t="s">
        <v>301</v>
      </c>
      <c r="R1478" s="90" t="s">
        <v>115</v>
      </c>
      <c r="S1478" s="100">
        <v>643.80999999999995</v>
      </c>
    </row>
    <row r="1479" spans="17:19">
      <c r="Q1479" s="85" t="s">
        <v>301</v>
      </c>
      <c r="R1479" s="90" t="s">
        <v>116</v>
      </c>
      <c r="S1479" s="100">
        <v>643.80999999999995</v>
      </c>
    </row>
    <row r="1480" spans="17:19">
      <c r="Q1480" s="85" t="s">
        <v>301</v>
      </c>
      <c r="R1480" s="90" t="s">
        <v>117</v>
      </c>
      <c r="S1480" s="100">
        <v>643.80999999999995</v>
      </c>
    </row>
    <row r="1481" spans="17:19">
      <c r="Q1481" s="85" t="s">
        <v>301</v>
      </c>
      <c r="R1481" s="90" t="s">
        <v>118</v>
      </c>
      <c r="S1481" s="100">
        <v>643.80999999999995</v>
      </c>
    </row>
    <row r="1482" spans="17:19">
      <c r="Q1482" s="85" t="s">
        <v>301</v>
      </c>
      <c r="R1482" s="90" t="s">
        <v>119</v>
      </c>
      <c r="S1482" s="100">
        <v>643.80999999999995</v>
      </c>
    </row>
    <row r="1483" spans="17:19">
      <c r="Q1483" s="85" t="s">
        <v>301</v>
      </c>
      <c r="R1483" s="90" t="s">
        <v>120</v>
      </c>
      <c r="S1483" s="100">
        <v>643.80999999999995</v>
      </c>
    </row>
    <row r="1484" spans="17:19">
      <c r="Q1484" s="85" t="s">
        <v>301</v>
      </c>
      <c r="R1484" s="90" t="s">
        <v>121</v>
      </c>
      <c r="S1484" s="100">
        <v>643.80999999999995</v>
      </c>
    </row>
    <row r="1485" spans="17:19">
      <c r="Q1485" s="85" t="s">
        <v>301</v>
      </c>
      <c r="R1485" s="90" t="s">
        <v>122</v>
      </c>
      <c r="S1485" s="100">
        <v>643.80999999999995</v>
      </c>
    </row>
    <row r="1486" spans="17:19">
      <c r="Q1486" s="85" t="s">
        <v>301</v>
      </c>
      <c r="R1486" s="90" t="s">
        <v>123</v>
      </c>
      <c r="S1486" s="100">
        <v>643.80999999999995</v>
      </c>
    </row>
    <row r="1487" spans="17:19">
      <c r="Q1487" s="85" t="s">
        <v>301</v>
      </c>
      <c r="R1487" s="90" t="s">
        <v>124</v>
      </c>
      <c r="S1487" s="100">
        <v>643.80999999999995</v>
      </c>
    </row>
    <row r="1488" spans="17:19">
      <c r="Q1488" s="85" t="s">
        <v>301</v>
      </c>
      <c r="R1488" s="90" t="s">
        <v>125</v>
      </c>
      <c r="S1488" s="100">
        <v>643.80999999999995</v>
      </c>
    </row>
    <row r="1489" spans="17:19">
      <c r="Q1489" s="85" t="s">
        <v>301</v>
      </c>
      <c r="R1489" s="90" t="s">
        <v>126</v>
      </c>
      <c r="S1489" s="100">
        <v>643.80999999999995</v>
      </c>
    </row>
    <row r="1490" spans="17:19">
      <c r="Q1490" s="85" t="s">
        <v>301</v>
      </c>
      <c r="R1490" s="90" t="s">
        <v>127</v>
      </c>
      <c r="S1490" s="100">
        <v>643.80999999999995</v>
      </c>
    </row>
    <row r="1491" spans="17:19">
      <c r="Q1491" s="85" t="s">
        <v>301</v>
      </c>
      <c r="R1491" s="90" t="s">
        <v>128</v>
      </c>
      <c r="S1491" s="100">
        <v>643.80999999999995</v>
      </c>
    </row>
    <row r="1492" spans="17:19">
      <c r="Q1492" s="85" t="s">
        <v>301</v>
      </c>
      <c r="R1492" s="90" t="s">
        <v>129</v>
      </c>
      <c r="S1492" s="100">
        <v>643.80999999999995</v>
      </c>
    </row>
    <row r="1493" spans="17:19">
      <c r="Q1493" s="85" t="s">
        <v>301</v>
      </c>
      <c r="R1493" s="90" t="s">
        <v>130</v>
      </c>
      <c r="S1493" s="100">
        <v>643.80999999999995</v>
      </c>
    </row>
    <row r="1494" spans="17:19">
      <c r="Q1494" s="85" t="s">
        <v>301</v>
      </c>
      <c r="R1494" s="90" t="s">
        <v>131</v>
      </c>
      <c r="S1494" s="100">
        <v>643.80999999999995</v>
      </c>
    </row>
    <row r="1495" spans="17:19">
      <c r="Q1495" s="85" t="s">
        <v>301</v>
      </c>
      <c r="R1495" s="90" t="s">
        <v>132</v>
      </c>
      <c r="S1495" s="100">
        <v>643.80999999999995</v>
      </c>
    </row>
    <row r="1496" spans="17:19">
      <c r="Q1496" s="85" t="s">
        <v>301</v>
      </c>
      <c r="R1496" s="90" t="s">
        <v>133</v>
      </c>
      <c r="S1496" s="100">
        <v>643.80999999999995</v>
      </c>
    </row>
    <row r="1497" spans="17:19">
      <c r="Q1497" s="85" t="s">
        <v>301</v>
      </c>
      <c r="R1497" s="90" t="s">
        <v>134</v>
      </c>
      <c r="S1497" s="100">
        <v>643.80999999999995</v>
      </c>
    </row>
    <row r="1498" spans="17:19">
      <c r="Q1498" s="85" t="s">
        <v>301</v>
      </c>
      <c r="R1498" s="90" t="s">
        <v>135</v>
      </c>
      <c r="S1498" s="100">
        <v>643.80999999999995</v>
      </c>
    </row>
    <row r="1499" spans="17:19">
      <c r="Q1499" s="85" t="s">
        <v>301</v>
      </c>
      <c r="R1499" s="90" t="s">
        <v>136</v>
      </c>
      <c r="S1499" s="100">
        <v>643.80999999999995</v>
      </c>
    </row>
    <row r="1500" spans="17:19">
      <c r="Q1500" s="85" t="s">
        <v>301</v>
      </c>
      <c r="R1500" s="90" t="s">
        <v>137</v>
      </c>
      <c r="S1500" s="100">
        <v>643.80999999999995</v>
      </c>
    </row>
    <row r="1501" spans="17:19">
      <c r="Q1501" s="85" t="s">
        <v>301</v>
      </c>
      <c r="R1501" s="90" t="s">
        <v>138</v>
      </c>
      <c r="S1501" s="100">
        <v>643.80999999999995</v>
      </c>
    </row>
    <row r="1502" spans="17:19">
      <c r="Q1502" s="85" t="s">
        <v>301</v>
      </c>
      <c r="R1502" s="90" t="s">
        <v>139</v>
      </c>
      <c r="S1502" s="100">
        <v>643.80999999999995</v>
      </c>
    </row>
    <row r="1503" spans="17:19">
      <c r="Q1503" s="85" t="s">
        <v>301</v>
      </c>
      <c r="R1503" s="90" t="s">
        <v>140</v>
      </c>
      <c r="S1503" s="100">
        <v>643.80999999999995</v>
      </c>
    </row>
    <row r="1504" spans="17:19">
      <c r="Q1504" s="85" t="s">
        <v>301</v>
      </c>
      <c r="R1504" s="90" t="s">
        <v>141</v>
      </c>
      <c r="S1504" s="100">
        <v>643.80999999999995</v>
      </c>
    </row>
    <row r="1505" spans="17:19">
      <c r="Q1505" s="85" t="s">
        <v>301</v>
      </c>
      <c r="R1505" s="90" t="s">
        <v>142</v>
      </c>
      <c r="S1505" s="100">
        <v>643.80999999999995</v>
      </c>
    </row>
    <row r="1506" spans="17:19">
      <c r="Q1506" s="85" t="s">
        <v>301</v>
      </c>
      <c r="R1506" s="90" t="s">
        <v>143</v>
      </c>
      <c r="S1506" s="100">
        <v>643.80999999999995</v>
      </c>
    </row>
    <row r="1507" spans="17:19">
      <c r="Q1507" s="85" t="s">
        <v>301</v>
      </c>
      <c r="R1507" s="90" t="s">
        <v>144</v>
      </c>
      <c r="S1507" s="100">
        <v>643.80999999999995</v>
      </c>
    </row>
    <row r="1508" spans="17:19">
      <c r="Q1508" s="85" t="s">
        <v>301</v>
      </c>
      <c r="R1508" s="90" t="s">
        <v>145</v>
      </c>
      <c r="S1508" s="100">
        <v>643.80999999999995</v>
      </c>
    </row>
    <row r="1509" spans="17:19">
      <c r="Q1509" s="85" t="s">
        <v>301</v>
      </c>
      <c r="R1509" s="90" t="s">
        <v>146</v>
      </c>
      <c r="S1509" s="100">
        <v>643.80999999999995</v>
      </c>
    </row>
    <row r="1510" spans="17:19">
      <c r="Q1510" s="85" t="s">
        <v>301</v>
      </c>
      <c r="R1510" s="90" t="s">
        <v>147</v>
      </c>
      <c r="S1510" s="100">
        <v>643.80999999999995</v>
      </c>
    </row>
    <row r="1511" spans="17:19">
      <c r="Q1511" s="85" t="s">
        <v>301</v>
      </c>
      <c r="R1511" s="90" t="s">
        <v>148</v>
      </c>
      <c r="S1511" s="100">
        <v>643.80999999999995</v>
      </c>
    </row>
    <row r="1512" spans="17:19">
      <c r="Q1512" s="85" t="s">
        <v>301</v>
      </c>
      <c r="R1512" s="90" t="s">
        <v>149</v>
      </c>
      <c r="S1512" s="100">
        <v>643.80999999999995</v>
      </c>
    </row>
    <row r="1513" spans="17:19">
      <c r="Q1513" s="85" t="s">
        <v>301</v>
      </c>
      <c r="R1513" s="90" t="s">
        <v>150</v>
      </c>
      <c r="S1513" s="100">
        <v>643.80999999999995</v>
      </c>
    </row>
    <row r="1514" spans="17:19">
      <c r="Q1514" s="85" t="s">
        <v>301</v>
      </c>
      <c r="R1514" s="90" t="s">
        <v>151</v>
      </c>
      <c r="S1514" s="100">
        <v>643.80999999999995</v>
      </c>
    </row>
    <row r="1515" spans="17:19">
      <c r="Q1515" s="85" t="s">
        <v>301</v>
      </c>
      <c r="R1515" s="90" t="s">
        <v>152</v>
      </c>
      <c r="S1515" s="100">
        <v>643.80999999999995</v>
      </c>
    </row>
    <row r="1516" spans="17:19">
      <c r="Q1516" s="85" t="s">
        <v>301</v>
      </c>
      <c r="R1516" s="90" t="s">
        <v>153</v>
      </c>
      <c r="S1516" s="100">
        <v>643.80999999999995</v>
      </c>
    </row>
    <row r="1517" spans="17:19">
      <c r="Q1517" s="85" t="s">
        <v>301</v>
      </c>
      <c r="R1517" s="90" t="s">
        <v>154</v>
      </c>
      <c r="S1517" s="100">
        <v>643.80999999999995</v>
      </c>
    </row>
    <row r="1518" spans="17:19">
      <c r="Q1518" s="85" t="s">
        <v>301</v>
      </c>
      <c r="R1518" s="90" t="s">
        <v>155</v>
      </c>
      <c r="S1518" s="100">
        <v>643.80999999999995</v>
      </c>
    </row>
    <row r="1519" spans="17:19">
      <c r="Q1519" s="85" t="s">
        <v>301</v>
      </c>
      <c r="R1519" s="90" t="s">
        <v>156</v>
      </c>
      <c r="S1519" s="100">
        <v>643.80999999999995</v>
      </c>
    </row>
    <row r="1520" spans="17:19">
      <c r="Q1520" s="85" t="s">
        <v>301</v>
      </c>
      <c r="R1520" s="90" t="s">
        <v>157</v>
      </c>
      <c r="S1520" s="100">
        <v>643.80999999999995</v>
      </c>
    </row>
    <row r="1521" spans="17:19">
      <c r="Q1521" s="85" t="s">
        <v>301</v>
      </c>
      <c r="R1521" s="90" t="s">
        <v>158</v>
      </c>
      <c r="S1521" s="100">
        <v>643.80999999999995</v>
      </c>
    </row>
    <row r="1522" spans="17:19">
      <c r="Q1522" s="85" t="s">
        <v>301</v>
      </c>
      <c r="R1522" s="90" t="s">
        <v>159</v>
      </c>
      <c r="S1522" s="100">
        <v>643.80999999999995</v>
      </c>
    </row>
    <row r="1523" spans="17:19">
      <c r="Q1523" s="85" t="s">
        <v>301</v>
      </c>
      <c r="R1523" s="90" t="s">
        <v>160</v>
      </c>
      <c r="S1523" s="100">
        <v>643.80999999999995</v>
      </c>
    </row>
    <row r="1524" spans="17:19">
      <c r="Q1524" s="85" t="s">
        <v>301</v>
      </c>
      <c r="R1524" s="90" t="s">
        <v>161</v>
      </c>
      <c r="S1524" s="100">
        <v>643.80999999999995</v>
      </c>
    </row>
    <row r="1525" spans="17:19">
      <c r="Q1525" s="85" t="s">
        <v>301</v>
      </c>
      <c r="R1525" s="90" t="s">
        <v>162</v>
      </c>
      <c r="S1525" s="100">
        <v>643.80999999999995</v>
      </c>
    </row>
    <row r="1526" spans="17:19">
      <c r="Q1526" s="85" t="s">
        <v>301</v>
      </c>
      <c r="R1526" s="90" t="s">
        <v>163</v>
      </c>
      <c r="S1526" s="100">
        <v>643.80999999999995</v>
      </c>
    </row>
    <row r="1527" spans="17:19">
      <c r="Q1527" s="85" t="s">
        <v>301</v>
      </c>
      <c r="R1527" s="90" t="s">
        <v>164</v>
      </c>
      <c r="S1527" s="100">
        <v>643.80999999999995</v>
      </c>
    </row>
    <row r="1528" spans="17:19">
      <c r="Q1528" s="85" t="s">
        <v>301</v>
      </c>
      <c r="R1528" s="90" t="s">
        <v>165</v>
      </c>
      <c r="S1528" s="100">
        <v>643.80999999999995</v>
      </c>
    </row>
    <row r="1529" spans="17:19">
      <c r="Q1529" s="85" t="s">
        <v>301</v>
      </c>
      <c r="R1529" s="90" t="s">
        <v>166</v>
      </c>
      <c r="S1529" s="100">
        <v>643.80999999999995</v>
      </c>
    </row>
    <row r="1530" spans="17:19">
      <c r="Q1530" s="85" t="s">
        <v>301</v>
      </c>
      <c r="R1530" s="90" t="s">
        <v>167</v>
      </c>
      <c r="S1530" s="100">
        <v>643.80999999999995</v>
      </c>
    </row>
    <row r="1531" spans="17:19">
      <c r="Q1531" s="85" t="s">
        <v>301</v>
      </c>
      <c r="R1531" s="90" t="s">
        <v>168</v>
      </c>
      <c r="S1531" s="100">
        <v>643.80999999999995</v>
      </c>
    </row>
    <row r="1532" spans="17:19">
      <c r="Q1532" s="85" t="s">
        <v>301</v>
      </c>
      <c r="R1532" s="90" t="s">
        <v>169</v>
      </c>
      <c r="S1532" s="100">
        <v>643.80999999999995</v>
      </c>
    </row>
    <row r="1533" spans="17:19">
      <c r="Q1533" s="85" t="s">
        <v>301</v>
      </c>
      <c r="R1533" s="90" t="s">
        <v>170</v>
      </c>
      <c r="S1533" s="100">
        <v>643.80999999999995</v>
      </c>
    </row>
    <row r="1534" spans="17:19">
      <c r="Q1534" s="85" t="s">
        <v>301</v>
      </c>
      <c r="R1534" s="90" t="s">
        <v>171</v>
      </c>
      <c r="S1534" s="100">
        <v>643.80999999999995</v>
      </c>
    </row>
    <row r="1535" spans="17:19">
      <c r="Q1535" s="85" t="s">
        <v>301</v>
      </c>
      <c r="R1535" s="90" t="s">
        <v>172</v>
      </c>
      <c r="S1535" s="100">
        <v>643.80999999999995</v>
      </c>
    </row>
    <row r="1536" spans="17:19">
      <c r="Q1536" s="85" t="s">
        <v>301</v>
      </c>
      <c r="R1536" s="90" t="s">
        <v>173</v>
      </c>
      <c r="S1536" s="100">
        <v>643.80999999999995</v>
      </c>
    </row>
    <row r="1537" spans="17:19">
      <c r="Q1537" s="85" t="s">
        <v>301</v>
      </c>
      <c r="R1537" s="90" t="s">
        <v>174</v>
      </c>
      <c r="S1537" s="100">
        <v>643.80999999999995</v>
      </c>
    </row>
    <row r="1538" spans="17:19">
      <c r="Q1538" s="85" t="s">
        <v>301</v>
      </c>
      <c r="R1538" s="90" t="s">
        <v>175</v>
      </c>
      <c r="S1538" s="100">
        <v>643.80999999999995</v>
      </c>
    </row>
    <row r="1539" spans="17:19">
      <c r="Q1539" s="85" t="s">
        <v>301</v>
      </c>
      <c r="R1539" s="90" t="s">
        <v>176</v>
      </c>
      <c r="S1539" s="100">
        <v>643.80999999999995</v>
      </c>
    </row>
    <row r="1540" spans="17:19">
      <c r="Q1540" s="85" t="s">
        <v>301</v>
      </c>
      <c r="R1540" s="90" t="s">
        <v>177</v>
      </c>
      <c r="S1540" s="100">
        <v>643.80999999999995</v>
      </c>
    </row>
    <row r="1541" spans="17:19">
      <c r="Q1541" s="85" t="s">
        <v>301</v>
      </c>
      <c r="R1541" s="90" t="s">
        <v>178</v>
      </c>
      <c r="S1541" s="100">
        <v>643.80999999999995</v>
      </c>
    </row>
    <row r="1542" spans="17:19">
      <c r="Q1542" s="85" t="s">
        <v>301</v>
      </c>
      <c r="R1542" s="90" t="s">
        <v>179</v>
      </c>
      <c r="S1542" s="100">
        <v>643.80999999999995</v>
      </c>
    </row>
    <row r="1543" spans="17:19">
      <c r="Q1543" s="85" t="s">
        <v>301</v>
      </c>
      <c r="R1543" s="90" t="s">
        <v>180</v>
      </c>
      <c r="S1543" s="100">
        <v>643.80999999999995</v>
      </c>
    </row>
    <row r="1544" spans="17:19">
      <c r="Q1544" s="85" t="s">
        <v>301</v>
      </c>
      <c r="R1544" s="90" t="s">
        <v>181</v>
      </c>
      <c r="S1544" s="100">
        <v>643.80999999999995</v>
      </c>
    </row>
    <row r="1545" spans="17:19">
      <c r="Q1545" s="85" t="s">
        <v>301</v>
      </c>
      <c r="R1545" s="90" t="s">
        <v>182</v>
      </c>
      <c r="S1545" s="100">
        <v>643.80999999999995</v>
      </c>
    </row>
    <row r="1546" spans="17:19">
      <c r="Q1546" s="85" t="s">
        <v>301</v>
      </c>
      <c r="R1546" s="90" t="s">
        <v>183</v>
      </c>
      <c r="S1546" s="100">
        <v>643.80999999999995</v>
      </c>
    </row>
    <row r="1547" spans="17:19">
      <c r="Q1547" s="85" t="s">
        <v>301</v>
      </c>
      <c r="R1547" s="90" t="s">
        <v>184</v>
      </c>
      <c r="S1547" s="100">
        <v>643.80999999999995</v>
      </c>
    </row>
    <row r="1548" spans="17:19">
      <c r="Q1548" s="85" t="s">
        <v>301</v>
      </c>
      <c r="R1548" s="90" t="s">
        <v>185</v>
      </c>
      <c r="S1548" s="100">
        <v>643.80999999999995</v>
      </c>
    </row>
    <row r="1549" spans="17:19">
      <c r="Q1549" s="85" t="s">
        <v>301</v>
      </c>
      <c r="R1549" s="90" t="s">
        <v>186</v>
      </c>
      <c r="S1549" s="100">
        <v>643.80999999999995</v>
      </c>
    </row>
    <row r="1550" spans="17:19">
      <c r="Q1550" s="85" t="s">
        <v>301</v>
      </c>
      <c r="R1550" s="90" t="s">
        <v>187</v>
      </c>
      <c r="S1550" s="100">
        <v>643.80999999999995</v>
      </c>
    </row>
    <row r="1551" spans="17:19">
      <c r="Q1551" s="85" t="s">
        <v>301</v>
      </c>
      <c r="R1551" s="90" t="s">
        <v>188</v>
      </c>
      <c r="S1551" s="100">
        <v>643.80999999999995</v>
      </c>
    </row>
    <row r="1552" spans="17:19">
      <c r="Q1552" s="85" t="s">
        <v>301</v>
      </c>
      <c r="R1552" s="90" t="s">
        <v>189</v>
      </c>
      <c r="S1552" s="100">
        <v>643.80999999999995</v>
      </c>
    </row>
    <row r="1553" spans="17:19">
      <c r="Q1553" s="85" t="s">
        <v>301</v>
      </c>
      <c r="R1553" s="90" t="s">
        <v>190</v>
      </c>
      <c r="S1553" s="100">
        <v>643.80999999999995</v>
      </c>
    </row>
    <row r="1554" spans="17:19">
      <c r="Q1554" s="85" t="s">
        <v>301</v>
      </c>
      <c r="R1554" s="90" t="s">
        <v>191</v>
      </c>
      <c r="S1554" s="100">
        <v>643.80999999999995</v>
      </c>
    </row>
    <row r="1555" spans="17:19">
      <c r="Q1555" s="85" t="s">
        <v>301</v>
      </c>
      <c r="R1555" s="90" t="s">
        <v>192</v>
      </c>
      <c r="S1555" s="100">
        <v>643.80999999999995</v>
      </c>
    </row>
    <row r="1556" spans="17:19">
      <c r="Q1556" s="85" t="s">
        <v>301</v>
      </c>
      <c r="R1556" s="90" t="s">
        <v>193</v>
      </c>
      <c r="S1556" s="100">
        <v>643.80999999999995</v>
      </c>
    </row>
    <row r="1557" spans="17:19">
      <c r="Q1557" s="85" t="s">
        <v>301</v>
      </c>
      <c r="R1557" s="90" t="s">
        <v>194</v>
      </c>
      <c r="S1557" s="100">
        <v>643.80999999999995</v>
      </c>
    </row>
    <row r="1558" spans="17:19">
      <c r="Q1558" s="85" t="s">
        <v>301</v>
      </c>
      <c r="R1558" s="90" t="s">
        <v>195</v>
      </c>
      <c r="S1558" s="100">
        <v>643.80999999999995</v>
      </c>
    </row>
    <row r="1559" spans="17:19">
      <c r="Q1559" s="85" t="s">
        <v>301</v>
      </c>
      <c r="R1559" s="90" t="s">
        <v>196</v>
      </c>
      <c r="S1559" s="100">
        <v>643.80999999999995</v>
      </c>
    </row>
    <row r="1560" spans="17:19">
      <c r="Q1560" s="85" t="s">
        <v>301</v>
      </c>
      <c r="R1560" s="90" t="s">
        <v>197</v>
      </c>
      <c r="S1560" s="100">
        <v>643.80999999999995</v>
      </c>
    </row>
    <row r="1561" spans="17:19">
      <c r="Q1561" s="85" t="s">
        <v>301</v>
      </c>
      <c r="R1561" s="90" t="s">
        <v>198</v>
      </c>
      <c r="S1561" s="100">
        <v>643.80999999999995</v>
      </c>
    </row>
    <row r="1562" spans="17:19">
      <c r="Q1562" s="85" t="s">
        <v>301</v>
      </c>
      <c r="R1562" s="90" t="s">
        <v>199</v>
      </c>
      <c r="S1562" s="100">
        <v>643.80999999999995</v>
      </c>
    </row>
    <row r="1563" spans="17:19">
      <c r="Q1563" s="85" t="s">
        <v>301</v>
      </c>
      <c r="R1563" s="90" t="s">
        <v>200</v>
      </c>
      <c r="S1563" s="100">
        <v>643.80999999999995</v>
      </c>
    </row>
    <row r="1564" spans="17:19">
      <c r="Q1564" s="85" t="s">
        <v>301</v>
      </c>
      <c r="R1564" s="90" t="s">
        <v>201</v>
      </c>
      <c r="S1564" s="100">
        <v>643.80999999999995</v>
      </c>
    </row>
    <row r="1565" spans="17:19">
      <c r="Q1565" s="85" t="s">
        <v>301</v>
      </c>
      <c r="R1565" s="90" t="s">
        <v>202</v>
      </c>
      <c r="S1565" s="100">
        <v>643.80999999999995</v>
      </c>
    </row>
    <row r="1566" spans="17:19">
      <c r="Q1566" s="85" t="s">
        <v>301</v>
      </c>
      <c r="R1566" s="90" t="s">
        <v>203</v>
      </c>
      <c r="S1566" s="100">
        <v>643.80999999999995</v>
      </c>
    </row>
    <row r="1567" spans="17:19">
      <c r="Q1567" s="85" t="s">
        <v>301</v>
      </c>
      <c r="R1567" s="90" t="s">
        <v>204</v>
      </c>
      <c r="S1567" s="100">
        <v>643.80999999999995</v>
      </c>
    </row>
    <row r="1568" spans="17:19">
      <c r="Q1568" s="85" t="s">
        <v>301</v>
      </c>
      <c r="R1568" s="90" t="s">
        <v>205</v>
      </c>
      <c r="S1568" s="100">
        <v>643.80999999999995</v>
      </c>
    </row>
    <row r="1569" spans="17:19">
      <c r="Q1569" s="85" t="s">
        <v>301</v>
      </c>
      <c r="R1569" s="90" t="s">
        <v>206</v>
      </c>
      <c r="S1569" s="100">
        <v>643.80999999999995</v>
      </c>
    </row>
    <row r="1570" spans="17:19">
      <c r="Q1570" s="85" t="s">
        <v>301</v>
      </c>
      <c r="R1570" s="90" t="s">
        <v>207</v>
      </c>
      <c r="S1570" s="100">
        <v>643.80999999999995</v>
      </c>
    </row>
    <row r="1571" spans="17:19">
      <c r="Q1571" s="85" t="s">
        <v>301</v>
      </c>
      <c r="R1571" s="90" t="s">
        <v>208</v>
      </c>
      <c r="S1571" s="100">
        <v>643.80999999999995</v>
      </c>
    </row>
    <row r="1572" spans="17:19">
      <c r="Q1572" s="85" t="s">
        <v>301</v>
      </c>
      <c r="R1572" s="90" t="s">
        <v>209</v>
      </c>
      <c r="S1572" s="100">
        <v>643.80999999999995</v>
      </c>
    </row>
    <row r="1573" spans="17:19">
      <c r="Q1573" s="85" t="s">
        <v>301</v>
      </c>
      <c r="R1573" s="90" t="s">
        <v>210</v>
      </c>
      <c r="S1573" s="100">
        <v>643.80999999999995</v>
      </c>
    </row>
    <row r="1574" spans="17:19">
      <c r="Q1574" s="85" t="s">
        <v>301</v>
      </c>
      <c r="R1574" s="90" t="s">
        <v>211</v>
      </c>
      <c r="S1574" s="100">
        <v>643.80999999999995</v>
      </c>
    </row>
    <row r="1575" spans="17:19">
      <c r="Q1575" s="85" t="s">
        <v>301</v>
      </c>
      <c r="R1575" s="90" t="s">
        <v>212</v>
      </c>
      <c r="S1575" s="100">
        <v>643.80999999999995</v>
      </c>
    </row>
    <row r="1576" spans="17:19">
      <c r="Q1576" s="85" t="s">
        <v>301</v>
      </c>
      <c r="R1576" s="90" t="s">
        <v>213</v>
      </c>
      <c r="S1576" s="100">
        <v>643.80999999999995</v>
      </c>
    </row>
    <row r="1577" spans="17:19">
      <c r="Q1577" s="85" t="s">
        <v>301</v>
      </c>
      <c r="R1577" s="90" t="s">
        <v>214</v>
      </c>
      <c r="S1577" s="100">
        <v>643.80999999999995</v>
      </c>
    </row>
    <row r="1578" spans="17:19">
      <c r="Q1578" s="85" t="s">
        <v>301</v>
      </c>
      <c r="R1578" s="90" t="s">
        <v>215</v>
      </c>
      <c r="S1578" s="100">
        <v>643.80999999999995</v>
      </c>
    </row>
    <row r="1579" spans="17:19">
      <c r="Q1579" s="85" t="s">
        <v>301</v>
      </c>
      <c r="R1579" s="90" t="s">
        <v>216</v>
      </c>
      <c r="S1579" s="100">
        <v>643.80999999999995</v>
      </c>
    </row>
    <row r="1580" spans="17:19">
      <c r="Q1580" s="85" t="s">
        <v>301</v>
      </c>
      <c r="R1580" s="90" t="s">
        <v>217</v>
      </c>
      <c r="S1580" s="100">
        <v>643.80999999999995</v>
      </c>
    </row>
    <row r="1581" spans="17:19">
      <c r="Q1581" s="85" t="s">
        <v>301</v>
      </c>
      <c r="R1581" s="90" t="s">
        <v>218</v>
      </c>
      <c r="S1581" s="100">
        <v>643.80999999999995</v>
      </c>
    </row>
    <row r="1582" spans="17:19">
      <c r="Q1582" s="85" t="s">
        <v>301</v>
      </c>
      <c r="R1582" s="90" t="s">
        <v>219</v>
      </c>
      <c r="S1582" s="100">
        <v>643.80999999999995</v>
      </c>
    </row>
    <row r="1583" spans="17:19">
      <c r="Q1583" s="85" t="s">
        <v>301</v>
      </c>
      <c r="R1583" s="90" t="s">
        <v>220</v>
      </c>
      <c r="S1583" s="100">
        <v>643.80999999999995</v>
      </c>
    </row>
    <row r="1584" spans="17:19">
      <c r="Q1584" s="85" t="s">
        <v>301</v>
      </c>
      <c r="R1584" s="90" t="s">
        <v>221</v>
      </c>
      <c r="S1584" s="100">
        <v>643.80999999999995</v>
      </c>
    </row>
    <row r="1585" spans="17:19">
      <c r="Q1585" s="85" t="s">
        <v>301</v>
      </c>
      <c r="R1585" s="90" t="s">
        <v>222</v>
      </c>
      <c r="S1585" s="100">
        <v>643.80999999999995</v>
      </c>
    </row>
    <row r="1586" spans="17:19">
      <c r="Q1586" s="85" t="s">
        <v>301</v>
      </c>
      <c r="R1586" s="90" t="s">
        <v>223</v>
      </c>
      <c r="S1586" s="100">
        <v>643.80999999999995</v>
      </c>
    </row>
    <row r="1587" spans="17:19">
      <c r="Q1587" s="85" t="s">
        <v>301</v>
      </c>
      <c r="R1587" s="90" t="s">
        <v>224</v>
      </c>
      <c r="S1587" s="100">
        <v>643.80999999999995</v>
      </c>
    </row>
    <row r="1588" spans="17:19">
      <c r="Q1588" s="85" t="s">
        <v>301</v>
      </c>
      <c r="R1588" s="90" t="s">
        <v>225</v>
      </c>
      <c r="S1588" s="100">
        <v>643.80999999999995</v>
      </c>
    </row>
    <row r="1589" spans="17:19">
      <c r="Q1589" s="85" t="s">
        <v>301</v>
      </c>
      <c r="R1589" s="90" t="s">
        <v>226</v>
      </c>
      <c r="S1589" s="100">
        <v>643.80999999999995</v>
      </c>
    </row>
    <row r="1590" spans="17:19">
      <c r="Q1590" s="85" t="s">
        <v>301</v>
      </c>
      <c r="R1590" s="90" t="s">
        <v>227</v>
      </c>
      <c r="S1590" s="100">
        <v>643.80999999999995</v>
      </c>
    </row>
    <row r="1591" spans="17:19">
      <c r="Q1591" s="85" t="s">
        <v>301</v>
      </c>
      <c r="R1591" s="90" t="s">
        <v>228</v>
      </c>
      <c r="S1591" s="100">
        <v>643.80999999999995</v>
      </c>
    </row>
    <row r="1592" spans="17:19">
      <c r="Q1592" s="85" t="s">
        <v>301</v>
      </c>
      <c r="R1592" s="90" t="s">
        <v>229</v>
      </c>
      <c r="S1592" s="100">
        <v>643.80999999999995</v>
      </c>
    </row>
    <row r="1593" spans="17:19">
      <c r="Q1593" s="85" t="s">
        <v>301</v>
      </c>
      <c r="R1593" s="90" t="s">
        <v>230</v>
      </c>
      <c r="S1593" s="100">
        <v>643.80999999999995</v>
      </c>
    </row>
    <row r="1594" spans="17:19">
      <c r="Q1594" s="85" t="s">
        <v>301</v>
      </c>
      <c r="R1594" s="90" t="s">
        <v>231</v>
      </c>
      <c r="S1594" s="100">
        <v>643.80999999999995</v>
      </c>
    </row>
    <row r="1595" spans="17:19">
      <c r="Q1595" s="91" t="s">
        <v>296</v>
      </c>
      <c r="R1595" s="35" t="s">
        <v>34</v>
      </c>
      <c r="S1595" s="99">
        <v>353.68</v>
      </c>
    </row>
    <row r="1596" spans="17:19">
      <c r="Q1596" s="91" t="s">
        <v>296</v>
      </c>
      <c r="R1596" s="35" t="s">
        <v>33</v>
      </c>
      <c r="S1596" s="99">
        <v>353.68</v>
      </c>
    </row>
    <row r="1597" spans="17:19">
      <c r="Q1597" s="91" t="s">
        <v>296</v>
      </c>
      <c r="R1597" s="35" t="s">
        <v>35</v>
      </c>
      <c r="S1597" s="99">
        <v>353.68</v>
      </c>
    </row>
    <row r="1598" spans="17:19">
      <c r="Q1598" s="91" t="s">
        <v>296</v>
      </c>
      <c r="R1598" s="35" t="s">
        <v>36</v>
      </c>
      <c r="S1598" s="99">
        <v>353.68</v>
      </c>
    </row>
    <row r="1599" spans="17:19">
      <c r="Q1599" s="91" t="s">
        <v>296</v>
      </c>
      <c r="R1599" s="35" t="s">
        <v>37</v>
      </c>
      <c r="S1599" s="99">
        <v>353.68</v>
      </c>
    </row>
    <row r="1600" spans="17:19">
      <c r="Q1600" s="91" t="s">
        <v>296</v>
      </c>
      <c r="R1600" s="35" t="s">
        <v>38</v>
      </c>
      <c r="S1600" s="99">
        <v>353.68</v>
      </c>
    </row>
    <row r="1601" spans="17:19">
      <c r="Q1601" s="91" t="s">
        <v>296</v>
      </c>
      <c r="R1601" s="35" t="s">
        <v>39</v>
      </c>
      <c r="S1601" s="99">
        <v>353.68</v>
      </c>
    </row>
    <row r="1602" spans="17:19">
      <c r="Q1602" s="91" t="s">
        <v>296</v>
      </c>
      <c r="R1602" s="35" t="s">
        <v>40</v>
      </c>
      <c r="S1602" s="99">
        <v>353.68</v>
      </c>
    </row>
    <row r="1603" spans="17:19">
      <c r="Q1603" s="91" t="s">
        <v>296</v>
      </c>
      <c r="R1603" s="35" t="s">
        <v>41</v>
      </c>
      <c r="S1603" s="99">
        <v>353.68</v>
      </c>
    </row>
    <row r="1604" spans="17:19">
      <c r="Q1604" s="91" t="s">
        <v>296</v>
      </c>
      <c r="R1604" s="35" t="s">
        <v>42</v>
      </c>
      <c r="S1604" s="99">
        <v>353.68</v>
      </c>
    </row>
    <row r="1605" spans="17:19">
      <c r="Q1605" s="91" t="s">
        <v>296</v>
      </c>
      <c r="R1605" s="35" t="s">
        <v>43</v>
      </c>
      <c r="S1605" s="99">
        <v>353.68</v>
      </c>
    </row>
    <row r="1606" spans="17:19">
      <c r="Q1606" s="91" t="s">
        <v>296</v>
      </c>
      <c r="R1606" s="35" t="s">
        <v>44</v>
      </c>
      <c r="S1606" s="99">
        <v>353.68</v>
      </c>
    </row>
    <row r="1607" spans="17:19">
      <c r="Q1607" s="91" t="s">
        <v>296</v>
      </c>
      <c r="R1607" s="35" t="s">
        <v>45</v>
      </c>
      <c r="S1607" s="99">
        <v>353.68</v>
      </c>
    </row>
    <row r="1608" spans="17:19">
      <c r="Q1608" s="91" t="s">
        <v>296</v>
      </c>
      <c r="R1608" s="35" t="s">
        <v>46</v>
      </c>
      <c r="S1608" s="99">
        <v>353.68</v>
      </c>
    </row>
    <row r="1609" spans="17:19">
      <c r="Q1609" s="91" t="s">
        <v>296</v>
      </c>
      <c r="R1609" s="35" t="s">
        <v>47</v>
      </c>
      <c r="S1609" s="99">
        <v>353.68</v>
      </c>
    </row>
    <row r="1610" spans="17:19">
      <c r="Q1610" s="91" t="s">
        <v>296</v>
      </c>
      <c r="R1610" s="35" t="s">
        <v>48</v>
      </c>
      <c r="S1610" s="99">
        <v>353.68</v>
      </c>
    </row>
    <row r="1611" spans="17:19">
      <c r="Q1611" s="91" t="s">
        <v>296</v>
      </c>
      <c r="R1611" s="35" t="s">
        <v>49</v>
      </c>
      <c r="S1611" s="99">
        <v>353.68</v>
      </c>
    </row>
    <row r="1612" spans="17:19">
      <c r="Q1612" s="91" t="s">
        <v>296</v>
      </c>
      <c r="R1612" s="35" t="s">
        <v>50</v>
      </c>
      <c r="S1612" s="99">
        <v>353.68</v>
      </c>
    </row>
    <row r="1613" spans="17:19">
      <c r="Q1613" s="91" t="s">
        <v>296</v>
      </c>
      <c r="R1613" s="35" t="s">
        <v>51</v>
      </c>
      <c r="S1613" s="99">
        <v>353.68</v>
      </c>
    </row>
    <row r="1614" spans="17:19">
      <c r="Q1614" s="91" t="s">
        <v>296</v>
      </c>
      <c r="R1614" s="35" t="s">
        <v>52</v>
      </c>
      <c r="S1614" s="99">
        <v>353.68</v>
      </c>
    </row>
    <row r="1615" spans="17:19">
      <c r="Q1615" s="91" t="s">
        <v>296</v>
      </c>
      <c r="R1615" s="35" t="s">
        <v>53</v>
      </c>
      <c r="S1615" s="99">
        <v>353.68</v>
      </c>
    </row>
    <row r="1616" spans="17:19">
      <c r="Q1616" s="91" t="s">
        <v>296</v>
      </c>
      <c r="R1616" s="35" t="s">
        <v>54</v>
      </c>
      <c r="S1616" s="99">
        <v>353.68</v>
      </c>
    </row>
    <row r="1617" spans="17:19">
      <c r="Q1617" s="91" t="s">
        <v>296</v>
      </c>
      <c r="R1617" s="35" t="s">
        <v>55</v>
      </c>
      <c r="S1617" s="99">
        <v>353.68</v>
      </c>
    </row>
    <row r="1618" spans="17:19">
      <c r="Q1618" s="91" t="s">
        <v>296</v>
      </c>
      <c r="R1618" s="35" t="s">
        <v>56</v>
      </c>
      <c r="S1618" s="99">
        <v>353.68</v>
      </c>
    </row>
    <row r="1619" spans="17:19">
      <c r="Q1619" s="91" t="s">
        <v>296</v>
      </c>
      <c r="R1619" s="35" t="s">
        <v>57</v>
      </c>
      <c r="S1619" s="99">
        <v>353.68</v>
      </c>
    </row>
    <row r="1620" spans="17:19">
      <c r="Q1620" s="91" t="s">
        <v>296</v>
      </c>
      <c r="R1620" s="35" t="s">
        <v>58</v>
      </c>
      <c r="S1620" s="99">
        <v>353.68</v>
      </c>
    </row>
    <row r="1621" spans="17:19">
      <c r="Q1621" s="91" t="s">
        <v>296</v>
      </c>
      <c r="R1621" s="35" t="s">
        <v>59</v>
      </c>
      <c r="S1621" s="99">
        <v>353.68</v>
      </c>
    </row>
    <row r="1622" spans="17:19">
      <c r="Q1622" s="91" t="s">
        <v>296</v>
      </c>
      <c r="R1622" s="35" t="s">
        <v>60</v>
      </c>
      <c r="S1622" s="99">
        <v>353.68</v>
      </c>
    </row>
    <row r="1623" spans="17:19">
      <c r="Q1623" s="91" t="s">
        <v>296</v>
      </c>
      <c r="R1623" s="35" t="s">
        <v>61</v>
      </c>
      <c r="S1623" s="99">
        <v>353.68</v>
      </c>
    </row>
    <row r="1624" spans="17:19">
      <c r="Q1624" s="91" t="s">
        <v>296</v>
      </c>
      <c r="R1624" s="35" t="s">
        <v>62</v>
      </c>
      <c r="S1624" s="99">
        <v>353.68</v>
      </c>
    </row>
    <row r="1625" spans="17:19">
      <c r="Q1625" s="91" t="s">
        <v>296</v>
      </c>
      <c r="R1625" s="35" t="s">
        <v>63</v>
      </c>
      <c r="S1625" s="99">
        <v>353.68</v>
      </c>
    </row>
    <row r="1626" spans="17:19">
      <c r="Q1626" s="91" t="s">
        <v>296</v>
      </c>
      <c r="R1626" s="35" t="s">
        <v>64</v>
      </c>
      <c r="S1626" s="99">
        <v>353.68</v>
      </c>
    </row>
    <row r="1627" spans="17:19">
      <c r="Q1627" s="91" t="s">
        <v>296</v>
      </c>
      <c r="R1627" s="35" t="s">
        <v>65</v>
      </c>
      <c r="S1627" s="99">
        <v>353.68</v>
      </c>
    </row>
    <row r="1628" spans="17:19">
      <c r="Q1628" s="91" t="s">
        <v>296</v>
      </c>
      <c r="R1628" s="35" t="s">
        <v>66</v>
      </c>
      <c r="S1628" s="99">
        <v>353.68</v>
      </c>
    </row>
    <row r="1629" spans="17:19">
      <c r="Q1629" s="91" t="s">
        <v>296</v>
      </c>
      <c r="R1629" s="35" t="s">
        <v>67</v>
      </c>
      <c r="S1629" s="99">
        <v>353.68</v>
      </c>
    </row>
    <row r="1630" spans="17:19">
      <c r="Q1630" s="91" t="s">
        <v>296</v>
      </c>
      <c r="R1630" s="35" t="s">
        <v>68</v>
      </c>
      <c r="S1630" s="99">
        <v>353.68</v>
      </c>
    </row>
    <row r="1631" spans="17:19">
      <c r="Q1631" s="91" t="s">
        <v>296</v>
      </c>
      <c r="R1631" s="35" t="s">
        <v>69</v>
      </c>
      <c r="S1631" s="99">
        <v>353.68</v>
      </c>
    </row>
    <row r="1632" spans="17:19">
      <c r="Q1632" s="91" t="s">
        <v>296</v>
      </c>
      <c r="R1632" s="35" t="s">
        <v>70</v>
      </c>
      <c r="S1632" s="99">
        <v>353.68</v>
      </c>
    </row>
    <row r="1633" spans="17:19">
      <c r="Q1633" s="91" t="s">
        <v>296</v>
      </c>
      <c r="R1633" s="35" t="s">
        <v>71</v>
      </c>
      <c r="S1633" s="99">
        <v>353.68</v>
      </c>
    </row>
    <row r="1634" spans="17:19">
      <c r="Q1634" s="91" t="s">
        <v>296</v>
      </c>
      <c r="R1634" s="35" t="s">
        <v>72</v>
      </c>
      <c r="S1634" s="99">
        <v>353.68</v>
      </c>
    </row>
    <row r="1635" spans="17:19">
      <c r="Q1635" s="91" t="s">
        <v>296</v>
      </c>
      <c r="R1635" s="35" t="s">
        <v>73</v>
      </c>
      <c r="S1635" s="99">
        <v>353.68</v>
      </c>
    </row>
    <row r="1636" spans="17:19">
      <c r="Q1636" s="91" t="s">
        <v>296</v>
      </c>
      <c r="R1636" s="35" t="s">
        <v>74</v>
      </c>
      <c r="S1636" s="99">
        <v>353.68</v>
      </c>
    </row>
    <row r="1637" spans="17:19">
      <c r="Q1637" s="91" t="s">
        <v>296</v>
      </c>
      <c r="R1637" s="35" t="s">
        <v>75</v>
      </c>
      <c r="S1637" s="99">
        <v>353.68</v>
      </c>
    </row>
    <row r="1638" spans="17:19">
      <c r="Q1638" s="91" t="s">
        <v>296</v>
      </c>
      <c r="R1638" s="35" t="s">
        <v>76</v>
      </c>
      <c r="S1638" s="99">
        <v>353.68</v>
      </c>
    </row>
    <row r="1639" spans="17:19">
      <c r="Q1639" s="91" t="s">
        <v>296</v>
      </c>
      <c r="R1639" s="35" t="s">
        <v>77</v>
      </c>
      <c r="S1639" s="99">
        <v>353.68</v>
      </c>
    </row>
    <row r="1640" spans="17:19">
      <c r="Q1640" s="91" t="s">
        <v>296</v>
      </c>
      <c r="R1640" s="35" t="s">
        <v>78</v>
      </c>
      <c r="S1640" s="99">
        <v>353.68</v>
      </c>
    </row>
    <row r="1641" spans="17:19">
      <c r="Q1641" s="91" t="s">
        <v>296</v>
      </c>
      <c r="R1641" s="35" t="s">
        <v>79</v>
      </c>
      <c r="S1641" s="99">
        <v>353.68</v>
      </c>
    </row>
    <row r="1642" spans="17:19">
      <c r="Q1642" s="91" t="s">
        <v>296</v>
      </c>
      <c r="R1642" s="35" t="s">
        <v>80</v>
      </c>
      <c r="S1642" s="99">
        <v>353.68</v>
      </c>
    </row>
    <row r="1643" spans="17:19">
      <c r="Q1643" s="91" t="s">
        <v>296</v>
      </c>
      <c r="R1643" s="35" t="s">
        <v>81</v>
      </c>
      <c r="S1643" s="99">
        <v>353.68</v>
      </c>
    </row>
    <row r="1644" spans="17:19">
      <c r="Q1644" s="91" t="s">
        <v>296</v>
      </c>
      <c r="R1644" s="35" t="s">
        <v>83</v>
      </c>
      <c r="S1644" s="99">
        <v>353.68</v>
      </c>
    </row>
    <row r="1645" spans="17:19">
      <c r="Q1645" s="91" t="s">
        <v>296</v>
      </c>
      <c r="R1645" s="35" t="s">
        <v>84</v>
      </c>
      <c r="S1645" s="99">
        <v>353.68</v>
      </c>
    </row>
    <row r="1646" spans="17:19">
      <c r="Q1646" s="91" t="s">
        <v>296</v>
      </c>
      <c r="R1646" s="35" t="s">
        <v>85</v>
      </c>
      <c r="S1646" s="99">
        <v>353.68</v>
      </c>
    </row>
    <row r="1647" spans="17:19">
      <c r="Q1647" s="91" t="s">
        <v>296</v>
      </c>
      <c r="R1647" s="35" t="s">
        <v>86</v>
      </c>
      <c r="S1647" s="99">
        <v>353.68</v>
      </c>
    </row>
    <row r="1648" spans="17:19">
      <c r="Q1648" s="91" t="s">
        <v>296</v>
      </c>
      <c r="R1648" s="35" t="s">
        <v>87</v>
      </c>
      <c r="S1648" s="99">
        <v>353.68</v>
      </c>
    </row>
    <row r="1649" spans="17:19">
      <c r="Q1649" s="91" t="s">
        <v>296</v>
      </c>
      <c r="R1649" s="35" t="s">
        <v>88</v>
      </c>
      <c r="S1649" s="99">
        <v>353.68</v>
      </c>
    </row>
    <row r="1650" spans="17:19">
      <c r="Q1650" s="91" t="s">
        <v>296</v>
      </c>
      <c r="R1650" s="35" t="s">
        <v>89</v>
      </c>
      <c r="S1650" s="99">
        <v>353.68</v>
      </c>
    </row>
    <row r="1651" spans="17:19">
      <c r="Q1651" s="91" t="s">
        <v>296</v>
      </c>
      <c r="R1651" s="35" t="s">
        <v>90</v>
      </c>
      <c r="S1651" s="99">
        <v>353.68</v>
      </c>
    </row>
    <row r="1652" spans="17:19">
      <c r="Q1652" s="91" t="s">
        <v>296</v>
      </c>
      <c r="R1652" s="35" t="s">
        <v>91</v>
      </c>
      <c r="S1652" s="99">
        <v>353.68</v>
      </c>
    </row>
    <row r="1653" spans="17:19">
      <c r="Q1653" s="91" t="s">
        <v>296</v>
      </c>
      <c r="R1653" s="35" t="s">
        <v>82</v>
      </c>
      <c r="S1653" s="99">
        <v>353.68</v>
      </c>
    </row>
    <row r="1654" spans="17:19">
      <c r="Q1654" s="91" t="s">
        <v>296</v>
      </c>
      <c r="R1654" s="35" t="s">
        <v>92</v>
      </c>
      <c r="S1654" s="99">
        <v>353.68</v>
      </c>
    </row>
    <row r="1655" spans="17:19">
      <c r="Q1655" s="91" t="s">
        <v>296</v>
      </c>
      <c r="R1655" s="35" t="s">
        <v>93</v>
      </c>
      <c r="S1655" s="99">
        <v>353.68</v>
      </c>
    </row>
    <row r="1656" spans="17:19">
      <c r="Q1656" s="91" t="s">
        <v>296</v>
      </c>
      <c r="R1656" s="35" t="s">
        <v>235</v>
      </c>
      <c r="S1656" s="99">
        <v>353.68</v>
      </c>
    </row>
    <row r="1657" spans="17:19">
      <c r="Q1657" s="91" t="s">
        <v>296</v>
      </c>
      <c r="R1657" s="35" t="s">
        <v>95</v>
      </c>
      <c r="S1657" s="99">
        <v>353.68</v>
      </c>
    </row>
    <row r="1658" spans="17:19">
      <c r="Q1658" s="91" t="s">
        <v>296</v>
      </c>
      <c r="R1658" s="35" t="s">
        <v>96</v>
      </c>
      <c r="S1658" s="99">
        <v>353.68</v>
      </c>
    </row>
    <row r="1659" spans="17:19">
      <c r="Q1659" s="91" t="s">
        <v>296</v>
      </c>
      <c r="R1659" s="35" t="s">
        <v>97</v>
      </c>
      <c r="S1659" s="99">
        <v>353.68</v>
      </c>
    </row>
    <row r="1660" spans="17:19">
      <c r="Q1660" s="91" t="s">
        <v>296</v>
      </c>
      <c r="R1660" s="35" t="s">
        <v>98</v>
      </c>
      <c r="S1660" s="99">
        <v>353.68</v>
      </c>
    </row>
    <row r="1661" spans="17:19">
      <c r="Q1661" s="91" t="s">
        <v>296</v>
      </c>
      <c r="R1661" s="35" t="s">
        <v>99</v>
      </c>
      <c r="S1661" s="99">
        <v>353.68</v>
      </c>
    </row>
    <row r="1662" spans="17:19">
      <c r="Q1662" s="91" t="s">
        <v>296</v>
      </c>
      <c r="R1662" s="35" t="s">
        <v>100</v>
      </c>
      <c r="S1662" s="99">
        <v>353.68</v>
      </c>
    </row>
    <row r="1663" spans="17:19">
      <c r="Q1663" s="91" t="s">
        <v>296</v>
      </c>
      <c r="R1663" s="35" t="s">
        <v>101</v>
      </c>
      <c r="S1663" s="99">
        <v>353.68</v>
      </c>
    </row>
    <row r="1664" spans="17:19">
      <c r="Q1664" s="91" t="s">
        <v>296</v>
      </c>
      <c r="R1664" s="35" t="s">
        <v>102</v>
      </c>
      <c r="S1664" s="99">
        <v>353.68</v>
      </c>
    </row>
    <row r="1665" spans="17:19">
      <c r="Q1665" s="91" t="s">
        <v>296</v>
      </c>
      <c r="R1665" s="35" t="s">
        <v>103</v>
      </c>
      <c r="S1665" s="99">
        <v>353.68</v>
      </c>
    </row>
    <row r="1666" spans="17:19">
      <c r="Q1666" s="91" t="s">
        <v>296</v>
      </c>
      <c r="R1666" s="35" t="s">
        <v>104</v>
      </c>
      <c r="S1666" s="99">
        <v>353.68</v>
      </c>
    </row>
    <row r="1667" spans="17:19">
      <c r="Q1667" s="91" t="s">
        <v>296</v>
      </c>
      <c r="R1667" s="35" t="s">
        <v>105</v>
      </c>
      <c r="S1667" s="99">
        <v>353.68</v>
      </c>
    </row>
    <row r="1668" spans="17:19">
      <c r="Q1668" s="91" t="s">
        <v>296</v>
      </c>
      <c r="R1668" s="35" t="s">
        <v>106</v>
      </c>
      <c r="S1668" s="99">
        <v>353.68</v>
      </c>
    </row>
    <row r="1669" spans="17:19">
      <c r="Q1669" s="91" t="s">
        <v>296</v>
      </c>
      <c r="R1669" s="35" t="s">
        <v>107</v>
      </c>
      <c r="S1669" s="99">
        <v>353.68</v>
      </c>
    </row>
    <row r="1670" spans="17:19">
      <c r="Q1670" s="91" t="s">
        <v>296</v>
      </c>
      <c r="R1670" s="35" t="s">
        <v>108</v>
      </c>
      <c r="S1670" s="99">
        <v>353.68</v>
      </c>
    </row>
    <row r="1671" spans="17:19">
      <c r="Q1671" s="91" t="s">
        <v>296</v>
      </c>
      <c r="R1671" s="35" t="s">
        <v>109</v>
      </c>
      <c r="S1671" s="99">
        <v>353.68</v>
      </c>
    </row>
    <row r="1672" spans="17:19">
      <c r="Q1672" s="91" t="s">
        <v>296</v>
      </c>
      <c r="R1672" s="35" t="s">
        <v>110</v>
      </c>
      <c r="S1672" s="99">
        <v>353.68</v>
      </c>
    </row>
    <row r="1673" spans="17:19">
      <c r="Q1673" s="91" t="s">
        <v>296</v>
      </c>
      <c r="R1673" s="35" t="s">
        <v>111</v>
      </c>
      <c r="S1673" s="99">
        <v>353.68</v>
      </c>
    </row>
    <row r="1674" spans="17:19">
      <c r="Q1674" s="91" t="s">
        <v>296</v>
      </c>
      <c r="R1674" s="35" t="s">
        <v>112</v>
      </c>
      <c r="S1674" s="99">
        <v>353.68</v>
      </c>
    </row>
    <row r="1675" spans="17:19">
      <c r="Q1675" s="91" t="s">
        <v>296</v>
      </c>
      <c r="R1675" s="35" t="s">
        <v>113</v>
      </c>
      <c r="S1675" s="99">
        <v>353.68</v>
      </c>
    </row>
    <row r="1676" spans="17:19">
      <c r="Q1676" s="91" t="s">
        <v>296</v>
      </c>
      <c r="R1676" s="35" t="s">
        <v>114</v>
      </c>
      <c r="S1676" s="99">
        <v>353.68</v>
      </c>
    </row>
    <row r="1677" spans="17:19">
      <c r="Q1677" s="91" t="s">
        <v>296</v>
      </c>
      <c r="R1677" s="35" t="s">
        <v>115</v>
      </c>
      <c r="S1677" s="99">
        <v>353.68</v>
      </c>
    </row>
    <row r="1678" spans="17:19">
      <c r="Q1678" s="91" t="s">
        <v>296</v>
      </c>
      <c r="R1678" s="35" t="s">
        <v>116</v>
      </c>
      <c r="S1678" s="99">
        <v>353.68</v>
      </c>
    </row>
    <row r="1679" spans="17:19">
      <c r="Q1679" s="91" t="s">
        <v>296</v>
      </c>
      <c r="R1679" s="35" t="s">
        <v>117</v>
      </c>
      <c r="S1679" s="99">
        <v>353.68</v>
      </c>
    </row>
    <row r="1680" spans="17:19">
      <c r="Q1680" s="91" t="s">
        <v>296</v>
      </c>
      <c r="R1680" s="35" t="s">
        <v>118</v>
      </c>
      <c r="S1680" s="99">
        <v>353.68</v>
      </c>
    </row>
    <row r="1681" spans="17:19">
      <c r="Q1681" s="91" t="s">
        <v>296</v>
      </c>
      <c r="R1681" s="35" t="s">
        <v>119</v>
      </c>
      <c r="S1681" s="99">
        <v>353.68</v>
      </c>
    </row>
    <row r="1682" spans="17:19">
      <c r="Q1682" s="91" t="s">
        <v>296</v>
      </c>
      <c r="R1682" s="35" t="s">
        <v>120</v>
      </c>
      <c r="S1682" s="99">
        <v>353.68</v>
      </c>
    </row>
    <row r="1683" spans="17:19">
      <c r="Q1683" s="91" t="s">
        <v>296</v>
      </c>
      <c r="R1683" s="35" t="s">
        <v>121</v>
      </c>
      <c r="S1683" s="99">
        <v>353.68</v>
      </c>
    </row>
    <row r="1684" spans="17:19">
      <c r="Q1684" s="91" t="s">
        <v>296</v>
      </c>
      <c r="R1684" s="35" t="s">
        <v>122</v>
      </c>
      <c r="S1684" s="99">
        <v>353.68</v>
      </c>
    </row>
    <row r="1685" spans="17:19">
      <c r="Q1685" s="91" t="s">
        <v>296</v>
      </c>
      <c r="R1685" s="35" t="s">
        <v>123</v>
      </c>
      <c r="S1685" s="99">
        <v>353.68</v>
      </c>
    </row>
    <row r="1686" spans="17:19">
      <c r="Q1686" s="91" t="s">
        <v>296</v>
      </c>
      <c r="R1686" s="35" t="s">
        <v>124</v>
      </c>
      <c r="S1686" s="99">
        <v>353.68</v>
      </c>
    </row>
    <row r="1687" spans="17:19">
      <c r="Q1687" s="91" t="s">
        <v>296</v>
      </c>
      <c r="R1687" s="35" t="s">
        <v>125</v>
      </c>
      <c r="S1687" s="99">
        <v>353.68</v>
      </c>
    </row>
    <row r="1688" spans="17:19">
      <c r="Q1688" s="91" t="s">
        <v>296</v>
      </c>
      <c r="R1688" s="35" t="s">
        <v>126</v>
      </c>
      <c r="S1688" s="99">
        <v>353.68</v>
      </c>
    </row>
    <row r="1689" spans="17:19">
      <c r="Q1689" s="91" t="s">
        <v>296</v>
      </c>
      <c r="R1689" s="35" t="s">
        <v>127</v>
      </c>
      <c r="S1689" s="99">
        <v>353.68</v>
      </c>
    </row>
    <row r="1690" spans="17:19">
      <c r="Q1690" s="91" t="s">
        <v>296</v>
      </c>
      <c r="R1690" s="35" t="s">
        <v>128</v>
      </c>
      <c r="S1690" s="99">
        <v>353.68</v>
      </c>
    </row>
    <row r="1691" spans="17:19">
      <c r="Q1691" s="91" t="s">
        <v>296</v>
      </c>
      <c r="R1691" s="35" t="s">
        <v>129</v>
      </c>
      <c r="S1691" s="99">
        <v>353.68</v>
      </c>
    </row>
    <row r="1692" spans="17:19">
      <c r="Q1692" s="91" t="s">
        <v>296</v>
      </c>
      <c r="R1692" s="35" t="s">
        <v>130</v>
      </c>
      <c r="S1692" s="99">
        <v>353.68</v>
      </c>
    </row>
    <row r="1693" spans="17:19">
      <c r="Q1693" s="91" t="s">
        <v>296</v>
      </c>
      <c r="R1693" s="35" t="s">
        <v>131</v>
      </c>
      <c r="S1693" s="99">
        <v>353.68</v>
      </c>
    </row>
    <row r="1694" spans="17:19">
      <c r="Q1694" s="91" t="s">
        <v>296</v>
      </c>
      <c r="R1694" s="35" t="s">
        <v>132</v>
      </c>
      <c r="S1694" s="99">
        <v>353.68</v>
      </c>
    </row>
    <row r="1695" spans="17:19">
      <c r="Q1695" s="91" t="s">
        <v>296</v>
      </c>
      <c r="R1695" s="35" t="s">
        <v>133</v>
      </c>
      <c r="S1695" s="99">
        <v>353.68</v>
      </c>
    </row>
    <row r="1696" spans="17:19">
      <c r="Q1696" s="91" t="s">
        <v>296</v>
      </c>
      <c r="R1696" s="35" t="s">
        <v>134</v>
      </c>
      <c r="S1696" s="99">
        <v>353.68</v>
      </c>
    </row>
    <row r="1697" spans="17:19">
      <c r="Q1697" s="91" t="s">
        <v>296</v>
      </c>
      <c r="R1697" s="35" t="s">
        <v>135</v>
      </c>
      <c r="S1697" s="99">
        <v>353.68</v>
      </c>
    </row>
    <row r="1698" spans="17:19">
      <c r="Q1698" s="91" t="s">
        <v>296</v>
      </c>
      <c r="R1698" s="35" t="s">
        <v>136</v>
      </c>
      <c r="S1698" s="99">
        <v>353.68</v>
      </c>
    </row>
    <row r="1699" spans="17:19">
      <c r="Q1699" s="91" t="s">
        <v>296</v>
      </c>
      <c r="R1699" s="35" t="s">
        <v>137</v>
      </c>
      <c r="S1699" s="99">
        <v>353.68</v>
      </c>
    </row>
    <row r="1700" spans="17:19">
      <c r="Q1700" s="91" t="s">
        <v>296</v>
      </c>
      <c r="R1700" s="35" t="s">
        <v>138</v>
      </c>
      <c r="S1700" s="99">
        <v>392.98</v>
      </c>
    </row>
    <row r="1701" spans="17:19">
      <c r="Q1701" s="91" t="s">
        <v>296</v>
      </c>
      <c r="R1701" s="35" t="s">
        <v>139</v>
      </c>
      <c r="S1701" s="99">
        <v>392.98</v>
      </c>
    </row>
    <row r="1702" spans="17:19">
      <c r="Q1702" s="91" t="s">
        <v>296</v>
      </c>
      <c r="R1702" s="35" t="s">
        <v>140</v>
      </c>
      <c r="S1702" s="99">
        <v>392.98</v>
      </c>
    </row>
    <row r="1703" spans="17:19">
      <c r="Q1703" s="91" t="s">
        <v>296</v>
      </c>
      <c r="R1703" s="35" t="s">
        <v>141</v>
      </c>
      <c r="S1703" s="99">
        <v>392.98</v>
      </c>
    </row>
    <row r="1704" spans="17:19">
      <c r="Q1704" s="91" t="s">
        <v>296</v>
      </c>
      <c r="R1704" s="35" t="s">
        <v>142</v>
      </c>
      <c r="S1704" s="99">
        <v>392.98</v>
      </c>
    </row>
    <row r="1705" spans="17:19">
      <c r="Q1705" s="91" t="s">
        <v>296</v>
      </c>
      <c r="R1705" s="35" t="s">
        <v>143</v>
      </c>
      <c r="S1705" s="99">
        <v>392.98</v>
      </c>
    </row>
    <row r="1706" spans="17:19">
      <c r="Q1706" s="91" t="s">
        <v>296</v>
      </c>
      <c r="R1706" s="35" t="s">
        <v>144</v>
      </c>
      <c r="S1706" s="99">
        <v>392.98</v>
      </c>
    </row>
    <row r="1707" spans="17:19">
      <c r="Q1707" s="91" t="s">
        <v>296</v>
      </c>
      <c r="R1707" s="35" t="s">
        <v>145</v>
      </c>
      <c r="S1707" s="99">
        <v>392.98</v>
      </c>
    </row>
    <row r="1708" spans="17:19">
      <c r="Q1708" s="91" t="s">
        <v>296</v>
      </c>
      <c r="R1708" s="35" t="s">
        <v>146</v>
      </c>
      <c r="S1708" s="99">
        <v>392.98</v>
      </c>
    </row>
    <row r="1709" spans="17:19">
      <c r="Q1709" s="91" t="s">
        <v>296</v>
      </c>
      <c r="R1709" s="35" t="s">
        <v>147</v>
      </c>
      <c r="S1709" s="99">
        <v>392.98</v>
      </c>
    </row>
    <row r="1710" spans="17:19">
      <c r="Q1710" s="91" t="s">
        <v>296</v>
      </c>
      <c r="R1710" s="35" t="s">
        <v>148</v>
      </c>
      <c r="S1710" s="99">
        <v>392.98</v>
      </c>
    </row>
    <row r="1711" spans="17:19">
      <c r="Q1711" s="91" t="s">
        <v>296</v>
      </c>
      <c r="R1711" s="35" t="s">
        <v>149</v>
      </c>
      <c r="S1711" s="99">
        <v>392.98</v>
      </c>
    </row>
    <row r="1712" spans="17:19">
      <c r="Q1712" s="91" t="s">
        <v>296</v>
      </c>
      <c r="R1712" s="35" t="s">
        <v>150</v>
      </c>
      <c r="S1712" s="99">
        <v>392.98</v>
      </c>
    </row>
    <row r="1713" spans="17:19">
      <c r="Q1713" s="91" t="s">
        <v>296</v>
      </c>
      <c r="R1713" s="35" t="s">
        <v>151</v>
      </c>
      <c r="S1713" s="99">
        <v>392.98</v>
      </c>
    </row>
    <row r="1714" spans="17:19">
      <c r="Q1714" s="91" t="s">
        <v>296</v>
      </c>
      <c r="R1714" s="35" t="s">
        <v>152</v>
      </c>
      <c r="S1714" s="99">
        <v>392.98</v>
      </c>
    </row>
    <row r="1715" spans="17:19">
      <c r="Q1715" s="91" t="s">
        <v>296</v>
      </c>
      <c r="R1715" s="35" t="s">
        <v>153</v>
      </c>
      <c r="S1715" s="99">
        <v>392.98</v>
      </c>
    </row>
    <row r="1716" spans="17:19">
      <c r="Q1716" s="91" t="s">
        <v>296</v>
      </c>
      <c r="R1716" s="35" t="s">
        <v>154</v>
      </c>
      <c r="S1716" s="99">
        <v>392.98</v>
      </c>
    </row>
    <row r="1717" spans="17:19">
      <c r="Q1717" s="91" t="s">
        <v>296</v>
      </c>
      <c r="R1717" s="35" t="s">
        <v>155</v>
      </c>
      <c r="S1717" s="99">
        <v>392.98</v>
      </c>
    </row>
    <row r="1718" spans="17:19">
      <c r="Q1718" s="91" t="s">
        <v>296</v>
      </c>
      <c r="R1718" s="35" t="s">
        <v>156</v>
      </c>
      <c r="S1718" s="99">
        <v>392.98</v>
      </c>
    </row>
    <row r="1719" spans="17:19">
      <c r="Q1719" s="91" t="s">
        <v>296</v>
      </c>
      <c r="R1719" s="35" t="s">
        <v>157</v>
      </c>
      <c r="S1719" s="99">
        <v>392.98</v>
      </c>
    </row>
    <row r="1720" spans="17:19">
      <c r="Q1720" s="91" t="s">
        <v>296</v>
      </c>
      <c r="R1720" s="35" t="s">
        <v>158</v>
      </c>
      <c r="S1720" s="99">
        <v>392.98</v>
      </c>
    </row>
    <row r="1721" spans="17:19">
      <c r="Q1721" s="91" t="s">
        <v>296</v>
      </c>
      <c r="R1721" s="35" t="s">
        <v>159</v>
      </c>
      <c r="S1721" s="99">
        <v>392.98</v>
      </c>
    </row>
    <row r="1722" spans="17:19">
      <c r="Q1722" s="91" t="s">
        <v>296</v>
      </c>
      <c r="R1722" s="35" t="s">
        <v>160</v>
      </c>
      <c r="S1722" s="99">
        <v>392.98</v>
      </c>
    </row>
    <row r="1723" spans="17:19">
      <c r="Q1723" s="91" t="s">
        <v>296</v>
      </c>
      <c r="R1723" s="35" t="s">
        <v>161</v>
      </c>
      <c r="S1723" s="99">
        <v>392.98</v>
      </c>
    </row>
    <row r="1724" spans="17:19">
      <c r="Q1724" s="91" t="s">
        <v>296</v>
      </c>
      <c r="R1724" s="35" t="s">
        <v>162</v>
      </c>
      <c r="S1724" s="99">
        <v>392.98</v>
      </c>
    </row>
    <row r="1725" spans="17:19">
      <c r="Q1725" s="91" t="s">
        <v>296</v>
      </c>
      <c r="R1725" s="35" t="s">
        <v>163</v>
      </c>
      <c r="S1725" s="99">
        <v>392.98</v>
      </c>
    </row>
    <row r="1726" spans="17:19">
      <c r="Q1726" s="91" t="s">
        <v>296</v>
      </c>
      <c r="R1726" s="35" t="s">
        <v>164</v>
      </c>
      <c r="S1726" s="99">
        <v>392.98</v>
      </c>
    </row>
    <row r="1727" spans="17:19">
      <c r="Q1727" s="91" t="s">
        <v>296</v>
      </c>
      <c r="R1727" s="35" t="s">
        <v>165</v>
      </c>
      <c r="S1727" s="99">
        <v>392.98</v>
      </c>
    </row>
    <row r="1728" spans="17:19">
      <c r="Q1728" s="91" t="s">
        <v>296</v>
      </c>
      <c r="R1728" s="35" t="s">
        <v>166</v>
      </c>
      <c r="S1728" s="99">
        <v>392.98</v>
      </c>
    </row>
    <row r="1729" spans="17:19">
      <c r="Q1729" s="91" t="s">
        <v>296</v>
      </c>
      <c r="R1729" s="35" t="s">
        <v>167</v>
      </c>
      <c r="S1729" s="99">
        <v>392.98</v>
      </c>
    </row>
    <row r="1730" spans="17:19">
      <c r="Q1730" s="91" t="s">
        <v>296</v>
      </c>
      <c r="R1730" s="35" t="s">
        <v>168</v>
      </c>
      <c r="S1730" s="99">
        <v>392.98</v>
      </c>
    </row>
    <row r="1731" spans="17:19">
      <c r="Q1731" s="91" t="s">
        <v>296</v>
      </c>
      <c r="R1731" s="35" t="s">
        <v>169</v>
      </c>
      <c r="S1731" s="99">
        <v>426.42</v>
      </c>
    </row>
    <row r="1732" spans="17:19">
      <c r="Q1732" s="91" t="s">
        <v>296</v>
      </c>
      <c r="R1732" s="35" t="s">
        <v>170</v>
      </c>
      <c r="S1732" s="99">
        <v>426.42</v>
      </c>
    </row>
    <row r="1733" spans="17:19">
      <c r="Q1733" s="91" t="s">
        <v>296</v>
      </c>
      <c r="R1733" s="35" t="s">
        <v>171</v>
      </c>
      <c r="S1733" s="99">
        <v>426.42</v>
      </c>
    </row>
    <row r="1734" spans="17:19">
      <c r="Q1734" s="91" t="s">
        <v>296</v>
      </c>
      <c r="R1734" s="35" t="s">
        <v>172</v>
      </c>
      <c r="S1734" s="99">
        <v>426.42</v>
      </c>
    </row>
    <row r="1735" spans="17:19">
      <c r="Q1735" s="91" t="s">
        <v>296</v>
      </c>
      <c r="R1735" s="35" t="s">
        <v>173</v>
      </c>
      <c r="S1735" s="99">
        <v>426.42</v>
      </c>
    </row>
    <row r="1736" spans="17:19">
      <c r="Q1736" s="91" t="s">
        <v>296</v>
      </c>
      <c r="R1736" s="35" t="s">
        <v>174</v>
      </c>
      <c r="S1736" s="99">
        <v>426.42</v>
      </c>
    </row>
    <row r="1737" spans="17:19">
      <c r="Q1737" s="91" t="s">
        <v>296</v>
      </c>
      <c r="R1737" s="35" t="s">
        <v>175</v>
      </c>
      <c r="S1737" s="99">
        <v>426.42</v>
      </c>
    </row>
    <row r="1738" spans="17:19">
      <c r="Q1738" s="91" t="s">
        <v>296</v>
      </c>
      <c r="R1738" s="35" t="s">
        <v>176</v>
      </c>
      <c r="S1738" s="99">
        <v>426.42</v>
      </c>
    </row>
    <row r="1739" spans="17:19">
      <c r="Q1739" s="91" t="s">
        <v>296</v>
      </c>
      <c r="R1739" s="35" t="s">
        <v>177</v>
      </c>
      <c r="S1739" s="99">
        <v>426.42</v>
      </c>
    </row>
    <row r="1740" spans="17:19">
      <c r="Q1740" s="91" t="s">
        <v>296</v>
      </c>
      <c r="R1740" s="35" t="s">
        <v>178</v>
      </c>
      <c r="S1740" s="99">
        <v>426.42</v>
      </c>
    </row>
    <row r="1741" spans="17:19">
      <c r="Q1741" s="91" t="s">
        <v>296</v>
      </c>
      <c r="R1741" s="35" t="s">
        <v>179</v>
      </c>
      <c r="S1741" s="99">
        <v>426.42</v>
      </c>
    </row>
    <row r="1742" spans="17:19">
      <c r="Q1742" s="91" t="s">
        <v>296</v>
      </c>
      <c r="R1742" s="35" t="s">
        <v>180</v>
      </c>
      <c r="S1742" s="99">
        <v>426.42</v>
      </c>
    </row>
    <row r="1743" spans="17:19">
      <c r="Q1743" s="91" t="s">
        <v>296</v>
      </c>
      <c r="R1743" s="35" t="s">
        <v>181</v>
      </c>
      <c r="S1743" s="99">
        <v>426.42</v>
      </c>
    </row>
    <row r="1744" spans="17:19">
      <c r="Q1744" s="91" t="s">
        <v>296</v>
      </c>
      <c r="R1744" s="35" t="s">
        <v>182</v>
      </c>
      <c r="S1744" s="99">
        <v>426.42</v>
      </c>
    </row>
    <row r="1745" spans="17:19">
      <c r="Q1745" s="91" t="s">
        <v>296</v>
      </c>
      <c r="R1745" s="35" t="s">
        <v>183</v>
      </c>
      <c r="S1745" s="99">
        <v>426.42</v>
      </c>
    </row>
    <row r="1746" spans="17:19">
      <c r="Q1746" s="91" t="s">
        <v>296</v>
      </c>
      <c r="R1746" s="35" t="s">
        <v>184</v>
      </c>
      <c r="S1746" s="99">
        <v>426.42</v>
      </c>
    </row>
    <row r="1747" spans="17:19">
      <c r="Q1747" s="91" t="s">
        <v>296</v>
      </c>
      <c r="R1747" s="35" t="s">
        <v>185</v>
      </c>
      <c r="S1747" s="99">
        <v>426.42</v>
      </c>
    </row>
    <row r="1748" spans="17:19">
      <c r="Q1748" s="91" t="s">
        <v>296</v>
      </c>
      <c r="R1748" s="35" t="s">
        <v>186</v>
      </c>
      <c r="S1748" s="99">
        <v>426.42</v>
      </c>
    </row>
    <row r="1749" spans="17:19">
      <c r="Q1749" s="91" t="s">
        <v>296</v>
      </c>
      <c r="R1749" s="35" t="s">
        <v>187</v>
      </c>
      <c r="S1749" s="99">
        <v>426.42</v>
      </c>
    </row>
    <row r="1750" spans="17:19">
      <c r="Q1750" s="91" t="s">
        <v>296</v>
      </c>
      <c r="R1750" s="35" t="s">
        <v>188</v>
      </c>
      <c r="S1750" s="99">
        <v>426.42</v>
      </c>
    </row>
    <row r="1751" spans="17:19">
      <c r="Q1751" s="91" t="s">
        <v>296</v>
      </c>
      <c r="R1751" s="35" t="s">
        <v>189</v>
      </c>
      <c r="S1751" s="99">
        <v>426.42</v>
      </c>
    </row>
    <row r="1752" spans="17:19">
      <c r="Q1752" s="91" t="s">
        <v>296</v>
      </c>
      <c r="R1752" s="35" t="s">
        <v>190</v>
      </c>
      <c r="S1752" s="99">
        <v>426.42</v>
      </c>
    </row>
    <row r="1753" spans="17:19">
      <c r="Q1753" s="91" t="s">
        <v>296</v>
      </c>
      <c r="R1753" s="35" t="s">
        <v>191</v>
      </c>
      <c r="S1753" s="99">
        <v>426.42</v>
      </c>
    </row>
    <row r="1754" spans="17:19">
      <c r="Q1754" s="91" t="s">
        <v>296</v>
      </c>
      <c r="R1754" s="35" t="s">
        <v>192</v>
      </c>
      <c r="S1754" s="99">
        <v>426.42</v>
      </c>
    </row>
    <row r="1755" spans="17:19">
      <c r="Q1755" s="91" t="s">
        <v>296</v>
      </c>
      <c r="R1755" s="35" t="s">
        <v>193</v>
      </c>
      <c r="S1755" s="99">
        <v>426.42</v>
      </c>
    </row>
    <row r="1756" spans="17:19">
      <c r="Q1756" s="91" t="s">
        <v>296</v>
      </c>
      <c r="R1756" s="35" t="s">
        <v>194</v>
      </c>
      <c r="S1756" s="99">
        <v>426.42</v>
      </c>
    </row>
    <row r="1757" spans="17:19">
      <c r="Q1757" s="91" t="s">
        <v>296</v>
      </c>
      <c r="R1757" s="35" t="s">
        <v>195</v>
      </c>
      <c r="S1757" s="99">
        <v>426.42</v>
      </c>
    </row>
    <row r="1758" spans="17:19">
      <c r="Q1758" s="91" t="s">
        <v>296</v>
      </c>
      <c r="R1758" s="35" t="s">
        <v>196</v>
      </c>
      <c r="S1758" s="99">
        <v>426.42</v>
      </c>
    </row>
    <row r="1759" spans="17:19">
      <c r="Q1759" s="91" t="s">
        <v>296</v>
      </c>
      <c r="R1759" s="35" t="s">
        <v>197</v>
      </c>
      <c r="S1759" s="99">
        <v>426.42</v>
      </c>
    </row>
    <row r="1760" spans="17:19">
      <c r="Q1760" s="91" t="s">
        <v>296</v>
      </c>
      <c r="R1760" s="35" t="s">
        <v>198</v>
      </c>
      <c r="S1760" s="99">
        <v>426.42</v>
      </c>
    </row>
    <row r="1761" spans="17:19">
      <c r="Q1761" s="91" t="s">
        <v>296</v>
      </c>
      <c r="R1761" s="35" t="s">
        <v>199</v>
      </c>
      <c r="S1761" s="99">
        <v>426.42</v>
      </c>
    </row>
    <row r="1762" spans="17:19">
      <c r="Q1762" s="91" t="s">
        <v>296</v>
      </c>
      <c r="R1762" s="35" t="s">
        <v>200</v>
      </c>
      <c r="S1762" s="99">
        <v>426.42</v>
      </c>
    </row>
    <row r="1763" spans="17:19">
      <c r="Q1763" s="91" t="s">
        <v>296</v>
      </c>
      <c r="R1763" s="35" t="s">
        <v>201</v>
      </c>
      <c r="S1763" s="99">
        <v>463.21</v>
      </c>
    </row>
    <row r="1764" spans="17:19">
      <c r="Q1764" s="91" t="s">
        <v>296</v>
      </c>
      <c r="R1764" s="35" t="s">
        <v>202</v>
      </c>
      <c r="S1764" s="99">
        <v>463.21</v>
      </c>
    </row>
    <row r="1765" spans="17:19">
      <c r="Q1765" s="91" t="s">
        <v>296</v>
      </c>
      <c r="R1765" s="35" t="s">
        <v>203</v>
      </c>
      <c r="S1765" s="99">
        <v>463.21</v>
      </c>
    </row>
    <row r="1766" spans="17:19">
      <c r="Q1766" s="91" t="s">
        <v>296</v>
      </c>
      <c r="R1766" s="35" t="s">
        <v>204</v>
      </c>
      <c r="S1766" s="99">
        <v>463.21</v>
      </c>
    </row>
    <row r="1767" spans="17:19">
      <c r="Q1767" s="91" t="s">
        <v>296</v>
      </c>
      <c r="R1767" s="35" t="s">
        <v>205</v>
      </c>
      <c r="S1767" s="99">
        <v>463.21</v>
      </c>
    </row>
    <row r="1768" spans="17:19">
      <c r="Q1768" s="91" t="s">
        <v>296</v>
      </c>
      <c r="R1768" s="35" t="s">
        <v>206</v>
      </c>
      <c r="S1768" s="99">
        <v>463.21</v>
      </c>
    </row>
    <row r="1769" spans="17:19">
      <c r="Q1769" s="91" t="s">
        <v>296</v>
      </c>
      <c r="R1769" s="35" t="s">
        <v>207</v>
      </c>
      <c r="S1769" s="99">
        <v>463.21</v>
      </c>
    </row>
    <row r="1770" spans="17:19">
      <c r="Q1770" s="91" t="s">
        <v>296</v>
      </c>
      <c r="R1770" s="35" t="s">
        <v>208</v>
      </c>
      <c r="S1770" s="99">
        <v>463.21</v>
      </c>
    </row>
    <row r="1771" spans="17:19">
      <c r="Q1771" s="91" t="s">
        <v>296</v>
      </c>
      <c r="R1771" s="35" t="s">
        <v>209</v>
      </c>
      <c r="S1771" s="99">
        <v>463.21</v>
      </c>
    </row>
    <row r="1772" spans="17:19">
      <c r="Q1772" s="91" t="s">
        <v>296</v>
      </c>
      <c r="R1772" s="35" t="s">
        <v>210</v>
      </c>
      <c r="S1772" s="99">
        <v>463.21</v>
      </c>
    </row>
    <row r="1773" spans="17:19">
      <c r="Q1773" s="91" t="s">
        <v>296</v>
      </c>
      <c r="R1773" s="35" t="s">
        <v>211</v>
      </c>
      <c r="S1773" s="99">
        <v>463.21</v>
      </c>
    </row>
    <row r="1774" spans="17:19">
      <c r="Q1774" s="91" t="s">
        <v>296</v>
      </c>
      <c r="R1774" s="35" t="s">
        <v>212</v>
      </c>
      <c r="S1774" s="99">
        <v>463.21</v>
      </c>
    </row>
    <row r="1775" spans="17:19">
      <c r="Q1775" s="91" t="s">
        <v>296</v>
      </c>
      <c r="R1775" s="35" t="s">
        <v>213</v>
      </c>
      <c r="S1775" s="99">
        <v>463.21</v>
      </c>
    </row>
    <row r="1776" spans="17:19">
      <c r="Q1776" s="91" t="s">
        <v>296</v>
      </c>
      <c r="R1776" s="35" t="s">
        <v>214</v>
      </c>
      <c r="S1776" s="99">
        <v>463.21</v>
      </c>
    </row>
    <row r="1777" spans="17:19">
      <c r="Q1777" s="91" t="s">
        <v>296</v>
      </c>
      <c r="R1777" s="35" t="s">
        <v>215</v>
      </c>
      <c r="S1777" s="99">
        <v>463.21</v>
      </c>
    </row>
    <row r="1778" spans="17:19">
      <c r="Q1778" s="91" t="s">
        <v>296</v>
      </c>
      <c r="R1778" s="35" t="s">
        <v>216</v>
      </c>
      <c r="S1778" s="99">
        <v>463.21</v>
      </c>
    </row>
    <row r="1779" spans="17:19">
      <c r="Q1779" s="91" t="s">
        <v>296</v>
      </c>
      <c r="R1779" s="35" t="s">
        <v>217</v>
      </c>
      <c r="S1779" s="99">
        <v>463.21</v>
      </c>
    </row>
    <row r="1780" spans="17:19">
      <c r="Q1780" s="91" t="s">
        <v>296</v>
      </c>
      <c r="R1780" s="35" t="s">
        <v>218</v>
      </c>
      <c r="S1780" s="99">
        <v>463.21</v>
      </c>
    </row>
    <row r="1781" spans="17:19">
      <c r="Q1781" s="91" t="s">
        <v>296</v>
      </c>
      <c r="R1781" s="35" t="s">
        <v>219</v>
      </c>
      <c r="S1781" s="99">
        <v>463.21</v>
      </c>
    </row>
    <row r="1782" spans="17:19">
      <c r="Q1782" s="91" t="s">
        <v>296</v>
      </c>
      <c r="R1782" s="35" t="s">
        <v>220</v>
      </c>
      <c r="S1782" s="99">
        <v>463.21</v>
      </c>
    </row>
    <row r="1783" spans="17:19">
      <c r="Q1783" s="91" t="s">
        <v>296</v>
      </c>
      <c r="R1783" s="35" t="s">
        <v>221</v>
      </c>
      <c r="S1783" s="99">
        <v>463.21</v>
      </c>
    </row>
    <row r="1784" spans="17:19">
      <c r="Q1784" s="91" t="s">
        <v>296</v>
      </c>
      <c r="R1784" s="35" t="s">
        <v>222</v>
      </c>
      <c r="S1784" s="99">
        <v>463.21</v>
      </c>
    </row>
    <row r="1785" spans="17:19">
      <c r="Q1785" s="91" t="s">
        <v>296</v>
      </c>
      <c r="R1785" s="35" t="s">
        <v>223</v>
      </c>
      <c r="S1785" s="99">
        <v>463.21</v>
      </c>
    </row>
    <row r="1786" spans="17:19">
      <c r="Q1786" s="91" t="s">
        <v>296</v>
      </c>
      <c r="R1786" s="35" t="s">
        <v>224</v>
      </c>
      <c r="S1786" s="99">
        <v>463.21</v>
      </c>
    </row>
    <row r="1787" spans="17:19">
      <c r="Q1787" s="91" t="s">
        <v>296</v>
      </c>
      <c r="R1787" s="35" t="s">
        <v>225</v>
      </c>
      <c r="S1787" s="99">
        <v>463.21</v>
      </c>
    </row>
    <row r="1788" spans="17:19">
      <c r="Q1788" s="91" t="s">
        <v>296</v>
      </c>
      <c r="R1788" s="35" t="s">
        <v>226</v>
      </c>
      <c r="S1788" s="99">
        <v>463.21</v>
      </c>
    </row>
    <row r="1789" spans="17:19">
      <c r="Q1789" s="91" t="s">
        <v>296</v>
      </c>
      <c r="R1789" s="35" t="s">
        <v>227</v>
      </c>
      <c r="S1789" s="99">
        <v>463.21</v>
      </c>
    </row>
    <row r="1790" spans="17:19">
      <c r="Q1790" s="91" t="s">
        <v>296</v>
      </c>
      <c r="R1790" s="35" t="s">
        <v>228</v>
      </c>
      <c r="S1790" s="99">
        <v>463.21</v>
      </c>
    </row>
    <row r="1791" spans="17:19">
      <c r="Q1791" s="91" t="s">
        <v>296</v>
      </c>
      <c r="R1791" s="35" t="s">
        <v>229</v>
      </c>
      <c r="S1791" s="99">
        <v>463.21</v>
      </c>
    </row>
    <row r="1792" spans="17:19">
      <c r="Q1792" s="91" t="s">
        <v>296</v>
      </c>
      <c r="R1792" s="35" t="s">
        <v>230</v>
      </c>
      <c r="S1792" s="99">
        <v>463.21</v>
      </c>
    </row>
    <row r="1793" spans="17:19">
      <c r="Q1793" s="91" t="s">
        <v>296</v>
      </c>
      <c r="R1793" s="35" t="s">
        <v>231</v>
      </c>
      <c r="S1793" s="99">
        <v>463.21</v>
      </c>
    </row>
    <row r="1794" spans="17:19">
      <c r="Q1794" s="85" t="s">
        <v>297</v>
      </c>
      <c r="R1794" s="90" t="s">
        <v>34</v>
      </c>
      <c r="S1794" s="92">
        <v>167.22</v>
      </c>
    </row>
    <row r="1795" spans="17:19">
      <c r="Q1795" s="85" t="s">
        <v>297</v>
      </c>
      <c r="R1795" s="90" t="s">
        <v>33</v>
      </c>
      <c r="S1795" s="92">
        <v>167.22</v>
      </c>
    </row>
    <row r="1796" spans="17:19">
      <c r="Q1796" s="85" t="s">
        <v>297</v>
      </c>
      <c r="R1796" s="90" t="s">
        <v>35</v>
      </c>
      <c r="S1796" s="92">
        <v>167.22</v>
      </c>
    </row>
    <row r="1797" spans="17:19">
      <c r="Q1797" s="85" t="s">
        <v>297</v>
      </c>
      <c r="R1797" s="90" t="s">
        <v>36</v>
      </c>
      <c r="S1797" s="92">
        <v>167.22</v>
      </c>
    </row>
    <row r="1798" spans="17:19">
      <c r="Q1798" s="85" t="s">
        <v>297</v>
      </c>
      <c r="R1798" s="90" t="s">
        <v>37</v>
      </c>
      <c r="S1798" s="92">
        <v>167.22</v>
      </c>
    </row>
    <row r="1799" spans="17:19">
      <c r="Q1799" s="85" t="s">
        <v>297</v>
      </c>
      <c r="R1799" s="90" t="s">
        <v>38</v>
      </c>
      <c r="S1799" s="92">
        <v>167.22</v>
      </c>
    </row>
    <row r="1800" spans="17:19">
      <c r="Q1800" s="85" t="s">
        <v>297</v>
      </c>
      <c r="R1800" s="90" t="s">
        <v>39</v>
      </c>
      <c r="S1800" s="92">
        <v>167.22</v>
      </c>
    </row>
    <row r="1801" spans="17:19">
      <c r="Q1801" s="85" t="s">
        <v>297</v>
      </c>
      <c r="R1801" s="90" t="s">
        <v>40</v>
      </c>
      <c r="S1801" s="92">
        <v>167.22</v>
      </c>
    </row>
    <row r="1802" spans="17:19">
      <c r="Q1802" s="85" t="s">
        <v>297</v>
      </c>
      <c r="R1802" s="90" t="s">
        <v>41</v>
      </c>
      <c r="S1802" s="92">
        <v>167.22</v>
      </c>
    </row>
    <row r="1803" spans="17:19">
      <c r="Q1803" s="85" t="s">
        <v>297</v>
      </c>
      <c r="R1803" s="90" t="s">
        <v>42</v>
      </c>
      <c r="S1803" s="92">
        <v>167.22</v>
      </c>
    </row>
    <row r="1804" spans="17:19">
      <c r="Q1804" s="85" t="s">
        <v>297</v>
      </c>
      <c r="R1804" s="90" t="s">
        <v>43</v>
      </c>
      <c r="S1804" s="92">
        <v>167.22</v>
      </c>
    </row>
    <row r="1805" spans="17:19">
      <c r="Q1805" s="85" t="s">
        <v>297</v>
      </c>
      <c r="R1805" s="90" t="s">
        <v>44</v>
      </c>
      <c r="S1805" s="92">
        <v>167.22</v>
      </c>
    </row>
    <row r="1806" spans="17:19">
      <c r="Q1806" s="85" t="s">
        <v>297</v>
      </c>
      <c r="R1806" s="90" t="s">
        <v>45</v>
      </c>
      <c r="S1806" s="92">
        <v>167.22</v>
      </c>
    </row>
    <row r="1807" spans="17:19">
      <c r="Q1807" s="85" t="s">
        <v>297</v>
      </c>
      <c r="R1807" s="90" t="s">
        <v>46</v>
      </c>
      <c r="S1807" s="92">
        <v>167.22</v>
      </c>
    </row>
    <row r="1808" spans="17:19">
      <c r="Q1808" s="85" t="s">
        <v>297</v>
      </c>
      <c r="R1808" s="90" t="s">
        <v>47</v>
      </c>
      <c r="S1808" s="92">
        <v>167.22</v>
      </c>
    </row>
    <row r="1809" spans="17:19">
      <c r="Q1809" s="85" t="s">
        <v>297</v>
      </c>
      <c r="R1809" s="90" t="s">
        <v>48</v>
      </c>
      <c r="S1809" s="92">
        <v>167.22</v>
      </c>
    </row>
    <row r="1810" spans="17:19">
      <c r="Q1810" s="85" t="s">
        <v>297</v>
      </c>
      <c r="R1810" s="90" t="s">
        <v>49</v>
      </c>
      <c r="S1810" s="92">
        <v>167.22</v>
      </c>
    </row>
    <row r="1811" spans="17:19">
      <c r="Q1811" s="85" t="s">
        <v>297</v>
      </c>
      <c r="R1811" s="90" t="s">
        <v>50</v>
      </c>
      <c r="S1811" s="92">
        <v>167.22</v>
      </c>
    </row>
    <row r="1812" spans="17:19">
      <c r="Q1812" s="85" t="s">
        <v>297</v>
      </c>
      <c r="R1812" s="90" t="s">
        <v>51</v>
      </c>
      <c r="S1812" s="92">
        <v>167.22</v>
      </c>
    </row>
    <row r="1813" spans="17:19">
      <c r="Q1813" s="85" t="s">
        <v>297</v>
      </c>
      <c r="R1813" s="90" t="s">
        <v>52</v>
      </c>
      <c r="S1813" s="92">
        <v>167.22</v>
      </c>
    </row>
    <row r="1814" spans="17:19">
      <c r="Q1814" s="85" t="s">
        <v>297</v>
      </c>
      <c r="R1814" s="90" t="s">
        <v>53</v>
      </c>
      <c r="S1814" s="92">
        <v>167.22</v>
      </c>
    </row>
    <row r="1815" spans="17:19">
      <c r="Q1815" s="85" t="s">
        <v>297</v>
      </c>
      <c r="R1815" s="90" t="s">
        <v>54</v>
      </c>
      <c r="S1815" s="92">
        <v>167.22</v>
      </c>
    </row>
    <row r="1816" spans="17:19">
      <c r="Q1816" s="85" t="s">
        <v>297</v>
      </c>
      <c r="R1816" s="90" t="s">
        <v>55</v>
      </c>
      <c r="S1816" s="92">
        <v>167.22</v>
      </c>
    </row>
    <row r="1817" spans="17:19">
      <c r="Q1817" s="85" t="s">
        <v>297</v>
      </c>
      <c r="R1817" s="90" t="s">
        <v>56</v>
      </c>
      <c r="S1817" s="92">
        <v>167.22</v>
      </c>
    </row>
    <row r="1818" spans="17:19">
      <c r="Q1818" s="85" t="s">
        <v>297</v>
      </c>
      <c r="R1818" s="90" t="s">
        <v>57</v>
      </c>
      <c r="S1818" s="92">
        <v>167.22</v>
      </c>
    </row>
    <row r="1819" spans="17:19">
      <c r="Q1819" s="85" t="s">
        <v>297</v>
      </c>
      <c r="R1819" s="90" t="s">
        <v>58</v>
      </c>
      <c r="S1819" s="92">
        <v>167.22</v>
      </c>
    </row>
    <row r="1820" spans="17:19">
      <c r="Q1820" s="85" t="s">
        <v>297</v>
      </c>
      <c r="R1820" s="90" t="s">
        <v>59</v>
      </c>
      <c r="S1820" s="92">
        <v>167.22</v>
      </c>
    </row>
    <row r="1821" spans="17:19">
      <c r="Q1821" s="85" t="s">
        <v>297</v>
      </c>
      <c r="R1821" s="90" t="s">
        <v>60</v>
      </c>
      <c r="S1821" s="92">
        <v>167.22</v>
      </c>
    </row>
    <row r="1822" spans="17:19">
      <c r="Q1822" s="85" t="s">
        <v>297</v>
      </c>
      <c r="R1822" s="90" t="s">
        <v>61</v>
      </c>
      <c r="S1822" s="92">
        <v>167.22</v>
      </c>
    </row>
    <row r="1823" spans="17:19">
      <c r="Q1823" s="85" t="s">
        <v>297</v>
      </c>
      <c r="R1823" s="90" t="s">
        <v>62</v>
      </c>
      <c r="S1823" s="92">
        <v>167.22</v>
      </c>
    </row>
    <row r="1824" spans="17:19">
      <c r="Q1824" s="85" t="s">
        <v>297</v>
      </c>
      <c r="R1824" s="90" t="s">
        <v>63</v>
      </c>
      <c r="S1824" s="92">
        <v>167.22</v>
      </c>
    </row>
    <row r="1825" spans="17:19">
      <c r="Q1825" s="85" t="s">
        <v>297</v>
      </c>
      <c r="R1825" s="90" t="s">
        <v>64</v>
      </c>
      <c r="S1825" s="92">
        <v>167.22</v>
      </c>
    </row>
    <row r="1826" spans="17:19">
      <c r="Q1826" s="85" t="s">
        <v>297</v>
      </c>
      <c r="R1826" s="90" t="s">
        <v>65</v>
      </c>
      <c r="S1826" s="92">
        <v>167.22</v>
      </c>
    </row>
    <row r="1827" spans="17:19">
      <c r="Q1827" s="85" t="s">
        <v>297</v>
      </c>
      <c r="R1827" s="90" t="s">
        <v>66</v>
      </c>
      <c r="S1827" s="92">
        <v>167.22</v>
      </c>
    </row>
    <row r="1828" spans="17:19">
      <c r="Q1828" s="85" t="s">
        <v>297</v>
      </c>
      <c r="R1828" s="90" t="s">
        <v>67</v>
      </c>
      <c r="S1828" s="92">
        <v>167.22</v>
      </c>
    </row>
    <row r="1829" spans="17:19">
      <c r="Q1829" s="85" t="s">
        <v>297</v>
      </c>
      <c r="R1829" s="90" t="s">
        <v>68</v>
      </c>
      <c r="S1829" s="92">
        <v>167.22</v>
      </c>
    </row>
    <row r="1830" spans="17:19">
      <c r="Q1830" s="85" t="s">
        <v>297</v>
      </c>
      <c r="R1830" s="90" t="s">
        <v>69</v>
      </c>
      <c r="S1830" s="92">
        <v>167.22</v>
      </c>
    </row>
    <row r="1831" spans="17:19">
      <c r="Q1831" s="85" t="s">
        <v>297</v>
      </c>
      <c r="R1831" s="90" t="s">
        <v>70</v>
      </c>
      <c r="S1831" s="92">
        <v>167.22</v>
      </c>
    </row>
    <row r="1832" spans="17:19">
      <c r="Q1832" s="85" t="s">
        <v>297</v>
      </c>
      <c r="R1832" s="90" t="s">
        <v>71</v>
      </c>
      <c r="S1832" s="92">
        <v>167.22</v>
      </c>
    </row>
    <row r="1833" spans="17:19">
      <c r="Q1833" s="85" t="s">
        <v>297</v>
      </c>
      <c r="R1833" s="90" t="s">
        <v>72</v>
      </c>
      <c r="S1833" s="92">
        <v>167.22</v>
      </c>
    </row>
    <row r="1834" spans="17:19">
      <c r="Q1834" s="85" t="s">
        <v>297</v>
      </c>
      <c r="R1834" s="90" t="s">
        <v>73</v>
      </c>
      <c r="S1834" s="92">
        <v>167.22</v>
      </c>
    </row>
    <row r="1835" spans="17:19">
      <c r="Q1835" s="85" t="s">
        <v>297</v>
      </c>
      <c r="R1835" s="90" t="s">
        <v>74</v>
      </c>
      <c r="S1835" s="92">
        <v>167.22</v>
      </c>
    </row>
    <row r="1836" spans="17:19">
      <c r="Q1836" s="85" t="s">
        <v>297</v>
      </c>
      <c r="R1836" s="90" t="s">
        <v>75</v>
      </c>
      <c r="S1836" s="92">
        <v>167.22</v>
      </c>
    </row>
    <row r="1837" spans="17:19">
      <c r="Q1837" s="85" t="s">
        <v>297</v>
      </c>
      <c r="R1837" s="90" t="s">
        <v>76</v>
      </c>
      <c r="S1837" s="92">
        <v>167.22</v>
      </c>
    </row>
    <row r="1838" spans="17:19">
      <c r="Q1838" s="85" t="s">
        <v>297</v>
      </c>
      <c r="R1838" s="90" t="s">
        <v>77</v>
      </c>
      <c r="S1838" s="92">
        <v>167.22</v>
      </c>
    </row>
    <row r="1839" spans="17:19">
      <c r="Q1839" s="85" t="s">
        <v>297</v>
      </c>
      <c r="R1839" s="90" t="s">
        <v>78</v>
      </c>
      <c r="S1839" s="92">
        <v>167.22</v>
      </c>
    </row>
    <row r="1840" spans="17:19">
      <c r="Q1840" s="85" t="s">
        <v>297</v>
      </c>
      <c r="R1840" s="90" t="s">
        <v>79</v>
      </c>
      <c r="S1840" s="92">
        <v>167.22</v>
      </c>
    </row>
    <row r="1841" spans="17:19">
      <c r="Q1841" s="85" t="s">
        <v>297</v>
      </c>
      <c r="R1841" s="90" t="s">
        <v>80</v>
      </c>
      <c r="S1841" s="92">
        <v>167.22</v>
      </c>
    </row>
    <row r="1842" spans="17:19">
      <c r="Q1842" s="85" t="s">
        <v>297</v>
      </c>
      <c r="R1842" s="90" t="s">
        <v>81</v>
      </c>
      <c r="S1842" s="92">
        <v>167.22</v>
      </c>
    </row>
    <row r="1843" spans="17:19">
      <c r="Q1843" s="85" t="s">
        <v>297</v>
      </c>
      <c r="R1843" s="90" t="s">
        <v>83</v>
      </c>
      <c r="S1843" s="92">
        <v>167.22</v>
      </c>
    </row>
    <row r="1844" spans="17:19">
      <c r="Q1844" s="85" t="s">
        <v>297</v>
      </c>
      <c r="R1844" s="90" t="s">
        <v>84</v>
      </c>
      <c r="S1844" s="92">
        <v>167.22</v>
      </c>
    </row>
    <row r="1845" spans="17:19">
      <c r="Q1845" s="85" t="s">
        <v>297</v>
      </c>
      <c r="R1845" s="90" t="s">
        <v>85</v>
      </c>
      <c r="S1845" s="92">
        <v>167.22</v>
      </c>
    </row>
    <row r="1846" spans="17:19">
      <c r="Q1846" s="85" t="s">
        <v>297</v>
      </c>
      <c r="R1846" s="90" t="s">
        <v>86</v>
      </c>
      <c r="S1846" s="92">
        <v>167.22</v>
      </c>
    </row>
    <row r="1847" spans="17:19">
      <c r="Q1847" s="85" t="s">
        <v>297</v>
      </c>
      <c r="R1847" s="90" t="s">
        <v>87</v>
      </c>
      <c r="S1847" s="92">
        <v>167.22</v>
      </c>
    </row>
    <row r="1848" spans="17:19">
      <c r="Q1848" s="85" t="s">
        <v>297</v>
      </c>
      <c r="R1848" s="90" t="s">
        <v>88</v>
      </c>
      <c r="S1848" s="92">
        <v>167.22</v>
      </c>
    </row>
    <row r="1849" spans="17:19">
      <c r="Q1849" s="85" t="s">
        <v>297</v>
      </c>
      <c r="R1849" s="90" t="s">
        <v>89</v>
      </c>
      <c r="S1849" s="92">
        <v>167.22</v>
      </c>
    </row>
    <row r="1850" spans="17:19">
      <c r="Q1850" s="85" t="s">
        <v>297</v>
      </c>
      <c r="R1850" s="90" t="s">
        <v>90</v>
      </c>
      <c r="S1850" s="92">
        <v>167.22</v>
      </c>
    </row>
    <row r="1851" spans="17:19">
      <c r="Q1851" s="85" t="s">
        <v>297</v>
      </c>
      <c r="R1851" s="90" t="s">
        <v>91</v>
      </c>
      <c r="S1851" s="92">
        <v>167.22</v>
      </c>
    </row>
    <row r="1852" spans="17:19">
      <c r="Q1852" s="85" t="s">
        <v>297</v>
      </c>
      <c r="R1852" s="90" t="s">
        <v>82</v>
      </c>
      <c r="S1852" s="92">
        <v>167.22</v>
      </c>
    </row>
    <row r="1853" spans="17:19">
      <c r="Q1853" s="85" t="s">
        <v>297</v>
      </c>
      <c r="R1853" s="90" t="s">
        <v>92</v>
      </c>
      <c r="S1853" s="92">
        <v>167.22</v>
      </c>
    </row>
    <row r="1854" spans="17:19">
      <c r="Q1854" s="85" t="s">
        <v>297</v>
      </c>
      <c r="R1854" s="90" t="s">
        <v>93</v>
      </c>
      <c r="S1854" s="92">
        <v>167.22</v>
      </c>
    </row>
    <row r="1855" spans="17:19">
      <c r="Q1855" s="85" t="s">
        <v>297</v>
      </c>
      <c r="R1855" s="90" t="s">
        <v>235</v>
      </c>
      <c r="S1855" s="92">
        <v>167.22</v>
      </c>
    </row>
    <row r="1856" spans="17:19">
      <c r="Q1856" s="85" t="s">
        <v>297</v>
      </c>
      <c r="R1856" s="90" t="s">
        <v>95</v>
      </c>
      <c r="S1856" s="92">
        <v>167.22</v>
      </c>
    </row>
    <row r="1857" spans="17:19">
      <c r="Q1857" s="85" t="s">
        <v>297</v>
      </c>
      <c r="R1857" s="90" t="s">
        <v>96</v>
      </c>
      <c r="S1857" s="92">
        <v>167.22</v>
      </c>
    </row>
    <row r="1858" spans="17:19">
      <c r="Q1858" s="85" t="s">
        <v>297</v>
      </c>
      <c r="R1858" s="90" t="s">
        <v>97</v>
      </c>
      <c r="S1858" s="92">
        <v>167.22</v>
      </c>
    </row>
    <row r="1859" spans="17:19">
      <c r="Q1859" s="85" t="s">
        <v>297</v>
      </c>
      <c r="R1859" s="90" t="s">
        <v>98</v>
      </c>
      <c r="S1859" s="92">
        <v>167.22</v>
      </c>
    </row>
    <row r="1860" spans="17:19">
      <c r="Q1860" s="85" t="s">
        <v>297</v>
      </c>
      <c r="R1860" s="90" t="s">
        <v>99</v>
      </c>
      <c r="S1860" s="92">
        <v>167.22</v>
      </c>
    </row>
    <row r="1861" spans="17:19">
      <c r="Q1861" s="85" t="s">
        <v>297</v>
      </c>
      <c r="R1861" s="90" t="s">
        <v>100</v>
      </c>
      <c r="S1861" s="92">
        <v>167.22</v>
      </c>
    </row>
    <row r="1862" spans="17:19">
      <c r="Q1862" s="85" t="s">
        <v>297</v>
      </c>
      <c r="R1862" s="90" t="s">
        <v>101</v>
      </c>
      <c r="S1862" s="92">
        <v>167.22</v>
      </c>
    </row>
    <row r="1863" spans="17:19">
      <c r="Q1863" s="85" t="s">
        <v>297</v>
      </c>
      <c r="R1863" s="90" t="s">
        <v>102</v>
      </c>
      <c r="S1863" s="92">
        <v>167.22</v>
      </c>
    </row>
    <row r="1864" spans="17:19">
      <c r="Q1864" s="85" t="s">
        <v>297</v>
      </c>
      <c r="R1864" s="90" t="s">
        <v>103</v>
      </c>
      <c r="S1864" s="92">
        <v>167.22</v>
      </c>
    </row>
    <row r="1865" spans="17:19">
      <c r="Q1865" s="85" t="s">
        <v>297</v>
      </c>
      <c r="R1865" s="90" t="s">
        <v>104</v>
      </c>
      <c r="S1865" s="92">
        <v>167.22</v>
      </c>
    </row>
    <row r="1866" spans="17:19">
      <c r="Q1866" s="85" t="s">
        <v>297</v>
      </c>
      <c r="R1866" s="90" t="s">
        <v>105</v>
      </c>
      <c r="S1866" s="92">
        <v>167.22</v>
      </c>
    </row>
    <row r="1867" spans="17:19">
      <c r="Q1867" s="85" t="s">
        <v>297</v>
      </c>
      <c r="R1867" s="90" t="s">
        <v>106</v>
      </c>
      <c r="S1867" s="92">
        <v>167.22</v>
      </c>
    </row>
    <row r="1868" spans="17:19">
      <c r="Q1868" s="85" t="s">
        <v>297</v>
      </c>
      <c r="R1868" s="90" t="s">
        <v>107</v>
      </c>
      <c r="S1868" s="92">
        <v>167.22</v>
      </c>
    </row>
    <row r="1869" spans="17:19">
      <c r="Q1869" s="85" t="s">
        <v>297</v>
      </c>
      <c r="R1869" s="90" t="s">
        <v>108</v>
      </c>
      <c r="S1869" s="92">
        <v>167.22</v>
      </c>
    </row>
    <row r="1870" spans="17:19">
      <c r="Q1870" s="85" t="s">
        <v>297</v>
      </c>
      <c r="R1870" s="90" t="s">
        <v>109</v>
      </c>
      <c r="S1870" s="92">
        <v>167.22</v>
      </c>
    </row>
    <row r="1871" spans="17:19">
      <c r="Q1871" s="85" t="s">
        <v>297</v>
      </c>
      <c r="R1871" s="90" t="s">
        <v>110</v>
      </c>
      <c r="S1871" s="92">
        <v>167.22</v>
      </c>
    </row>
    <row r="1872" spans="17:19">
      <c r="Q1872" s="85" t="s">
        <v>297</v>
      </c>
      <c r="R1872" s="90" t="s">
        <v>111</v>
      </c>
      <c r="S1872" s="92">
        <v>167.22</v>
      </c>
    </row>
    <row r="1873" spans="17:19">
      <c r="Q1873" s="85" t="s">
        <v>297</v>
      </c>
      <c r="R1873" s="90" t="s">
        <v>112</v>
      </c>
      <c r="S1873" s="92">
        <v>167.22</v>
      </c>
    </row>
    <row r="1874" spans="17:19">
      <c r="Q1874" s="85" t="s">
        <v>297</v>
      </c>
      <c r="R1874" s="90" t="s">
        <v>113</v>
      </c>
      <c r="S1874" s="92">
        <v>167.22</v>
      </c>
    </row>
    <row r="1875" spans="17:19">
      <c r="Q1875" s="85" t="s">
        <v>297</v>
      </c>
      <c r="R1875" s="90" t="s">
        <v>114</v>
      </c>
      <c r="S1875" s="92">
        <v>167.22</v>
      </c>
    </row>
    <row r="1876" spans="17:19">
      <c r="Q1876" s="85" t="s">
        <v>297</v>
      </c>
      <c r="R1876" s="90" t="s">
        <v>115</v>
      </c>
      <c r="S1876" s="92">
        <v>167.22</v>
      </c>
    </row>
    <row r="1877" spans="17:19">
      <c r="Q1877" s="85" t="s">
        <v>297</v>
      </c>
      <c r="R1877" s="90" t="s">
        <v>116</v>
      </c>
      <c r="S1877" s="92">
        <v>167.22</v>
      </c>
    </row>
    <row r="1878" spans="17:19">
      <c r="Q1878" s="85" t="s">
        <v>297</v>
      </c>
      <c r="R1878" s="90" t="s">
        <v>117</v>
      </c>
      <c r="S1878" s="92">
        <v>167.22</v>
      </c>
    </row>
    <row r="1879" spans="17:19">
      <c r="Q1879" s="85" t="s">
        <v>297</v>
      </c>
      <c r="R1879" s="90" t="s">
        <v>118</v>
      </c>
      <c r="S1879" s="92">
        <v>167.22</v>
      </c>
    </row>
    <row r="1880" spans="17:19">
      <c r="Q1880" s="85" t="s">
        <v>297</v>
      </c>
      <c r="R1880" s="90" t="s">
        <v>119</v>
      </c>
      <c r="S1880" s="92">
        <v>167.22</v>
      </c>
    </row>
    <row r="1881" spans="17:19">
      <c r="Q1881" s="85" t="s">
        <v>297</v>
      </c>
      <c r="R1881" s="90" t="s">
        <v>120</v>
      </c>
      <c r="S1881" s="92">
        <v>167.22</v>
      </c>
    </row>
    <row r="1882" spans="17:19">
      <c r="Q1882" s="85" t="s">
        <v>297</v>
      </c>
      <c r="R1882" s="90" t="s">
        <v>121</v>
      </c>
      <c r="S1882" s="92">
        <v>167.22</v>
      </c>
    </row>
    <row r="1883" spans="17:19">
      <c r="Q1883" s="85" t="s">
        <v>297</v>
      </c>
      <c r="R1883" s="90" t="s">
        <v>122</v>
      </c>
      <c r="S1883" s="92">
        <v>167.22</v>
      </c>
    </row>
    <row r="1884" spans="17:19">
      <c r="Q1884" s="85" t="s">
        <v>297</v>
      </c>
      <c r="R1884" s="90" t="s">
        <v>123</v>
      </c>
      <c r="S1884" s="92">
        <v>167.22</v>
      </c>
    </row>
    <row r="1885" spans="17:19">
      <c r="Q1885" s="85" t="s">
        <v>297</v>
      </c>
      <c r="R1885" s="90" t="s">
        <v>124</v>
      </c>
      <c r="S1885" s="92">
        <v>167.22</v>
      </c>
    </row>
    <row r="1886" spans="17:19">
      <c r="Q1886" s="85" t="s">
        <v>297</v>
      </c>
      <c r="R1886" s="90" t="s">
        <v>125</v>
      </c>
      <c r="S1886" s="92">
        <v>167.22</v>
      </c>
    </row>
    <row r="1887" spans="17:19">
      <c r="Q1887" s="85" t="s">
        <v>297</v>
      </c>
      <c r="R1887" s="90" t="s">
        <v>126</v>
      </c>
      <c r="S1887" s="92">
        <v>167.22</v>
      </c>
    </row>
    <row r="1888" spans="17:19">
      <c r="Q1888" s="85" t="s">
        <v>297</v>
      </c>
      <c r="R1888" s="90" t="s">
        <v>127</v>
      </c>
      <c r="S1888" s="92">
        <v>167.22</v>
      </c>
    </row>
    <row r="1889" spans="17:19">
      <c r="Q1889" s="85" t="s">
        <v>297</v>
      </c>
      <c r="R1889" s="90" t="s">
        <v>128</v>
      </c>
      <c r="S1889" s="92">
        <v>167.22</v>
      </c>
    </row>
    <row r="1890" spans="17:19">
      <c r="Q1890" s="85" t="s">
        <v>297</v>
      </c>
      <c r="R1890" s="90" t="s">
        <v>129</v>
      </c>
      <c r="S1890" s="92">
        <v>167.22</v>
      </c>
    </row>
    <row r="1891" spans="17:19">
      <c r="Q1891" s="85" t="s">
        <v>297</v>
      </c>
      <c r="R1891" s="90" t="s">
        <v>130</v>
      </c>
      <c r="S1891" s="92">
        <v>167.22</v>
      </c>
    </row>
    <row r="1892" spans="17:19">
      <c r="Q1892" s="85" t="s">
        <v>297</v>
      </c>
      <c r="R1892" s="90" t="s">
        <v>131</v>
      </c>
      <c r="S1892" s="92">
        <v>167.22</v>
      </c>
    </row>
    <row r="1893" spans="17:19">
      <c r="Q1893" s="85" t="s">
        <v>297</v>
      </c>
      <c r="R1893" s="90" t="s">
        <v>132</v>
      </c>
      <c r="S1893" s="92">
        <v>167.22</v>
      </c>
    </row>
    <row r="1894" spans="17:19">
      <c r="Q1894" s="85" t="s">
        <v>297</v>
      </c>
      <c r="R1894" s="90" t="s">
        <v>133</v>
      </c>
      <c r="S1894" s="92">
        <v>167.22</v>
      </c>
    </row>
    <row r="1895" spans="17:19">
      <c r="Q1895" s="85" t="s">
        <v>297</v>
      </c>
      <c r="R1895" s="90" t="s">
        <v>134</v>
      </c>
      <c r="S1895" s="92">
        <v>167.22</v>
      </c>
    </row>
    <row r="1896" spans="17:19">
      <c r="Q1896" s="85" t="s">
        <v>297</v>
      </c>
      <c r="R1896" s="90" t="s">
        <v>135</v>
      </c>
      <c r="S1896" s="92">
        <v>167.22</v>
      </c>
    </row>
    <row r="1897" spans="17:19">
      <c r="Q1897" s="85" t="s">
        <v>297</v>
      </c>
      <c r="R1897" s="90" t="s">
        <v>136</v>
      </c>
      <c r="S1897" s="92">
        <v>167.22</v>
      </c>
    </row>
    <row r="1898" spans="17:19">
      <c r="Q1898" s="85" t="s">
        <v>297</v>
      </c>
      <c r="R1898" s="90" t="s">
        <v>137</v>
      </c>
      <c r="S1898" s="92">
        <v>167.22</v>
      </c>
    </row>
    <row r="1899" spans="17:19">
      <c r="Q1899" s="85" t="s">
        <v>297</v>
      </c>
      <c r="R1899" s="90" t="s">
        <v>138</v>
      </c>
      <c r="S1899" s="92">
        <v>167.22</v>
      </c>
    </row>
    <row r="1900" spans="17:19">
      <c r="Q1900" s="85" t="s">
        <v>297</v>
      </c>
      <c r="R1900" s="90" t="s">
        <v>139</v>
      </c>
      <c r="S1900" s="92">
        <v>167.22</v>
      </c>
    </row>
    <row r="1901" spans="17:19">
      <c r="Q1901" s="85" t="s">
        <v>297</v>
      </c>
      <c r="R1901" s="90" t="s">
        <v>140</v>
      </c>
      <c r="S1901" s="92">
        <v>167.22</v>
      </c>
    </row>
    <row r="1902" spans="17:19">
      <c r="Q1902" s="85" t="s">
        <v>297</v>
      </c>
      <c r="R1902" s="90" t="s">
        <v>141</v>
      </c>
      <c r="S1902" s="92">
        <v>167.22</v>
      </c>
    </row>
    <row r="1903" spans="17:19">
      <c r="Q1903" s="85" t="s">
        <v>297</v>
      </c>
      <c r="R1903" s="90" t="s">
        <v>142</v>
      </c>
      <c r="S1903" s="92">
        <v>167.22</v>
      </c>
    </row>
    <row r="1904" spans="17:19">
      <c r="Q1904" s="85" t="s">
        <v>297</v>
      </c>
      <c r="R1904" s="90" t="s">
        <v>143</v>
      </c>
      <c r="S1904" s="92">
        <v>167.22</v>
      </c>
    </row>
    <row r="1905" spans="17:19">
      <c r="Q1905" s="85" t="s">
        <v>297</v>
      </c>
      <c r="R1905" s="90" t="s">
        <v>144</v>
      </c>
      <c r="S1905" s="92">
        <v>167.22</v>
      </c>
    </row>
    <row r="1906" spans="17:19">
      <c r="Q1906" s="85" t="s">
        <v>297</v>
      </c>
      <c r="R1906" s="90" t="s">
        <v>145</v>
      </c>
      <c r="S1906" s="92">
        <v>167.22</v>
      </c>
    </row>
    <row r="1907" spans="17:19">
      <c r="Q1907" s="85" t="s">
        <v>297</v>
      </c>
      <c r="R1907" s="90" t="s">
        <v>146</v>
      </c>
      <c r="S1907" s="92">
        <v>167.22</v>
      </c>
    </row>
    <row r="1908" spans="17:19">
      <c r="Q1908" s="85" t="s">
        <v>297</v>
      </c>
      <c r="R1908" s="90" t="s">
        <v>147</v>
      </c>
      <c r="S1908" s="92">
        <v>167.22</v>
      </c>
    </row>
    <row r="1909" spans="17:19">
      <c r="Q1909" s="85" t="s">
        <v>297</v>
      </c>
      <c r="R1909" s="90" t="s">
        <v>148</v>
      </c>
      <c r="S1909" s="92">
        <v>167.22</v>
      </c>
    </row>
    <row r="1910" spans="17:19">
      <c r="Q1910" s="85" t="s">
        <v>297</v>
      </c>
      <c r="R1910" s="90" t="s">
        <v>149</v>
      </c>
      <c r="S1910" s="92">
        <v>167.22</v>
      </c>
    </row>
    <row r="1911" spans="17:19">
      <c r="Q1911" s="85" t="s">
        <v>297</v>
      </c>
      <c r="R1911" s="90" t="s">
        <v>150</v>
      </c>
      <c r="S1911" s="92">
        <v>167.22</v>
      </c>
    </row>
    <row r="1912" spans="17:19">
      <c r="Q1912" s="85" t="s">
        <v>297</v>
      </c>
      <c r="R1912" s="90" t="s">
        <v>151</v>
      </c>
      <c r="S1912" s="92">
        <v>167.22</v>
      </c>
    </row>
    <row r="1913" spans="17:19">
      <c r="Q1913" s="85" t="s">
        <v>297</v>
      </c>
      <c r="R1913" s="90" t="s">
        <v>152</v>
      </c>
      <c r="S1913" s="92">
        <v>167.22</v>
      </c>
    </row>
    <row r="1914" spans="17:19">
      <c r="Q1914" s="85" t="s">
        <v>297</v>
      </c>
      <c r="R1914" s="90" t="s">
        <v>153</v>
      </c>
      <c r="S1914" s="92">
        <v>167.22</v>
      </c>
    </row>
    <row r="1915" spans="17:19">
      <c r="Q1915" s="85" t="s">
        <v>297</v>
      </c>
      <c r="R1915" s="90" t="s">
        <v>154</v>
      </c>
      <c r="S1915" s="92">
        <v>167.22</v>
      </c>
    </row>
    <row r="1916" spans="17:19">
      <c r="Q1916" s="85" t="s">
        <v>297</v>
      </c>
      <c r="R1916" s="90" t="s">
        <v>155</v>
      </c>
      <c r="S1916" s="92">
        <v>167.22</v>
      </c>
    </row>
    <row r="1917" spans="17:19">
      <c r="Q1917" s="85" t="s">
        <v>297</v>
      </c>
      <c r="R1917" s="90" t="s">
        <v>156</v>
      </c>
      <c r="S1917" s="92">
        <v>167.22</v>
      </c>
    </row>
    <row r="1918" spans="17:19">
      <c r="Q1918" s="85" t="s">
        <v>297</v>
      </c>
      <c r="R1918" s="90" t="s">
        <v>157</v>
      </c>
      <c r="S1918" s="92">
        <v>167.22</v>
      </c>
    </row>
    <row r="1919" spans="17:19">
      <c r="Q1919" s="85" t="s">
        <v>297</v>
      </c>
      <c r="R1919" s="90" t="s">
        <v>158</v>
      </c>
      <c r="S1919" s="92">
        <v>167.22</v>
      </c>
    </row>
    <row r="1920" spans="17:19">
      <c r="Q1920" s="85" t="s">
        <v>297</v>
      </c>
      <c r="R1920" s="90" t="s">
        <v>159</v>
      </c>
      <c r="S1920" s="92">
        <v>167.22</v>
      </c>
    </row>
    <row r="1921" spans="17:19">
      <c r="Q1921" s="85" t="s">
        <v>297</v>
      </c>
      <c r="R1921" s="90" t="s">
        <v>160</v>
      </c>
      <c r="S1921" s="92">
        <v>167.22</v>
      </c>
    </row>
    <row r="1922" spans="17:19">
      <c r="Q1922" s="85" t="s">
        <v>297</v>
      </c>
      <c r="R1922" s="90" t="s">
        <v>161</v>
      </c>
      <c r="S1922" s="92">
        <v>167.22</v>
      </c>
    </row>
    <row r="1923" spans="17:19">
      <c r="Q1923" s="85" t="s">
        <v>297</v>
      </c>
      <c r="R1923" s="90" t="s">
        <v>162</v>
      </c>
      <c r="S1923" s="92">
        <v>167.22</v>
      </c>
    </row>
    <row r="1924" spans="17:19">
      <c r="Q1924" s="85" t="s">
        <v>297</v>
      </c>
      <c r="R1924" s="90" t="s">
        <v>163</v>
      </c>
      <c r="S1924" s="92">
        <v>167.22</v>
      </c>
    </row>
    <row r="1925" spans="17:19">
      <c r="Q1925" s="85" t="s">
        <v>297</v>
      </c>
      <c r="R1925" s="90" t="s">
        <v>164</v>
      </c>
      <c r="S1925" s="92">
        <v>167.22</v>
      </c>
    </row>
    <row r="1926" spans="17:19">
      <c r="Q1926" s="85" t="s">
        <v>297</v>
      </c>
      <c r="R1926" s="90" t="s">
        <v>165</v>
      </c>
      <c r="S1926" s="92">
        <v>167.22</v>
      </c>
    </row>
    <row r="1927" spans="17:19">
      <c r="Q1927" s="85" t="s">
        <v>297</v>
      </c>
      <c r="R1927" s="90" t="s">
        <v>166</v>
      </c>
      <c r="S1927" s="92">
        <v>167.22</v>
      </c>
    </row>
    <row r="1928" spans="17:19">
      <c r="Q1928" s="85" t="s">
        <v>297</v>
      </c>
      <c r="R1928" s="90" t="s">
        <v>167</v>
      </c>
      <c r="S1928" s="92">
        <v>167.22</v>
      </c>
    </row>
    <row r="1929" spans="17:19">
      <c r="Q1929" s="85" t="s">
        <v>297</v>
      </c>
      <c r="R1929" s="90" t="s">
        <v>168</v>
      </c>
      <c r="S1929" s="92">
        <v>167.22</v>
      </c>
    </row>
    <row r="1930" spans="17:19">
      <c r="Q1930" s="85" t="s">
        <v>297</v>
      </c>
      <c r="R1930" s="90" t="s">
        <v>169</v>
      </c>
      <c r="S1930" s="92">
        <v>167.22</v>
      </c>
    </row>
    <row r="1931" spans="17:19">
      <c r="Q1931" s="85" t="s">
        <v>297</v>
      </c>
      <c r="R1931" s="90" t="s">
        <v>170</v>
      </c>
      <c r="S1931" s="92">
        <v>167.22</v>
      </c>
    </row>
    <row r="1932" spans="17:19">
      <c r="Q1932" s="85" t="s">
        <v>297</v>
      </c>
      <c r="R1932" s="90" t="s">
        <v>171</v>
      </c>
      <c r="S1932" s="92">
        <v>167.22</v>
      </c>
    </row>
    <row r="1933" spans="17:19">
      <c r="Q1933" s="85" t="s">
        <v>297</v>
      </c>
      <c r="R1933" s="90" t="s">
        <v>172</v>
      </c>
      <c r="S1933" s="92">
        <v>167.22</v>
      </c>
    </row>
    <row r="1934" spans="17:19">
      <c r="Q1934" s="85" t="s">
        <v>297</v>
      </c>
      <c r="R1934" s="90" t="s">
        <v>173</v>
      </c>
      <c r="S1934" s="92">
        <v>167.22</v>
      </c>
    </row>
    <row r="1935" spans="17:19">
      <c r="Q1935" s="85" t="s">
        <v>297</v>
      </c>
      <c r="R1935" s="90" t="s">
        <v>174</v>
      </c>
      <c r="S1935" s="92">
        <v>167.22</v>
      </c>
    </row>
    <row r="1936" spans="17:19">
      <c r="Q1936" s="85" t="s">
        <v>297</v>
      </c>
      <c r="R1936" s="90" t="s">
        <v>175</v>
      </c>
      <c r="S1936" s="92">
        <v>167.22</v>
      </c>
    </row>
    <row r="1937" spans="17:19">
      <c r="Q1937" s="85" t="s">
        <v>297</v>
      </c>
      <c r="R1937" s="90" t="s">
        <v>176</v>
      </c>
      <c r="S1937" s="92">
        <v>167.22</v>
      </c>
    </row>
    <row r="1938" spans="17:19">
      <c r="Q1938" s="85" t="s">
        <v>297</v>
      </c>
      <c r="R1938" s="90" t="s">
        <v>177</v>
      </c>
      <c r="S1938" s="92">
        <v>167.22</v>
      </c>
    </row>
    <row r="1939" spans="17:19">
      <c r="Q1939" s="85" t="s">
        <v>297</v>
      </c>
      <c r="R1939" s="90" t="s">
        <v>178</v>
      </c>
      <c r="S1939" s="92">
        <v>167.22</v>
      </c>
    </row>
    <row r="1940" spans="17:19">
      <c r="Q1940" s="85" t="s">
        <v>297</v>
      </c>
      <c r="R1940" s="90" t="s">
        <v>179</v>
      </c>
      <c r="S1940" s="92">
        <v>167.22</v>
      </c>
    </row>
    <row r="1941" spans="17:19">
      <c r="Q1941" s="85" t="s">
        <v>297</v>
      </c>
      <c r="R1941" s="90" t="s">
        <v>180</v>
      </c>
      <c r="S1941" s="92">
        <v>167.22</v>
      </c>
    </row>
    <row r="1942" spans="17:19">
      <c r="Q1942" s="85" t="s">
        <v>297</v>
      </c>
      <c r="R1942" s="90" t="s">
        <v>181</v>
      </c>
      <c r="S1942" s="92">
        <v>167.22</v>
      </c>
    </row>
    <row r="1943" spans="17:19">
      <c r="Q1943" s="85" t="s">
        <v>297</v>
      </c>
      <c r="R1943" s="90" t="s">
        <v>182</v>
      </c>
      <c r="S1943" s="92">
        <v>167.22</v>
      </c>
    </row>
    <row r="1944" spans="17:19">
      <c r="Q1944" s="85" t="s">
        <v>297</v>
      </c>
      <c r="R1944" s="90" t="s">
        <v>183</v>
      </c>
      <c r="S1944" s="92">
        <v>167.22</v>
      </c>
    </row>
    <row r="1945" spans="17:19">
      <c r="Q1945" s="85" t="s">
        <v>297</v>
      </c>
      <c r="R1945" s="90" t="s">
        <v>184</v>
      </c>
      <c r="S1945" s="92">
        <v>167.22</v>
      </c>
    </row>
    <row r="1946" spans="17:19">
      <c r="Q1946" s="85" t="s">
        <v>297</v>
      </c>
      <c r="R1946" s="90" t="s">
        <v>185</v>
      </c>
      <c r="S1946" s="92">
        <v>167.22</v>
      </c>
    </row>
    <row r="1947" spans="17:19">
      <c r="Q1947" s="85" t="s">
        <v>297</v>
      </c>
      <c r="R1947" s="90" t="s">
        <v>186</v>
      </c>
      <c r="S1947" s="92">
        <v>167.22</v>
      </c>
    </row>
    <row r="1948" spans="17:19">
      <c r="Q1948" s="85" t="s">
        <v>297</v>
      </c>
      <c r="R1948" s="90" t="s">
        <v>187</v>
      </c>
      <c r="S1948" s="92">
        <v>167.22</v>
      </c>
    </row>
    <row r="1949" spans="17:19">
      <c r="Q1949" s="85" t="s">
        <v>297</v>
      </c>
      <c r="R1949" s="90" t="s">
        <v>188</v>
      </c>
      <c r="S1949" s="92">
        <v>167.22</v>
      </c>
    </row>
    <row r="1950" spans="17:19">
      <c r="Q1950" s="85" t="s">
        <v>297</v>
      </c>
      <c r="R1950" s="90" t="s">
        <v>189</v>
      </c>
      <c r="S1950" s="92">
        <v>167.22</v>
      </c>
    </row>
    <row r="1951" spans="17:19">
      <c r="Q1951" s="85" t="s">
        <v>297</v>
      </c>
      <c r="R1951" s="90" t="s">
        <v>190</v>
      </c>
      <c r="S1951" s="92">
        <v>167.22</v>
      </c>
    </row>
    <row r="1952" spans="17:19">
      <c r="Q1952" s="85" t="s">
        <v>297</v>
      </c>
      <c r="R1952" s="90" t="s">
        <v>191</v>
      </c>
      <c r="S1952" s="92">
        <v>167.22</v>
      </c>
    </row>
    <row r="1953" spans="17:19">
      <c r="Q1953" s="85" t="s">
        <v>297</v>
      </c>
      <c r="R1953" s="90" t="s">
        <v>192</v>
      </c>
      <c r="S1953" s="92">
        <v>167.22</v>
      </c>
    </row>
    <row r="1954" spans="17:19">
      <c r="Q1954" s="85" t="s">
        <v>297</v>
      </c>
      <c r="R1954" s="90" t="s">
        <v>193</v>
      </c>
      <c r="S1954" s="92">
        <v>167.22</v>
      </c>
    </row>
    <row r="1955" spans="17:19">
      <c r="Q1955" s="85" t="s">
        <v>297</v>
      </c>
      <c r="R1955" s="90" t="s">
        <v>194</v>
      </c>
      <c r="S1955" s="92">
        <v>167.22</v>
      </c>
    </row>
    <row r="1956" spans="17:19">
      <c r="Q1956" s="85" t="s">
        <v>297</v>
      </c>
      <c r="R1956" s="90" t="s">
        <v>195</v>
      </c>
      <c r="S1956" s="92">
        <v>167.22</v>
      </c>
    </row>
    <row r="1957" spans="17:19">
      <c r="Q1957" s="85" t="s">
        <v>297</v>
      </c>
      <c r="R1957" s="90" t="s">
        <v>196</v>
      </c>
      <c r="S1957" s="92">
        <v>167.22</v>
      </c>
    </row>
    <row r="1958" spans="17:19">
      <c r="Q1958" s="85" t="s">
        <v>297</v>
      </c>
      <c r="R1958" s="90" t="s">
        <v>197</v>
      </c>
      <c r="S1958" s="92">
        <v>167.22</v>
      </c>
    </row>
    <row r="1959" spans="17:19">
      <c r="Q1959" s="85" t="s">
        <v>297</v>
      </c>
      <c r="R1959" s="90" t="s">
        <v>198</v>
      </c>
      <c r="S1959" s="92">
        <v>167.22</v>
      </c>
    </row>
    <row r="1960" spans="17:19">
      <c r="Q1960" s="85" t="s">
        <v>297</v>
      </c>
      <c r="R1960" s="90" t="s">
        <v>199</v>
      </c>
      <c r="S1960" s="92">
        <v>167.22</v>
      </c>
    </row>
    <row r="1961" spans="17:19">
      <c r="Q1961" s="85" t="s">
        <v>297</v>
      </c>
      <c r="R1961" s="90" t="s">
        <v>200</v>
      </c>
      <c r="S1961" s="92">
        <v>167.22</v>
      </c>
    </row>
    <row r="1962" spans="17:19">
      <c r="Q1962" s="85" t="s">
        <v>297</v>
      </c>
      <c r="R1962" s="90" t="s">
        <v>201</v>
      </c>
      <c r="S1962" s="92">
        <v>167.22</v>
      </c>
    </row>
    <row r="1963" spans="17:19">
      <c r="Q1963" s="85" t="s">
        <v>297</v>
      </c>
      <c r="R1963" s="90" t="s">
        <v>202</v>
      </c>
      <c r="S1963" s="92">
        <v>167.22</v>
      </c>
    </row>
    <row r="1964" spans="17:19">
      <c r="Q1964" s="85" t="s">
        <v>297</v>
      </c>
      <c r="R1964" s="90" t="s">
        <v>203</v>
      </c>
      <c r="S1964" s="92">
        <v>167.22</v>
      </c>
    </row>
    <row r="1965" spans="17:19">
      <c r="Q1965" s="85" t="s">
        <v>297</v>
      </c>
      <c r="R1965" s="90" t="s">
        <v>204</v>
      </c>
      <c r="S1965" s="92">
        <v>167.22</v>
      </c>
    </row>
    <row r="1966" spans="17:19">
      <c r="Q1966" s="85" t="s">
        <v>297</v>
      </c>
      <c r="R1966" s="90" t="s">
        <v>205</v>
      </c>
      <c r="S1966" s="92">
        <v>167.22</v>
      </c>
    </row>
    <row r="1967" spans="17:19">
      <c r="Q1967" s="85" t="s">
        <v>297</v>
      </c>
      <c r="R1967" s="90" t="s">
        <v>206</v>
      </c>
      <c r="S1967" s="92">
        <v>167.22</v>
      </c>
    </row>
    <row r="1968" spans="17:19">
      <c r="Q1968" s="85" t="s">
        <v>297</v>
      </c>
      <c r="R1968" s="90" t="s">
        <v>207</v>
      </c>
      <c r="S1968" s="92">
        <v>167.22</v>
      </c>
    </row>
    <row r="1969" spans="17:19">
      <c r="Q1969" s="85" t="s">
        <v>297</v>
      </c>
      <c r="R1969" s="90" t="s">
        <v>208</v>
      </c>
      <c r="S1969" s="92">
        <v>167.22</v>
      </c>
    </row>
    <row r="1970" spans="17:19">
      <c r="Q1970" s="85" t="s">
        <v>297</v>
      </c>
      <c r="R1970" s="90" t="s">
        <v>209</v>
      </c>
      <c r="S1970" s="92">
        <v>167.22</v>
      </c>
    </row>
    <row r="1971" spans="17:19">
      <c r="Q1971" s="85" t="s">
        <v>297</v>
      </c>
      <c r="R1971" s="90" t="s">
        <v>210</v>
      </c>
      <c r="S1971" s="92">
        <v>167.22</v>
      </c>
    </row>
    <row r="1972" spans="17:19">
      <c r="Q1972" s="85" t="s">
        <v>297</v>
      </c>
      <c r="R1972" s="90" t="s">
        <v>211</v>
      </c>
      <c r="S1972" s="92">
        <v>167.22</v>
      </c>
    </row>
    <row r="1973" spans="17:19">
      <c r="Q1973" s="85" t="s">
        <v>297</v>
      </c>
      <c r="R1973" s="90" t="s">
        <v>212</v>
      </c>
      <c r="S1973" s="92">
        <v>167.22</v>
      </c>
    </row>
    <row r="1974" spans="17:19">
      <c r="Q1974" s="85" t="s">
        <v>297</v>
      </c>
      <c r="R1974" s="90" t="s">
        <v>213</v>
      </c>
      <c r="S1974" s="92">
        <v>167.22</v>
      </c>
    </row>
    <row r="1975" spans="17:19">
      <c r="Q1975" s="85" t="s">
        <v>297</v>
      </c>
      <c r="R1975" s="90" t="s">
        <v>214</v>
      </c>
      <c r="S1975" s="92">
        <v>167.22</v>
      </c>
    </row>
    <row r="1976" spans="17:19">
      <c r="Q1976" s="85" t="s">
        <v>297</v>
      </c>
      <c r="R1976" s="90" t="s">
        <v>215</v>
      </c>
      <c r="S1976" s="92">
        <v>167.22</v>
      </c>
    </row>
    <row r="1977" spans="17:19">
      <c r="Q1977" s="85" t="s">
        <v>297</v>
      </c>
      <c r="R1977" s="90" t="s">
        <v>216</v>
      </c>
      <c r="S1977" s="92">
        <v>167.22</v>
      </c>
    </row>
    <row r="1978" spans="17:19">
      <c r="Q1978" s="85" t="s">
        <v>297</v>
      </c>
      <c r="R1978" s="90" t="s">
        <v>217</v>
      </c>
      <c r="S1978" s="92">
        <v>167.22</v>
      </c>
    </row>
    <row r="1979" spans="17:19">
      <c r="Q1979" s="85" t="s">
        <v>297</v>
      </c>
      <c r="R1979" s="90" t="s">
        <v>218</v>
      </c>
      <c r="S1979" s="92">
        <v>167.22</v>
      </c>
    </row>
    <row r="1980" spans="17:19">
      <c r="Q1980" s="85" t="s">
        <v>297</v>
      </c>
      <c r="R1980" s="90" t="s">
        <v>219</v>
      </c>
      <c r="S1980" s="92">
        <v>167.22</v>
      </c>
    </row>
    <row r="1981" spans="17:19">
      <c r="Q1981" s="85" t="s">
        <v>297</v>
      </c>
      <c r="R1981" s="90" t="s">
        <v>220</v>
      </c>
      <c r="S1981" s="92">
        <v>167.22</v>
      </c>
    </row>
    <row r="1982" spans="17:19">
      <c r="Q1982" s="85" t="s">
        <v>297</v>
      </c>
      <c r="R1982" s="90" t="s">
        <v>221</v>
      </c>
      <c r="S1982" s="92">
        <v>167.22</v>
      </c>
    </row>
    <row r="1983" spans="17:19">
      <c r="Q1983" s="85" t="s">
        <v>297</v>
      </c>
      <c r="R1983" s="90" t="s">
        <v>222</v>
      </c>
      <c r="S1983" s="92">
        <v>167.22</v>
      </c>
    </row>
    <row r="1984" spans="17:19">
      <c r="Q1984" s="85" t="s">
        <v>297</v>
      </c>
      <c r="R1984" s="90" t="s">
        <v>223</v>
      </c>
      <c r="S1984" s="92">
        <v>167.22</v>
      </c>
    </row>
    <row r="1985" spans="17:19">
      <c r="Q1985" s="85" t="s">
        <v>297</v>
      </c>
      <c r="R1985" s="90" t="s">
        <v>224</v>
      </c>
      <c r="S1985" s="92">
        <v>167.22</v>
      </c>
    </row>
    <row r="1986" spans="17:19">
      <c r="Q1986" s="85" t="s">
        <v>297</v>
      </c>
      <c r="R1986" s="90" t="s">
        <v>225</v>
      </c>
      <c r="S1986" s="92">
        <v>167.22</v>
      </c>
    </row>
    <row r="1987" spans="17:19">
      <c r="Q1987" s="85" t="s">
        <v>297</v>
      </c>
      <c r="R1987" s="90" t="s">
        <v>226</v>
      </c>
      <c r="S1987" s="92">
        <v>167.22</v>
      </c>
    </row>
    <row r="1988" spans="17:19">
      <c r="Q1988" s="85" t="s">
        <v>297</v>
      </c>
      <c r="R1988" s="90" t="s">
        <v>227</v>
      </c>
      <c r="S1988" s="92">
        <v>167.22</v>
      </c>
    </row>
    <row r="1989" spans="17:19">
      <c r="Q1989" s="85" t="s">
        <v>297</v>
      </c>
      <c r="R1989" s="90" t="s">
        <v>228</v>
      </c>
      <c r="S1989" s="92">
        <v>167.22</v>
      </c>
    </row>
    <row r="1990" spans="17:19">
      <c r="Q1990" s="85" t="s">
        <v>297</v>
      </c>
      <c r="R1990" s="90" t="s">
        <v>229</v>
      </c>
      <c r="S1990" s="92">
        <v>167.22</v>
      </c>
    </row>
    <row r="1991" spans="17:19">
      <c r="Q1991" s="85" t="s">
        <v>297</v>
      </c>
      <c r="R1991" s="90" t="s">
        <v>230</v>
      </c>
      <c r="S1991" s="92">
        <v>167.22</v>
      </c>
    </row>
    <row r="1992" spans="17:19">
      <c r="Q1992" s="85" t="s">
        <v>297</v>
      </c>
      <c r="R1992" s="90" t="s">
        <v>231</v>
      </c>
      <c r="S1992" s="92">
        <v>167.22</v>
      </c>
    </row>
    <row r="1993" spans="17:19">
      <c r="Q1993" s="91" t="s">
        <v>302</v>
      </c>
      <c r="R1993" s="35" t="s">
        <v>34</v>
      </c>
      <c r="S1993" s="99">
        <v>886.29</v>
      </c>
    </row>
    <row r="1994" spans="17:19">
      <c r="Q1994" s="91" t="s">
        <v>302</v>
      </c>
      <c r="R1994" s="35" t="s">
        <v>33</v>
      </c>
      <c r="S1994" s="99">
        <v>886.29</v>
      </c>
    </row>
    <row r="1995" spans="17:19">
      <c r="Q1995" s="91" t="s">
        <v>302</v>
      </c>
      <c r="R1995" s="35" t="s">
        <v>35</v>
      </c>
      <c r="S1995" s="99">
        <v>886.29</v>
      </c>
    </row>
    <row r="1996" spans="17:19">
      <c r="Q1996" s="91" t="s">
        <v>302</v>
      </c>
      <c r="R1996" s="35" t="s">
        <v>36</v>
      </c>
      <c r="S1996" s="99">
        <v>886.29</v>
      </c>
    </row>
    <row r="1997" spans="17:19">
      <c r="Q1997" s="91" t="s">
        <v>302</v>
      </c>
      <c r="R1997" s="35" t="s">
        <v>37</v>
      </c>
      <c r="S1997" s="99">
        <v>886.29</v>
      </c>
    </row>
    <row r="1998" spans="17:19">
      <c r="Q1998" s="91" t="s">
        <v>302</v>
      </c>
      <c r="R1998" s="35" t="s">
        <v>38</v>
      </c>
      <c r="S1998" s="99">
        <v>886.29</v>
      </c>
    </row>
    <row r="1999" spans="17:19">
      <c r="Q1999" s="91" t="s">
        <v>302</v>
      </c>
      <c r="R1999" s="35" t="s">
        <v>39</v>
      </c>
      <c r="S1999" s="99">
        <v>886.29</v>
      </c>
    </row>
    <row r="2000" spans="17:19">
      <c r="Q2000" s="91" t="s">
        <v>302</v>
      </c>
      <c r="R2000" s="35" t="s">
        <v>40</v>
      </c>
      <c r="S2000" s="99">
        <v>886.29</v>
      </c>
    </row>
    <row r="2001" spans="17:19">
      <c r="Q2001" s="91" t="s">
        <v>302</v>
      </c>
      <c r="R2001" s="35" t="s">
        <v>41</v>
      </c>
      <c r="S2001" s="99">
        <v>886.29</v>
      </c>
    </row>
    <row r="2002" spans="17:19">
      <c r="Q2002" s="91" t="s">
        <v>302</v>
      </c>
      <c r="R2002" s="35" t="s">
        <v>42</v>
      </c>
      <c r="S2002" s="99">
        <v>886.29</v>
      </c>
    </row>
    <row r="2003" spans="17:19">
      <c r="Q2003" s="91" t="s">
        <v>302</v>
      </c>
      <c r="R2003" s="35" t="s">
        <v>43</v>
      </c>
      <c r="S2003" s="99">
        <v>886.29</v>
      </c>
    </row>
    <row r="2004" spans="17:19">
      <c r="Q2004" s="91" t="s">
        <v>302</v>
      </c>
      <c r="R2004" s="35" t="s">
        <v>44</v>
      </c>
      <c r="S2004" s="99">
        <v>886.29</v>
      </c>
    </row>
    <row r="2005" spans="17:19">
      <c r="Q2005" s="91" t="s">
        <v>302</v>
      </c>
      <c r="R2005" s="35" t="s">
        <v>45</v>
      </c>
      <c r="S2005" s="99">
        <v>886.29</v>
      </c>
    </row>
    <row r="2006" spans="17:19">
      <c r="Q2006" s="91" t="s">
        <v>302</v>
      </c>
      <c r="R2006" s="35" t="s">
        <v>46</v>
      </c>
      <c r="S2006" s="99">
        <v>886.29</v>
      </c>
    </row>
    <row r="2007" spans="17:19">
      <c r="Q2007" s="91" t="s">
        <v>302</v>
      </c>
      <c r="R2007" s="35" t="s">
        <v>47</v>
      </c>
      <c r="S2007" s="99">
        <v>886.29</v>
      </c>
    </row>
    <row r="2008" spans="17:19">
      <c r="Q2008" s="91" t="s">
        <v>302</v>
      </c>
      <c r="R2008" s="35" t="s">
        <v>48</v>
      </c>
      <c r="S2008" s="99">
        <v>886.29</v>
      </c>
    </row>
    <row r="2009" spans="17:19">
      <c r="Q2009" s="91" t="s">
        <v>302</v>
      </c>
      <c r="R2009" s="35" t="s">
        <v>49</v>
      </c>
      <c r="S2009" s="99">
        <v>886.29</v>
      </c>
    </row>
    <row r="2010" spans="17:19">
      <c r="Q2010" s="91" t="s">
        <v>302</v>
      </c>
      <c r="R2010" s="35" t="s">
        <v>50</v>
      </c>
      <c r="S2010" s="99">
        <v>886.29</v>
      </c>
    </row>
    <row r="2011" spans="17:19">
      <c r="Q2011" s="91" t="s">
        <v>302</v>
      </c>
      <c r="R2011" s="35" t="s">
        <v>51</v>
      </c>
      <c r="S2011" s="99">
        <v>886.29</v>
      </c>
    </row>
    <row r="2012" spans="17:19">
      <c r="Q2012" s="91" t="s">
        <v>302</v>
      </c>
      <c r="R2012" s="35" t="s">
        <v>52</v>
      </c>
      <c r="S2012" s="99">
        <v>886.29</v>
      </c>
    </row>
    <row r="2013" spans="17:19">
      <c r="Q2013" s="91" t="s">
        <v>302</v>
      </c>
      <c r="R2013" s="35" t="s">
        <v>53</v>
      </c>
      <c r="S2013" s="99">
        <v>886.29</v>
      </c>
    </row>
    <row r="2014" spans="17:19">
      <c r="Q2014" s="91" t="s">
        <v>302</v>
      </c>
      <c r="R2014" s="35" t="s">
        <v>54</v>
      </c>
      <c r="S2014" s="99">
        <v>886.29</v>
      </c>
    </row>
    <row r="2015" spans="17:19">
      <c r="Q2015" s="91" t="s">
        <v>302</v>
      </c>
      <c r="R2015" s="35" t="s">
        <v>55</v>
      </c>
      <c r="S2015" s="99">
        <v>886.29</v>
      </c>
    </row>
    <row r="2016" spans="17:19">
      <c r="Q2016" s="91" t="s">
        <v>302</v>
      </c>
      <c r="R2016" s="35" t="s">
        <v>56</v>
      </c>
      <c r="S2016" s="99">
        <v>886.29</v>
      </c>
    </row>
    <row r="2017" spans="17:19">
      <c r="Q2017" s="91" t="s">
        <v>302</v>
      </c>
      <c r="R2017" s="35" t="s">
        <v>57</v>
      </c>
      <c r="S2017" s="99">
        <v>886.29</v>
      </c>
    </row>
    <row r="2018" spans="17:19">
      <c r="Q2018" s="91" t="s">
        <v>302</v>
      </c>
      <c r="R2018" s="35" t="s">
        <v>58</v>
      </c>
      <c r="S2018" s="99">
        <v>886.29</v>
      </c>
    </row>
    <row r="2019" spans="17:19">
      <c r="Q2019" s="91" t="s">
        <v>302</v>
      </c>
      <c r="R2019" s="35" t="s">
        <v>59</v>
      </c>
      <c r="S2019" s="99">
        <v>886.29</v>
      </c>
    </row>
    <row r="2020" spans="17:19">
      <c r="Q2020" s="91" t="s">
        <v>302</v>
      </c>
      <c r="R2020" s="35" t="s">
        <v>60</v>
      </c>
      <c r="S2020" s="99">
        <v>886.29</v>
      </c>
    </row>
    <row r="2021" spans="17:19">
      <c r="Q2021" s="91" t="s">
        <v>302</v>
      </c>
      <c r="R2021" s="35" t="s">
        <v>61</v>
      </c>
      <c r="S2021" s="99">
        <v>886.29</v>
      </c>
    </row>
    <row r="2022" spans="17:19">
      <c r="Q2022" s="91" t="s">
        <v>302</v>
      </c>
      <c r="R2022" s="35" t="s">
        <v>62</v>
      </c>
      <c r="S2022" s="99">
        <v>886.29</v>
      </c>
    </row>
    <row r="2023" spans="17:19">
      <c r="Q2023" s="91" t="s">
        <v>302</v>
      </c>
      <c r="R2023" s="35" t="s">
        <v>63</v>
      </c>
      <c r="S2023" s="99">
        <v>886.29</v>
      </c>
    </row>
    <row r="2024" spans="17:19">
      <c r="Q2024" s="91" t="s">
        <v>302</v>
      </c>
      <c r="R2024" s="35" t="s">
        <v>64</v>
      </c>
      <c r="S2024" s="99">
        <v>886.29</v>
      </c>
    </row>
    <row r="2025" spans="17:19">
      <c r="Q2025" s="91" t="s">
        <v>302</v>
      </c>
      <c r="R2025" s="35" t="s">
        <v>65</v>
      </c>
      <c r="S2025" s="99">
        <v>886.29</v>
      </c>
    </row>
    <row r="2026" spans="17:19">
      <c r="Q2026" s="91" t="s">
        <v>302</v>
      </c>
      <c r="R2026" s="35" t="s">
        <v>66</v>
      </c>
      <c r="S2026" s="99">
        <v>886.29</v>
      </c>
    </row>
    <row r="2027" spans="17:19">
      <c r="Q2027" s="91" t="s">
        <v>302</v>
      </c>
      <c r="R2027" s="35" t="s">
        <v>67</v>
      </c>
      <c r="S2027" s="99">
        <v>886.29</v>
      </c>
    </row>
    <row r="2028" spans="17:19">
      <c r="Q2028" s="91" t="s">
        <v>302</v>
      </c>
      <c r="R2028" s="35" t="s">
        <v>68</v>
      </c>
      <c r="S2028" s="99">
        <v>886.29</v>
      </c>
    </row>
    <row r="2029" spans="17:19">
      <c r="Q2029" s="91" t="s">
        <v>302</v>
      </c>
      <c r="R2029" s="35" t="s">
        <v>69</v>
      </c>
      <c r="S2029" s="99">
        <v>886.29</v>
      </c>
    </row>
    <row r="2030" spans="17:19">
      <c r="Q2030" s="91" t="s">
        <v>302</v>
      </c>
      <c r="R2030" s="35" t="s">
        <v>70</v>
      </c>
      <c r="S2030" s="99">
        <v>886.29</v>
      </c>
    </row>
    <row r="2031" spans="17:19">
      <c r="Q2031" s="91" t="s">
        <v>302</v>
      </c>
      <c r="R2031" s="35" t="s">
        <v>71</v>
      </c>
      <c r="S2031" s="99">
        <v>886.29</v>
      </c>
    </row>
    <row r="2032" spans="17:19">
      <c r="Q2032" s="91" t="s">
        <v>302</v>
      </c>
      <c r="R2032" s="35" t="s">
        <v>72</v>
      </c>
      <c r="S2032" s="99">
        <v>886.29</v>
      </c>
    </row>
    <row r="2033" spans="17:19">
      <c r="Q2033" s="91" t="s">
        <v>302</v>
      </c>
      <c r="R2033" s="35" t="s">
        <v>73</v>
      </c>
      <c r="S2033" s="99">
        <v>886.29</v>
      </c>
    </row>
    <row r="2034" spans="17:19">
      <c r="Q2034" s="91" t="s">
        <v>302</v>
      </c>
      <c r="R2034" s="35" t="s">
        <v>74</v>
      </c>
      <c r="S2034" s="99">
        <v>886.29</v>
      </c>
    </row>
    <row r="2035" spans="17:19">
      <c r="Q2035" s="91" t="s">
        <v>302</v>
      </c>
      <c r="R2035" s="35" t="s">
        <v>75</v>
      </c>
      <c r="S2035" s="99">
        <v>886.29</v>
      </c>
    </row>
    <row r="2036" spans="17:19">
      <c r="Q2036" s="91" t="s">
        <v>302</v>
      </c>
      <c r="R2036" s="35" t="s">
        <v>76</v>
      </c>
      <c r="S2036" s="99">
        <v>886.29</v>
      </c>
    </row>
    <row r="2037" spans="17:19">
      <c r="Q2037" s="91" t="s">
        <v>302</v>
      </c>
      <c r="R2037" s="35" t="s">
        <v>77</v>
      </c>
      <c r="S2037" s="99">
        <v>886.29</v>
      </c>
    </row>
    <row r="2038" spans="17:19">
      <c r="Q2038" s="91" t="s">
        <v>302</v>
      </c>
      <c r="R2038" s="35" t="s">
        <v>78</v>
      </c>
      <c r="S2038" s="99">
        <v>886.29</v>
      </c>
    </row>
    <row r="2039" spans="17:19">
      <c r="Q2039" s="91" t="s">
        <v>302</v>
      </c>
      <c r="R2039" s="35" t="s">
        <v>79</v>
      </c>
      <c r="S2039" s="99">
        <v>886.29</v>
      </c>
    </row>
    <row r="2040" spans="17:19">
      <c r="Q2040" s="91" t="s">
        <v>302</v>
      </c>
      <c r="R2040" s="35" t="s">
        <v>80</v>
      </c>
      <c r="S2040" s="99">
        <v>886.29</v>
      </c>
    </row>
    <row r="2041" spans="17:19">
      <c r="Q2041" s="91" t="s">
        <v>302</v>
      </c>
      <c r="R2041" s="35" t="s">
        <v>81</v>
      </c>
      <c r="S2041" s="99">
        <v>886.29</v>
      </c>
    </row>
    <row r="2042" spans="17:19">
      <c r="Q2042" s="91" t="s">
        <v>302</v>
      </c>
      <c r="R2042" s="35" t="s">
        <v>83</v>
      </c>
      <c r="S2042" s="99">
        <v>886.29</v>
      </c>
    </row>
    <row r="2043" spans="17:19">
      <c r="Q2043" s="91" t="s">
        <v>302</v>
      </c>
      <c r="R2043" s="35" t="s">
        <v>84</v>
      </c>
      <c r="S2043" s="99">
        <v>886.29</v>
      </c>
    </row>
    <row r="2044" spans="17:19">
      <c r="Q2044" s="91" t="s">
        <v>302</v>
      </c>
      <c r="R2044" s="35" t="s">
        <v>85</v>
      </c>
      <c r="S2044" s="99">
        <v>886.29</v>
      </c>
    </row>
    <row r="2045" spans="17:19">
      <c r="Q2045" s="91" t="s">
        <v>302</v>
      </c>
      <c r="R2045" s="35" t="s">
        <v>86</v>
      </c>
      <c r="S2045" s="99">
        <v>886.29</v>
      </c>
    </row>
    <row r="2046" spans="17:19">
      <c r="Q2046" s="91" t="s">
        <v>302</v>
      </c>
      <c r="R2046" s="35" t="s">
        <v>87</v>
      </c>
      <c r="S2046" s="99">
        <v>886.29</v>
      </c>
    </row>
    <row r="2047" spans="17:19">
      <c r="Q2047" s="91" t="s">
        <v>302</v>
      </c>
      <c r="R2047" s="35" t="s">
        <v>88</v>
      </c>
      <c r="S2047" s="99">
        <v>886.29</v>
      </c>
    </row>
    <row r="2048" spans="17:19">
      <c r="Q2048" s="91" t="s">
        <v>302</v>
      </c>
      <c r="R2048" s="35" t="s">
        <v>89</v>
      </c>
      <c r="S2048" s="99">
        <v>886.29</v>
      </c>
    </row>
    <row r="2049" spans="17:19">
      <c r="Q2049" s="91" t="s">
        <v>302</v>
      </c>
      <c r="R2049" s="35" t="s">
        <v>90</v>
      </c>
      <c r="S2049" s="99">
        <v>886.29</v>
      </c>
    </row>
    <row r="2050" spans="17:19">
      <c r="Q2050" s="91" t="s">
        <v>302</v>
      </c>
      <c r="R2050" s="35" t="s">
        <v>91</v>
      </c>
      <c r="S2050" s="99">
        <v>886.29</v>
      </c>
    </row>
    <row r="2051" spans="17:19">
      <c r="Q2051" s="91" t="s">
        <v>302</v>
      </c>
      <c r="R2051" s="35" t="s">
        <v>82</v>
      </c>
      <c r="S2051" s="99">
        <v>886.29</v>
      </c>
    </row>
    <row r="2052" spans="17:19">
      <c r="Q2052" s="91" t="s">
        <v>302</v>
      </c>
      <c r="R2052" s="35" t="s">
        <v>92</v>
      </c>
      <c r="S2052" s="99">
        <v>886.29</v>
      </c>
    </row>
    <row r="2053" spans="17:19">
      <c r="Q2053" s="91" t="s">
        <v>302</v>
      </c>
      <c r="R2053" s="35" t="s">
        <v>93</v>
      </c>
      <c r="S2053" s="99">
        <v>886.29</v>
      </c>
    </row>
    <row r="2054" spans="17:19">
      <c r="Q2054" s="91" t="s">
        <v>302</v>
      </c>
      <c r="R2054" s="35" t="s">
        <v>235</v>
      </c>
      <c r="S2054" s="99">
        <v>886.29</v>
      </c>
    </row>
    <row r="2055" spans="17:19">
      <c r="Q2055" s="91" t="s">
        <v>302</v>
      </c>
      <c r="R2055" s="35" t="s">
        <v>95</v>
      </c>
      <c r="S2055" s="99">
        <v>886.29</v>
      </c>
    </row>
    <row r="2056" spans="17:19">
      <c r="Q2056" s="91" t="s">
        <v>302</v>
      </c>
      <c r="R2056" s="35" t="s">
        <v>96</v>
      </c>
      <c r="S2056" s="99">
        <v>886.29</v>
      </c>
    </row>
    <row r="2057" spans="17:19">
      <c r="Q2057" s="91" t="s">
        <v>302</v>
      </c>
      <c r="R2057" s="35" t="s">
        <v>97</v>
      </c>
      <c r="S2057" s="99">
        <v>886.29</v>
      </c>
    </row>
    <row r="2058" spans="17:19">
      <c r="Q2058" s="91" t="s">
        <v>302</v>
      </c>
      <c r="R2058" s="35" t="s">
        <v>98</v>
      </c>
      <c r="S2058" s="99">
        <v>886.29</v>
      </c>
    </row>
    <row r="2059" spans="17:19">
      <c r="Q2059" s="91" t="s">
        <v>302</v>
      </c>
      <c r="R2059" s="35" t="s">
        <v>99</v>
      </c>
      <c r="S2059" s="99">
        <v>886.29</v>
      </c>
    </row>
    <row r="2060" spans="17:19">
      <c r="Q2060" s="91" t="s">
        <v>302</v>
      </c>
      <c r="R2060" s="35" t="s">
        <v>100</v>
      </c>
      <c r="S2060" s="99">
        <v>886.29</v>
      </c>
    </row>
    <row r="2061" spans="17:19">
      <c r="Q2061" s="91" t="s">
        <v>302</v>
      </c>
      <c r="R2061" s="35" t="s">
        <v>101</v>
      </c>
      <c r="S2061" s="99">
        <v>886.29</v>
      </c>
    </row>
    <row r="2062" spans="17:19">
      <c r="Q2062" s="91" t="s">
        <v>302</v>
      </c>
      <c r="R2062" s="35" t="s">
        <v>102</v>
      </c>
      <c r="S2062" s="99">
        <v>886.29</v>
      </c>
    </row>
    <row r="2063" spans="17:19">
      <c r="Q2063" s="91" t="s">
        <v>302</v>
      </c>
      <c r="R2063" s="35" t="s">
        <v>103</v>
      </c>
      <c r="S2063" s="99">
        <v>886.29</v>
      </c>
    </row>
    <row r="2064" spans="17:19">
      <c r="Q2064" s="91" t="s">
        <v>302</v>
      </c>
      <c r="R2064" s="35" t="s">
        <v>104</v>
      </c>
      <c r="S2064" s="99">
        <v>886.29</v>
      </c>
    </row>
    <row r="2065" spans="17:19">
      <c r="Q2065" s="91" t="s">
        <v>302</v>
      </c>
      <c r="R2065" s="35" t="s">
        <v>105</v>
      </c>
      <c r="S2065" s="99">
        <v>886.29</v>
      </c>
    </row>
    <row r="2066" spans="17:19">
      <c r="Q2066" s="91" t="s">
        <v>302</v>
      </c>
      <c r="R2066" s="35" t="s">
        <v>106</v>
      </c>
      <c r="S2066" s="99">
        <v>886.29</v>
      </c>
    </row>
    <row r="2067" spans="17:19">
      <c r="Q2067" s="91" t="s">
        <v>302</v>
      </c>
      <c r="R2067" s="35" t="s">
        <v>107</v>
      </c>
      <c r="S2067" s="99">
        <v>886.29</v>
      </c>
    </row>
    <row r="2068" spans="17:19">
      <c r="Q2068" s="91" t="s">
        <v>302</v>
      </c>
      <c r="R2068" s="35" t="s">
        <v>108</v>
      </c>
      <c r="S2068" s="99">
        <v>886.29</v>
      </c>
    </row>
    <row r="2069" spans="17:19">
      <c r="Q2069" s="91" t="s">
        <v>302</v>
      </c>
      <c r="R2069" s="35" t="s">
        <v>109</v>
      </c>
      <c r="S2069" s="99">
        <v>886.29</v>
      </c>
    </row>
    <row r="2070" spans="17:19">
      <c r="Q2070" s="91" t="s">
        <v>302</v>
      </c>
      <c r="R2070" s="35" t="s">
        <v>110</v>
      </c>
      <c r="S2070" s="99">
        <v>886.29</v>
      </c>
    </row>
    <row r="2071" spans="17:19">
      <c r="Q2071" s="91" t="s">
        <v>302</v>
      </c>
      <c r="R2071" s="35" t="s">
        <v>111</v>
      </c>
      <c r="S2071" s="99">
        <v>886.29</v>
      </c>
    </row>
    <row r="2072" spans="17:19">
      <c r="Q2072" s="91" t="s">
        <v>302</v>
      </c>
      <c r="R2072" s="35" t="s">
        <v>112</v>
      </c>
      <c r="S2072" s="99">
        <v>886.29</v>
      </c>
    </row>
    <row r="2073" spans="17:19">
      <c r="Q2073" s="91" t="s">
        <v>302</v>
      </c>
      <c r="R2073" s="35" t="s">
        <v>113</v>
      </c>
      <c r="S2073" s="99">
        <v>886.29</v>
      </c>
    </row>
    <row r="2074" spans="17:19">
      <c r="Q2074" s="91" t="s">
        <v>302</v>
      </c>
      <c r="R2074" s="35" t="s">
        <v>114</v>
      </c>
      <c r="S2074" s="99">
        <v>886.29</v>
      </c>
    </row>
    <row r="2075" spans="17:19">
      <c r="Q2075" s="91" t="s">
        <v>302</v>
      </c>
      <c r="R2075" s="35" t="s">
        <v>115</v>
      </c>
      <c r="S2075" s="99">
        <v>886.29</v>
      </c>
    </row>
    <row r="2076" spans="17:19">
      <c r="Q2076" s="91" t="s">
        <v>302</v>
      </c>
      <c r="R2076" s="35" t="s">
        <v>116</v>
      </c>
      <c r="S2076" s="99">
        <v>886.29</v>
      </c>
    </row>
    <row r="2077" spans="17:19">
      <c r="Q2077" s="91" t="s">
        <v>302</v>
      </c>
      <c r="R2077" s="35" t="s">
        <v>117</v>
      </c>
      <c r="S2077" s="99">
        <v>886.29</v>
      </c>
    </row>
    <row r="2078" spans="17:19">
      <c r="Q2078" s="91" t="s">
        <v>302</v>
      </c>
      <c r="R2078" s="35" t="s">
        <v>118</v>
      </c>
      <c r="S2078" s="99">
        <v>886.29</v>
      </c>
    </row>
    <row r="2079" spans="17:19">
      <c r="Q2079" s="91" t="s">
        <v>302</v>
      </c>
      <c r="R2079" s="35" t="s">
        <v>119</v>
      </c>
      <c r="S2079" s="99">
        <v>886.29</v>
      </c>
    </row>
    <row r="2080" spans="17:19">
      <c r="Q2080" s="91" t="s">
        <v>302</v>
      </c>
      <c r="R2080" s="35" t="s">
        <v>120</v>
      </c>
      <c r="S2080" s="99">
        <v>886.29</v>
      </c>
    </row>
    <row r="2081" spans="17:19">
      <c r="Q2081" s="91" t="s">
        <v>302</v>
      </c>
      <c r="R2081" s="35" t="s">
        <v>121</v>
      </c>
      <c r="S2081" s="99">
        <v>886.29</v>
      </c>
    </row>
    <row r="2082" spans="17:19">
      <c r="Q2082" s="91" t="s">
        <v>302</v>
      </c>
      <c r="R2082" s="35" t="s">
        <v>122</v>
      </c>
      <c r="S2082" s="99">
        <v>886.29</v>
      </c>
    </row>
    <row r="2083" spans="17:19">
      <c r="Q2083" s="91" t="s">
        <v>302</v>
      </c>
      <c r="R2083" s="35" t="s">
        <v>123</v>
      </c>
      <c r="S2083" s="99">
        <v>886.29</v>
      </c>
    </row>
    <row r="2084" spans="17:19">
      <c r="Q2084" s="91" t="s">
        <v>302</v>
      </c>
      <c r="R2084" s="35" t="s">
        <v>124</v>
      </c>
      <c r="S2084" s="99">
        <v>886.29</v>
      </c>
    </row>
    <row r="2085" spans="17:19">
      <c r="Q2085" s="91" t="s">
        <v>302</v>
      </c>
      <c r="R2085" s="35" t="s">
        <v>125</v>
      </c>
      <c r="S2085" s="99">
        <v>886.29</v>
      </c>
    </row>
    <row r="2086" spans="17:19">
      <c r="Q2086" s="91" t="s">
        <v>302</v>
      </c>
      <c r="R2086" s="35" t="s">
        <v>126</v>
      </c>
      <c r="S2086" s="99">
        <v>886.29</v>
      </c>
    </row>
    <row r="2087" spans="17:19">
      <c r="Q2087" s="91" t="s">
        <v>302</v>
      </c>
      <c r="R2087" s="35" t="s">
        <v>127</v>
      </c>
      <c r="S2087" s="99">
        <v>886.29</v>
      </c>
    </row>
    <row r="2088" spans="17:19">
      <c r="Q2088" s="91" t="s">
        <v>302</v>
      </c>
      <c r="R2088" s="35" t="s">
        <v>128</v>
      </c>
      <c r="S2088" s="99">
        <v>886.29</v>
      </c>
    </row>
    <row r="2089" spans="17:19">
      <c r="Q2089" s="91" t="s">
        <v>302</v>
      </c>
      <c r="R2089" s="35" t="s">
        <v>129</v>
      </c>
      <c r="S2089" s="99">
        <v>886.29</v>
      </c>
    </row>
    <row r="2090" spans="17:19">
      <c r="Q2090" s="91" t="s">
        <v>302</v>
      </c>
      <c r="R2090" s="35" t="s">
        <v>130</v>
      </c>
      <c r="S2090" s="99">
        <v>886.29</v>
      </c>
    </row>
    <row r="2091" spans="17:19">
      <c r="Q2091" s="91" t="s">
        <v>302</v>
      </c>
      <c r="R2091" s="35" t="s">
        <v>131</v>
      </c>
      <c r="S2091" s="99">
        <v>886.29</v>
      </c>
    </row>
    <row r="2092" spans="17:19">
      <c r="Q2092" s="91" t="s">
        <v>302</v>
      </c>
      <c r="R2092" s="35" t="s">
        <v>132</v>
      </c>
      <c r="S2092" s="99">
        <v>886.29</v>
      </c>
    </row>
    <row r="2093" spans="17:19">
      <c r="Q2093" s="91" t="s">
        <v>302</v>
      </c>
      <c r="R2093" s="35" t="s">
        <v>133</v>
      </c>
      <c r="S2093" s="99">
        <v>886.29</v>
      </c>
    </row>
    <row r="2094" spans="17:19">
      <c r="Q2094" s="91" t="s">
        <v>302</v>
      </c>
      <c r="R2094" s="35" t="s">
        <v>134</v>
      </c>
      <c r="S2094" s="99">
        <v>886.29</v>
      </c>
    </row>
    <row r="2095" spans="17:19">
      <c r="Q2095" s="91" t="s">
        <v>302</v>
      </c>
      <c r="R2095" s="35" t="s">
        <v>135</v>
      </c>
      <c r="S2095" s="99">
        <v>886.29</v>
      </c>
    </row>
    <row r="2096" spans="17:19">
      <c r="Q2096" s="91" t="s">
        <v>302</v>
      </c>
      <c r="R2096" s="35" t="s">
        <v>136</v>
      </c>
      <c r="S2096" s="99">
        <v>886.29</v>
      </c>
    </row>
    <row r="2097" spans="17:19">
      <c r="Q2097" s="91" t="s">
        <v>302</v>
      </c>
      <c r="R2097" s="35" t="s">
        <v>137</v>
      </c>
      <c r="S2097" s="99">
        <v>886.29</v>
      </c>
    </row>
    <row r="2098" spans="17:19">
      <c r="Q2098" s="91" t="s">
        <v>302</v>
      </c>
      <c r="R2098" s="35" t="s">
        <v>138</v>
      </c>
      <c r="S2098" s="99">
        <v>886.29</v>
      </c>
    </row>
    <row r="2099" spans="17:19">
      <c r="Q2099" s="91" t="s">
        <v>302</v>
      </c>
      <c r="R2099" s="35" t="s">
        <v>139</v>
      </c>
      <c r="S2099" s="99">
        <v>886.29</v>
      </c>
    </row>
    <row r="2100" spans="17:19">
      <c r="Q2100" s="91" t="s">
        <v>302</v>
      </c>
      <c r="R2100" s="35" t="s">
        <v>140</v>
      </c>
      <c r="S2100" s="99">
        <v>886.29</v>
      </c>
    </row>
    <row r="2101" spans="17:19">
      <c r="Q2101" s="91" t="s">
        <v>302</v>
      </c>
      <c r="R2101" s="35" t="s">
        <v>141</v>
      </c>
      <c r="S2101" s="99">
        <v>886.29</v>
      </c>
    </row>
    <row r="2102" spans="17:19">
      <c r="Q2102" s="91" t="s">
        <v>302</v>
      </c>
      <c r="R2102" s="35" t="s">
        <v>142</v>
      </c>
      <c r="S2102" s="99">
        <v>886.29</v>
      </c>
    </row>
    <row r="2103" spans="17:19">
      <c r="Q2103" s="91" t="s">
        <v>302</v>
      </c>
      <c r="R2103" s="35" t="s">
        <v>143</v>
      </c>
      <c r="S2103" s="99">
        <v>886.29</v>
      </c>
    </row>
    <row r="2104" spans="17:19">
      <c r="Q2104" s="91" t="s">
        <v>302</v>
      </c>
      <c r="R2104" s="35" t="s">
        <v>144</v>
      </c>
      <c r="S2104" s="99">
        <v>886.29</v>
      </c>
    </row>
    <row r="2105" spans="17:19">
      <c r="Q2105" s="91" t="s">
        <v>302</v>
      </c>
      <c r="R2105" s="35" t="s">
        <v>145</v>
      </c>
      <c r="S2105" s="99">
        <v>886.29</v>
      </c>
    </row>
    <row r="2106" spans="17:19">
      <c r="Q2106" s="91" t="s">
        <v>302</v>
      </c>
      <c r="R2106" s="35" t="s">
        <v>146</v>
      </c>
      <c r="S2106" s="99">
        <v>886.29</v>
      </c>
    </row>
    <row r="2107" spans="17:19">
      <c r="Q2107" s="91" t="s">
        <v>302</v>
      </c>
      <c r="R2107" s="35" t="s">
        <v>147</v>
      </c>
      <c r="S2107" s="99">
        <v>886.29</v>
      </c>
    </row>
    <row r="2108" spans="17:19">
      <c r="Q2108" s="91" t="s">
        <v>302</v>
      </c>
      <c r="R2108" s="35" t="s">
        <v>148</v>
      </c>
      <c r="S2108" s="99">
        <v>886.29</v>
      </c>
    </row>
    <row r="2109" spans="17:19">
      <c r="Q2109" s="91" t="s">
        <v>302</v>
      </c>
      <c r="R2109" s="35" t="s">
        <v>149</v>
      </c>
      <c r="S2109" s="99">
        <v>886.29</v>
      </c>
    </row>
    <row r="2110" spans="17:19">
      <c r="Q2110" s="91" t="s">
        <v>302</v>
      </c>
      <c r="R2110" s="35" t="s">
        <v>150</v>
      </c>
      <c r="S2110" s="99">
        <v>886.29</v>
      </c>
    </row>
    <row r="2111" spans="17:19">
      <c r="Q2111" s="91" t="s">
        <v>302</v>
      </c>
      <c r="R2111" s="35" t="s">
        <v>151</v>
      </c>
      <c r="S2111" s="99">
        <v>886.29</v>
      </c>
    </row>
    <row r="2112" spans="17:19">
      <c r="Q2112" s="91" t="s">
        <v>302</v>
      </c>
      <c r="R2112" s="35" t="s">
        <v>152</v>
      </c>
      <c r="S2112" s="99">
        <v>886.29</v>
      </c>
    </row>
    <row r="2113" spans="17:19">
      <c r="Q2113" s="91" t="s">
        <v>302</v>
      </c>
      <c r="R2113" s="35" t="s">
        <v>153</v>
      </c>
      <c r="S2113" s="99">
        <v>886.29</v>
      </c>
    </row>
    <row r="2114" spans="17:19">
      <c r="Q2114" s="91" t="s">
        <v>302</v>
      </c>
      <c r="R2114" s="35" t="s">
        <v>154</v>
      </c>
      <c r="S2114" s="99">
        <v>886.29</v>
      </c>
    </row>
    <row r="2115" spans="17:19">
      <c r="Q2115" s="91" t="s">
        <v>302</v>
      </c>
      <c r="R2115" s="35" t="s">
        <v>155</v>
      </c>
      <c r="S2115" s="99">
        <v>886.29</v>
      </c>
    </row>
    <row r="2116" spans="17:19">
      <c r="Q2116" s="91" t="s">
        <v>302</v>
      </c>
      <c r="R2116" s="35" t="s">
        <v>156</v>
      </c>
      <c r="S2116" s="99">
        <v>886.29</v>
      </c>
    </row>
    <row r="2117" spans="17:19">
      <c r="Q2117" s="91" t="s">
        <v>302</v>
      </c>
      <c r="R2117" s="35" t="s">
        <v>157</v>
      </c>
      <c r="S2117" s="99">
        <v>886.29</v>
      </c>
    </row>
    <row r="2118" spans="17:19">
      <c r="Q2118" s="91" t="s">
        <v>302</v>
      </c>
      <c r="R2118" s="35" t="s">
        <v>158</v>
      </c>
      <c r="S2118" s="99">
        <v>886.29</v>
      </c>
    </row>
    <row r="2119" spans="17:19">
      <c r="Q2119" s="91" t="s">
        <v>302</v>
      </c>
      <c r="R2119" s="35" t="s">
        <v>159</v>
      </c>
      <c r="S2119" s="99">
        <v>886.29</v>
      </c>
    </row>
    <row r="2120" spans="17:19">
      <c r="Q2120" s="91" t="s">
        <v>302</v>
      </c>
      <c r="R2120" s="35" t="s">
        <v>160</v>
      </c>
      <c r="S2120" s="99">
        <v>886.29</v>
      </c>
    </row>
    <row r="2121" spans="17:19">
      <c r="Q2121" s="91" t="s">
        <v>302</v>
      </c>
      <c r="R2121" s="35" t="s">
        <v>161</v>
      </c>
      <c r="S2121" s="99">
        <v>886.29</v>
      </c>
    </row>
    <row r="2122" spans="17:19">
      <c r="Q2122" s="91" t="s">
        <v>302</v>
      </c>
      <c r="R2122" s="35" t="s">
        <v>162</v>
      </c>
      <c r="S2122" s="99">
        <v>886.29</v>
      </c>
    </row>
    <row r="2123" spans="17:19">
      <c r="Q2123" s="91" t="s">
        <v>302</v>
      </c>
      <c r="R2123" s="35" t="s">
        <v>163</v>
      </c>
      <c r="S2123" s="99">
        <v>886.29</v>
      </c>
    </row>
    <row r="2124" spans="17:19">
      <c r="Q2124" s="91" t="s">
        <v>302</v>
      </c>
      <c r="R2124" s="35" t="s">
        <v>164</v>
      </c>
      <c r="S2124" s="99">
        <v>886.29</v>
      </c>
    </row>
    <row r="2125" spans="17:19">
      <c r="Q2125" s="91" t="s">
        <v>302</v>
      </c>
      <c r="R2125" s="35" t="s">
        <v>165</v>
      </c>
      <c r="S2125" s="99">
        <v>886.29</v>
      </c>
    </row>
    <row r="2126" spans="17:19">
      <c r="Q2126" s="91" t="s">
        <v>302</v>
      </c>
      <c r="R2126" s="35" t="s">
        <v>166</v>
      </c>
      <c r="S2126" s="99">
        <v>886.29</v>
      </c>
    </row>
    <row r="2127" spans="17:19">
      <c r="Q2127" s="91" t="s">
        <v>302</v>
      </c>
      <c r="R2127" s="35" t="s">
        <v>167</v>
      </c>
      <c r="S2127" s="99">
        <v>886.29</v>
      </c>
    </row>
    <row r="2128" spans="17:19">
      <c r="Q2128" s="91" t="s">
        <v>302</v>
      </c>
      <c r="R2128" s="35" t="s">
        <v>168</v>
      </c>
      <c r="S2128" s="99">
        <v>886.29</v>
      </c>
    </row>
    <row r="2129" spans="17:19">
      <c r="Q2129" s="91" t="s">
        <v>302</v>
      </c>
      <c r="R2129" s="35" t="s">
        <v>169</v>
      </c>
      <c r="S2129" s="99">
        <v>886.29</v>
      </c>
    </row>
    <row r="2130" spans="17:19">
      <c r="Q2130" s="91" t="s">
        <v>302</v>
      </c>
      <c r="R2130" s="35" t="s">
        <v>170</v>
      </c>
      <c r="S2130" s="99">
        <v>886.29</v>
      </c>
    </row>
    <row r="2131" spans="17:19">
      <c r="Q2131" s="91" t="s">
        <v>302</v>
      </c>
      <c r="R2131" s="35" t="s">
        <v>171</v>
      </c>
      <c r="S2131" s="99">
        <v>886.29</v>
      </c>
    </row>
    <row r="2132" spans="17:19">
      <c r="Q2132" s="91" t="s">
        <v>302</v>
      </c>
      <c r="R2132" s="35" t="s">
        <v>172</v>
      </c>
      <c r="S2132" s="99">
        <v>886.29</v>
      </c>
    </row>
    <row r="2133" spans="17:19">
      <c r="Q2133" s="91" t="s">
        <v>302</v>
      </c>
      <c r="R2133" s="35" t="s">
        <v>173</v>
      </c>
      <c r="S2133" s="99">
        <v>886.29</v>
      </c>
    </row>
    <row r="2134" spans="17:19">
      <c r="Q2134" s="91" t="s">
        <v>302</v>
      </c>
      <c r="R2134" s="35" t="s">
        <v>174</v>
      </c>
      <c r="S2134" s="99">
        <v>886.29</v>
      </c>
    </row>
    <row r="2135" spans="17:19">
      <c r="Q2135" s="91" t="s">
        <v>302</v>
      </c>
      <c r="R2135" s="35" t="s">
        <v>175</v>
      </c>
      <c r="S2135" s="99">
        <v>886.29</v>
      </c>
    </row>
    <row r="2136" spans="17:19">
      <c r="Q2136" s="91" t="s">
        <v>302</v>
      </c>
      <c r="R2136" s="35" t="s">
        <v>176</v>
      </c>
      <c r="S2136" s="99">
        <v>886.29</v>
      </c>
    </row>
    <row r="2137" spans="17:19">
      <c r="Q2137" s="91" t="s">
        <v>302</v>
      </c>
      <c r="R2137" s="35" t="s">
        <v>177</v>
      </c>
      <c r="S2137" s="99">
        <v>886.29</v>
      </c>
    </row>
    <row r="2138" spans="17:19">
      <c r="Q2138" s="91" t="s">
        <v>302</v>
      </c>
      <c r="R2138" s="35" t="s">
        <v>178</v>
      </c>
      <c r="S2138" s="99">
        <v>886.29</v>
      </c>
    </row>
    <row r="2139" spans="17:19">
      <c r="Q2139" s="91" t="s">
        <v>302</v>
      </c>
      <c r="R2139" s="35" t="s">
        <v>179</v>
      </c>
      <c r="S2139" s="99">
        <v>886.29</v>
      </c>
    </row>
    <row r="2140" spans="17:19">
      <c r="Q2140" s="91" t="s">
        <v>302</v>
      </c>
      <c r="R2140" s="35" t="s">
        <v>180</v>
      </c>
      <c r="S2140" s="99">
        <v>886.29</v>
      </c>
    </row>
    <row r="2141" spans="17:19">
      <c r="Q2141" s="91" t="s">
        <v>302</v>
      </c>
      <c r="R2141" s="35" t="s">
        <v>181</v>
      </c>
      <c r="S2141" s="99">
        <v>886.29</v>
      </c>
    </row>
    <row r="2142" spans="17:19">
      <c r="Q2142" s="91" t="s">
        <v>302</v>
      </c>
      <c r="R2142" s="35" t="s">
        <v>182</v>
      </c>
      <c r="S2142" s="99">
        <v>886.29</v>
      </c>
    </row>
    <row r="2143" spans="17:19">
      <c r="Q2143" s="91" t="s">
        <v>302</v>
      </c>
      <c r="R2143" s="35" t="s">
        <v>183</v>
      </c>
      <c r="S2143" s="99">
        <v>886.29</v>
      </c>
    </row>
    <row r="2144" spans="17:19">
      <c r="Q2144" s="91" t="s">
        <v>302</v>
      </c>
      <c r="R2144" s="35" t="s">
        <v>184</v>
      </c>
      <c r="S2144" s="99">
        <v>886.29</v>
      </c>
    </row>
    <row r="2145" spans="17:19">
      <c r="Q2145" s="91" t="s">
        <v>302</v>
      </c>
      <c r="R2145" s="35" t="s">
        <v>185</v>
      </c>
      <c r="S2145" s="99">
        <v>886.29</v>
      </c>
    </row>
    <row r="2146" spans="17:19">
      <c r="Q2146" s="91" t="s">
        <v>302</v>
      </c>
      <c r="R2146" s="35" t="s">
        <v>186</v>
      </c>
      <c r="S2146" s="99">
        <v>886.29</v>
      </c>
    </row>
    <row r="2147" spans="17:19">
      <c r="Q2147" s="91" t="s">
        <v>302</v>
      </c>
      <c r="R2147" s="35" t="s">
        <v>187</v>
      </c>
      <c r="S2147" s="99">
        <v>886.29</v>
      </c>
    </row>
    <row r="2148" spans="17:19">
      <c r="Q2148" s="91" t="s">
        <v>302</v>
      </c>
      <c r="R2148" s="35" t="s">
        <v>188</v>
      </c>
      <c r="S2148" s="99">
        <v>886.29</v>
      </c>
    </row>
    <row r="2149" spans="17:19">
      <c r="Q2149" s="91" t="s">
        <v>302</v>
      </c>
      <c r="R2149" s="35" t="s">
        <v>189</v>
      </c>
      <c r="S2149" s="99">
        <v>886.29</v>
      </c>
    </row>
    <row r="2150" spans="17:19">
      <c r="Q2150" s="91" t="s">
        <v>302</v>
      </c>
      <c r="R2150" s="35" t="s">
        <v>190</v>
      </c>
      <c r="S2150" s="99">
        <v>886.29</v>
      </c>
    </row>
    <row r="2151" spans="17:19">
      <c r="Q2151" s="91" t="s">
        <v>302</v>
      </c>
      <c r="R2151" s="35" t="s">
        <v>191</v>
      </c>
      <c r="S2151" s="99">
        <v>886.29</v>
      </c>
    </row>
    <row r="2152" spans="17:19">
      <c r="Q2152" s="91" t="s">
        <v>302</v>
      </c>
      <c r="R2152" s="35" t="s">
        <v>192</v>
      </c>
      <c r="S2152" s="99">
        <v>886.29</v>
      </c>
    </row>
    <row r="2153" spans="17:19">
      <c r="Q2153" s="91" t="s">
        <v>302</v>
      </c>
      <c r="R2153" s="35" t="s">
        <v>193</v>
      </c>
      <c r="S2153" s="99">
        <v>886.29</v>
      </c>
    </row>
    <row r="2154" spans="17:19">
      <c r="Q2154" s="91" t="s">
        <v>302</v>
      </c>
      <c r="R2154" s="35" t="s">
        <v>194</v>
      </c>
      <c r="S2154" s="99">
        <v>886.29</v>
      </c>
    </row>
    <row r="2155" spans="17:19">
      <c r="Q2155" s="91" t="s">
        <v>302</v>
      </c>
      <c r="R2155" s="35" t="s">
        <v>195</v>
      </c>
      <c r="S2155" s="99">
        <v>886.29</v>
      </c>
    </row>
    <row r="2156" spans="17:19">
      <c r="Q2156" s="91" t="s">
        <v>302</v>
      </c>
      <c r="R2156" s="35" t="s">
        <v>196</v>
      </c>
      <c r="S2156" s="99">
        <v>886.29</v>
      </c>
    </row>
    <row r="2157" spans="17:19">
      <c r="Q2157" s="91" t="s">
        <v>302</v>
      </c>
      <c r="R2157" s="35" t="s">
        <v>197</v>
      </c>
      <c r="S2157" s="99">
        <v>886.29</v>
      </c>
    </row>
    <row r="2158" spans="17:19">
      <c r="Q2158" s="91" t="s">
        <v>302</v>
      </c>
      <c r="R2158" s="35" t="s">
        <v>198</v>
      </c>
      <c r="S2158" s="99">
        <v>886.29</v>
      </c>
    </row>
    <row r="2159" spans="17:19">
      <c r="Q2159" s="91" t="s">
        <v>302</v>
      </c>
      <c r="R2159" s="35" t="s">
        <v>199</v>
      </c>
      <c r="S2159" s="99">
        <v>886.29</v>
      </c>
    </row>
    <row r="2160" spans="17:19">
      <c r="Q2160" s="91" t="s">
        <v>302</v>
      </c>
      <c r="R2160" s="35" t="s">
        <v>200</v>
      </c>
      <c r="S2160" s="99">
        <v>886.29</v>
      </c>
    </row>
    <row r="2161" spans="17:19">
      <c r="Q2161" s="91" t="s">
        <v>302</v>
      </c>
      <c r="R2161" s="35" t="s">
        <v>201</v>
      </c>
      <c r="S2161" s="99">
        <v>886.29</v>
      </c>
    </row>
    <row r="2162" spans="17:19">
      <c r="Q2162" s="91" t="s">
        <v>302</v>
      </c>
      <c r="R2162" s="35" t="s">
        <v>202</v>
      </c>
      <c r="S2162" s="99">
        <v>886.29</v>
      </c>
    </row>
    <row r="2163" spans="17:19">
      <c r="Q2163" s="91" t="s">
        <v>302</v>
      </c>
      <c r="R2163" s="35" t="s">
        <v>203</v>
      </c>
      <c r="S2163" s="99">
        <v>886.29</v>
      </c>
    </row>
    <row r="2164" spans="17:19">
      <c r="Q2164" s="91" t="s">
        <v>302</v>
      </c>
      <c r="R2164" s="35" t="s">
        <v>204</v>
      </c>
      <c r="S2164" s="99">
        <v>886.29</v>
      </c>
    </row>
    <row r="2165" spans="17:19">
      <c r="Q2165" s="91" t="s">
        <v>302</v>
      </c>
      <c r="R2165" s="35" t="s">
        <v>205</v>
      </c>
      <c r="S2165" s="99">
        <v>886.29</v>
      </c>
    </row>
    <row r="2166" spans="17:19">
      <c r="Q2166" s="91" t="s">
        <v>302</v>
      </c>
      <c r="R2166" s="35" t="s">
        <v>206</v>
      </c>
      <c r="S2166" s="99">
        <v>886.29</v>
      </c>
    </row>
    <row r="2167" spans="17:19">
      <c r="Q2167" s="91" t="s">
        <v>302</v>
      </c>
      <c r="R2167" s="35" t="s">
        <v>207</v>
      </c>
      <c r="S2167" s="99">
        <v>886.29</v>
      </c>
    </row>
    <row r="2168" spans="17:19">
      <c r="Q2168" s="91" t="s">
        <v>302</v>
      </c>
      <c r="R2168" s="35" t="s">
        <v>208</v>
      </c>
      <c r="S2168" s="99">
        <v>886.29</v>
      </c>
    </row>
    <row r="2169" spans="17:19">
      <c r="Q2169" s="91" t="s">
        <v>302</v>
      </c>
      <c r="R2169" s="35" t="s">
        <v>209</v>
      </c>
      <c r="S2169" s="99">
        <v>886.29</v>
      </c>
    </row>
    <row r="2170" spans="17:19">
      <c r="Q2170" s="91" t="s">
        <v>302</v>
      </c>
      <c r="R2170" s="35" t="s">
        <v>210</v>
      </c>
      <c r="S2170" s="99">
        <v>886.29</v>
      </c>
    </row>
    <row r="2171" spans="17:19">
      <c r="Q2171" s="91" t="s">
        <v>302</v>
      </c>
      <c r="R2171" s="35" t="s">
        <v>211</v>
      </c>
      <c r="S2171" s="99">
        <v>886.29</v>
      </c>
    </row>
    <row r="2172" spans="17:19">
      <c r="Q2172" s="91" t="s">
        <v>302</v>
      </c>
      <c r="R2172" s="35" t="s">
        <v>212</v>
      </c>
      <c r="S2172" s="99">
        <v>886.29</v>
      </c>
    </row>
    <row r="2173" spans="17:19">
      <c r="Q2173" s="91" t="s">
        <v>302</v>
      </c>
      <c r="R2173" s="35" t="s">
        <v>213</v>
      </c>
      <c r="S2173" s="99">
        <v>886.29</v>
      </c>
    </row>
    <row r="2174" spans="17:19">
      <c r="Q2174" s="91" t="s">
        <v>302</v>
      </c>
      <c r="R2174" s="35" t="s">
        <v>214</v>
      </c>
      <c r="S2174" s="99">
        <v>886.29</v>
      </c>
    </row>
    <row r="2175" spans="17:19">
      <c r="Q2175" s="91" t="s">
        <v>302</v>
      </c>
      <c r="R2175" s="35" t="s">
        <v>215</v>
      </c>
      <c r="S2175" s="99">
        <v>886.29</v>
      </c>
    </row>
    <row r="2176" spans="17:19">
      <c r="Q2176" s="91" t="s">
        <v>302</v>
      </c>
      <c r="R2176" s="35" t="s">
        <v>216</v>
      </c>
      <c r="S2176" s="99">
        <v>886.29</v>
      </c>
    </row>
    <row r="2177" spans="17:19">
      <c r="Q2177" s="91" t="s">
        <v>302</v>
      </c>
      <c r="R2177" s="35" t="s">
        <v>217</v>
      </c>
      <c r="S2177" s="99">
        <v>886.29</v>
      </c>
    </row>
    <row r="2178" spans="17:19">
      <c r="Q2178" s="91" t="s">
        <v>302</v>
      </c>
      <c r="R2178" s="35" t="s">
        <v>218</v>
      </c>
      <c r="S2178" s="99">
        <v>886.29</v>
      </c>
    </row>
    <row r="2179" spans="17:19">
      <c r="Q2179" s="91" t="s">
        <v>302</v>
      </c>
      <c r="R2179" s="35" t="s">
        <v>219</v>
      </c>
      <c r="S2179" s="99">
        <v>886.29</v>
      </c>
    </row>
    <row r="2180" spans="17:19">
      <c r="Q2180" s="91" t="s">
        <v>302</v>
      </c>
      <c r="R2180" s="35" t="s">
        <v>220</v>
      </c>
      <c r="S2180" s="99">
        <v>886.29</v>
      </c>
    </row>
    <row r="2181" spans="17:19">
      <c r="Q2181" s="91" t="s">
        <v>302</v>
      </c>
      <c r="R2181" s="35" t="s">
        <v>221</v>
      </c>
      <c r="S2181" s="99">
        <v>886.29</v>
      </c>
    </row>
    <row r="2182" spans="17:19">
      <c r="Q2182" s="91" t="s">
        <v>302</v>
      </c>
      <c r="R2182" s="35" t="s">
        <v>222</v>
      </c>
      <c r="S2182" s="99">
        <v>886.29</v>
      </c>
    </row>
    <row r="2183" spans="17:19">
      <c r="Q2183" s="91" t="s">
        <v>302</v>
      </c>
      <c r="R2183" s="35" t="s">
        <v>223</v>
      </c>
      <c r="S2183" s="99">
        <v>886.29</v>
      </c>
    </row>
    <row r="2184" spans="17:19">
      <c r="Q2184" s="91" t="s">
        <v>302</v>
      </c>
      <c r="R2184" s="35" t="s">
        <v>224</v>
      </c>
      <c r="S2184" s="99">
        <v>886.29</v>
      </c>
    </row>
    <row r="2185" spans="17:19">
      <c r="Q2185" s="91" t="s">
        <v>302</v>
      </c>
      <c r="R2185" s="35" t="s">
        <v>225</v>
      </c>
      <c r="S2185" s="99">
        <v>886.29</v>
      </c>
    </row>
    <row r="2186" spans="17:19">
      <c r="Q2186" s="91" t="s">
        <v>302</v>
      </c>
      <c r="R2186" s="35" t="s">
        <v>226</v>
      </c>
      <c r="S2186" s="99">
        <v>886.29</v>
      </c>
    </row>
    <row r="2187" spans="17:19">
      <c r="Q2187" s="91" t="s">
        <v>302</v>
      </c>
      <c r="R2187" s="35" t="s">
        <v>227</v>
      </c>
      <c r="S2187" s="99">
        <v>886.29</v>
      </c>
    </row>
    <row r="2188" spans="17:19">
      <c r="Q2188" s="91" t="s">
        <v>302</v>
      </c>
      <c r="R2188" s="35" t="s">
        <v>228</v>
      </c>
      <c r="S2188" s="99">
        <v>886.29</v>
      </c>
    </row>
    <row r="2189" spans="17:19">
      <c r="Q2189" s="91" t="s">
        <v>302</v>
      </c>
      <c r="R2189" s="35" t="s">
        <v>229</v>
      </c>
      <c r="S2189" s="99">
        <v>886.29</v>
      </c>
    </row>
    <row r="2190" spans="17:19">
      <c r="Q2190" s="91" t="s">
        <v>302</v>
      </c>
      <c r="R2190" s="35" t="s">
        <v>230</v>
      </c>
      <c r="S2190" s="99">
        <v>886.29</v>
      </c>
    </row>
    <row r="2191" spans="17:19">
      <c r="Q2191" s="91" t="s">
        <v>302</v>
      </c>
      <c r="R2191" s="35" t="s">
        <v>231</v>
      </c>
      <c r="S2191" s="99">
        <v>886.29</v>
      </c>
    </row>
    <row r="2192" spans="17:19">
      <c r="Q2192" s="54" t="s">
        <v>303</v>
      </c>
      <c r="R2192" s="90" t="s">
        <v>34</v>
      </c>
      <c r="S2192" s="100">
        <v>781.77</v>
      </c>
    </row>
    <row r="2193" spans="17:19">
      <c r="Q2193" s="54" t="s">
        <v>303</v>
      </c>
      <c r="R2193" s="90" t="s">
        <v>33</v>
      </c>
      <c r="S2193" s="100">
        <v>781.77</v>
      </c>
    </row>
    <row r="2194" spans="17:19">
      <c r="Q2194" s="54" t="s">
        <v>303</v>
      </c>
      <c r="R2194" s="90" t="s">
        <v>35</v>
      </c>
      <c r="S2194" s="100">
        <v>781.77</v>
      </c>
    </row>
    <row r="2195" spans="17:19">
      <c r="Q2195" s="54" t="s">
        <v>303</v>
      </c>
      <c r="R2195" s="90" t="s">
        <v>36</v>
      </c>
      <c r="S2195" s="100">
        <v>781.77</v>
      </c>
    </row>
    <row r="2196" spans="17:19">
      <c r="Q2196" s="54" t="s">
        <v>303</v>
      </c>
      <c r="R2196" s="90" t="s">
        <v>37</v>
      </c>
      <c r="S2196" s="100">
        <v>781.77</v>
      </c>
    </row>
    <row r="2197" spans="17:19">
      <c r="Q2197" s="54" t="s">
        <v>303</v>
      </c>
      <c r="R2197" s="90" t="s">
        <v>38</v>
      </c>
      <c r="S2197" s="100">
        <v>781.77</v>
      </c>
    </row>
    <row r="2198" spans="17:19">
      <c r="Q2198" s="54" t="s">
        <v>303</v>
      </c>
      <c r="R2198" s="90" t="s">
        <v>39</v>
      </c>
      <c r="S2198" s="100">
        <v>781.77</v>
      </c>
    </row>
    <row r="2199" spans="17:19">
      <c r="Q2199" s="54" t="s">
        <v>303</v>
      </c>
      <c r="R2199" s="90" t="s">
        <v>40</v>
      </c>
      <c r="S2199" s="100">
        <v>781.77</v>
      </c>
    </row>
    <row r="2200" spans="17:19">
      <c r="Q2200" s="54" t="s">
        <v>303</v>
      </c>
      <c r="R2200" s="90" t="s">
        <v>41</v>
      </c>
      <c r="S2200" s="100">
        <v>781.77</v>
      </c>
    </row>
    <row r="2201" spans="17:19">
      <c r="Q2201" s="54" t="s">
        <v>303</v>
      </c>
      <c r="R2201" s="90" t="s">
        <v>42</v>
      </c>
      <c r="S2201" s="100">
        <v>781.77</v>
      </c>
    </row>
    <row r="2202" spans="17:19">
      <c r="Q2202" s="54" t="s">
        <v>303</v>
      </c>
      <c r="R2202" s="90" t="s">
        <v>43</v>
      </c>
      <c r="S2202" s="100">
        <v>781.77</v>
      </c>
    </row>
    <row r="2203" spans="17:19">
      <c r="Q2203" s="54" t="s">
        <v>303</v>
      </c>
      <c r="R2203" s="90" t="s">
        <v>44</v>
      </c>
      <c r="S2203" s="100">
        <v>781.77</v>
      </c>
    </row>
    <row r="2204" spans="17:19">
      <c r="Q2204" s="54" t="s">
        <v>303</v>
      </c>
      <c r="R2204" s="90" t="s">
        <v>45</v>
      </c>
      <c r="S2204" s="100">
        <v>781.77</v>
      </c>
    </row>
    <row r="2205" spans="17:19">
      <c r="Q2205" s="54" t="s">
        <v>303</v>
      </c>
      <c r="R2205" s="90" t="s">
        <v>46</v>
      </c>
      <c r="S2205" s="100">
        <v>781.77</v>
      </c>
    </row>
    <row r="2206" spans="17:19">
      <c r="Q2206" s="54" t="s">
        <v>303</v>
      </c>
      <c r="R2206" s="90" t="s">
        <v>47</v>
      </c>
      <c r="S2206" s="100">
        <v>781.77</v>
      </c>
    </row>
    <row r="2207" spans="17:19">
      <c r="Q2207" s="54" t="s">
        <v>303</v>
      </c>
      <c r="R2207" s="90" t="s">
        <v>48</v>
      </c>
      <c r="S2207" s="100">
        <v>781.77</v>
      </c>
    </row>
    <row r="2208" spans="17:19">
      <c r="Q2208" s="54" t="s">
        <v>303</v>
      </c>
      <c r="R2208" s="90" t="s">
        <v>49</v>
      </c>
      <c r="S2208" s="100">
        <v>781.77</v>
      </c>
    </row>
    <row r="2209" spans="17:19">
      <c r="Q2209" s="54" t="s">
        <v>303</v>
      </c>
      <c r="R2209" s="90" t="s">
        <v>50</v>
      </c>
      <c r="S2209" s="100">
        <v>781.77</v>
      </c>
    </row>
    <row r="2210" spans="17:19">
      <c r="Q2210" s="54" t="s">
        <v>303</v>
      </c>
      <c r="R2210" s="90" t="s">
        <v>51</v>
      </c>
      <c r="S2210" s="100">
        <v>781.77</v>
      </c>
    </row>
    <row r="2211" spans="17:19">
      <c r="Q2211" s="54" t="s">
        <v>303</v>
      </c>
      <c r="R2211" s="90" t="s">
        <v>52</v>
      </c>
      <c r="S2211" s="100">
        <v>781.77</v>
      </c>
    </row>
    <row r="2212" spans="17:19">
      <c r="Q2212" s="54" t="s">
        <v>303</v>
      </c>
      <c r="R2212" s="90" t="s">
        <v>53</v>
      </c>
      <c r="S2212" s="100">
        <v>781.77</v>
      </c>
    </row>
    <row r="2213" spans="17:19">
      <c r="Q2213" s="54" t="s">
        <v>303</v>
      </c>
      <c r="R2213" s="90" t="s">
        <v>54</v>
      </c>
      <c r="S2213" s="100">
        <v>781.77</v>
      </c>
    </row>
    <row r="2214" spans="17:19">
      <c r="Q2214" s="54" t="s">
        <v>303</v>
      </c>
      <c r="R2214" s="90" t="s">
        <v>55</v>
      </c>
      <c r="S2214" s="100">
        <v>781.77</v>
      </c>
    </row>
    <row r="2215" spans="17:19">
      <c r="Q2215" s="54" t="s">
        <v>303</v>
      </c>
      <c r="R2215" s="90" t="s">
        <v>56</v>
      </c>
      <c r="S2215" s="100">
        <v>781.77</v>
      </c>
    </row>
    <row r="2216" spans="17:19">
      <c r="Q2216" s="54" t="s">
        <v>303</v>
      </c>
      <c r="R2216" s="90" t="s">
        <v>57</v>
      </c>
      <c r="S2216" s="100">
        <v>781.77</v>
      </c>
    </row>
    <row r="2217" spans="17:19">
      <c r="Q2217" s="54" t="s">
        <v>303</v>
      </c>
      <c r="R2217" s="90" t="s">
        <v>58</v>
      </c>
      <c r="S2217" s="100">
        <v>781.77</v>
      </c>
    </row>
    <row r="2218" spans="17:19">
      <c r="Q2218" s="54" t="s">
        <v>303</v>
      </c>
      <c r="R2218" s="90" t="s">
        <v>59</v>
      </c>
      <c r="S2218" s="100">
        <v>781.77</v>
      </c>
    </row>
    <row r="2219" spans="17:19">
      <c r="Q2219" s="54" t="s">
        <v>303</v>
      </c>
      <c r="R2219" s="90" t="s">
        <v>60</v>
      </c>
      <c r="S2219" s="100">
        <v>781.77</v>
      </c>
    </row>
    <row r="2220" spans="17:19">
      <c r="Q2220" s="54" t="s">
        <v>303</v>
      </c>
      <c r="R2220" s="90" t="s">
        <v>61</v>
      </c>
      <c r="S2220" s="100">
        <v>781.77</v>
      </c>
    </row>
    <row r="2221" spans="17:19">
      <c r="Q2221" s="54" t="s">
        <v>303</v>
      </c>
      <c r="R2221" s="90" t="s">
        <v>62</v>
      </c>
      <c r="S2221" s="100">
        <v>781.77</v>
      </c>
    </row>
    <row r="2222" spans="17:19">
      <c r="Q2222" s="54" t="s">
        <v>303</v>
      </c>
      <c r="R2222" s="90" t="s">
        <v>63</v>
      </c>
      <c r="S2222" s="100">
        <v>781.77</v>
      </c>
    </row>
    <row r="2223" spans="17:19">
      <c r="Q2223" s="54" t="s">
        <v>303</v>
      </c>
      <c r="R2223" s="90" t="s">
        <v>64</v>
      </c>
      <c r="S2223" s="100">
        <v>781.77</v>
      </c>
    </row>
    <row r="2224" spans="17:19">
      <c r="Q2224" s="54" t="s">
        <v>303</v>
      </c>
      <c r="R2224" s="90" t="s">
        <v>65</v>
      </c>
      <c r="S2224" s="100">
        <v>781.77</v>
      </c>
    </row>
    <row r="2225" spans="17:19">
      <c r="Q2225" s="54" t="s">
        <v>303</v>
      </c>
      <c r="R2225" s="90" t="s">
        <v>66</v>
      </c>
      <c r="S2225" s="100">
        <v>781.77</v>
      </c>
    </row>
    <row r="2226" spans="17:19">
      <c r="Q2226" s="54" t="s">
        <v>303</v>
      </c>
      <c r="R2226" s="90" t="s">
        <v>67</v>
      </c>
      <c r="S2226" s="100">
        <v>781.77</v>
      </c>
    </row>
    <row r="2227" spans="17:19">
      <c r="Q2227" s="54" t="s">
        <v>303</v>
      </c>
      <c r="R2227" s="90" t="s">
        <v>68</v>
      </c>
      <c r="S2227" s="100">
        <v>781.77</v>
      </c>
    </row>
    <row r="2228" spans="17:19">
      <c r="Q2228" s="54" t="s">
        <v>303</v>
      </c>
      <c r="R2228" s="90" t="s">
        <v>69</v>
      </c>
      <c r="S2228" s="100">
        <v>781.77</v>
      </c>
    </row>
    <row r="2229" spans="17:19">
      <c r="Q2229" s="54" t="s">
        <v>303</v>
      </c>
      <c r="R2229" s="90" t="s">
        <v>70</v>
      </c>
      <c r="S2229" s="100">
        <v>781.77</v>
      </c>
    </row>
    <row r="2230" spans="17:19">
      <c r="Q2230" s="54" t="s">
        <v>303</v>
      </c>
      <c r="R2230" s="90" t="s">
        <v>71</v>
      </c>
      <c r="S2230" s="100">
        <v>781.77</v>
      </c>
    </row>
    <row r="2231" spans="17:19">
      <c r="Q2231" s="54" t="s">
        <v>303</v>
      </c>
      <c r="R2231" s="90" t="s">
        <v>72</v>
      </c>
      <c r="S2231" s="100">
        <v>781.77</v>
      </c>
    </row>
    <row r="2232" spans="17:19">
      <c r="Q2232" s="54" t="s">
        <v>303</v>
      </c>
      <c r="R2232" s="90" t="s">
        <v>73</v>
      </c>
      <c r="S2232" s="100">
        <v>781.77</v>
      </c>
    </row>
    <row r="2233" spans="17:19">
      <c r="Q2233" s="54" t="s">
        <v>303</v>
      </c>
      <c r="R2233" s="90" t="s">
        <v>74</v>
      </c>
      <c r="S2233" s="100">
        <v>781.77</v>
      </c>
    </row>
    <row r="2234" spans="17:19">
      <c r="Q2234" s="54" t="s">
        <v>303</v>
      </c>
      <c r="R2234" s="90" t="s">
        <v>75</v>
      </c>
      <c r="S2234" s="100">
        <v>781.77</v>
      </c>
    </row>
    <row r="2235" spans="17:19">
      <c r="Q2235" s="54" t="s">
        <v>303</v>
      </c>
      <c r="R2235" s="90" t="s">
        <v>76</v>
      </c>
      <c r="S2235" s="100">
        <v>781.77</v>
      </c>
    </row>
    <row r="2236" spans="17:19">
      <c r="Q2236" s="54" t="s">
        <v>303</v>
      </c>
      <c r="R2236" s="90" t="s">
        <v>77</v>
      </c>
      <c r="S2236" s="100">
        <v>781.77</v>
      </c>
    </row>
    <row r="2237" spans="17:19">
      <c r="Q2237" s="54" t="s">
        <v>303</v>
      </c>
      <c r="R2237" s="90" t="s">
        <v>78</v>
      </c>
      <c r="S2237" s="100">
        <v>781.77</v>
      </c>
    </row>
    <row r="2238" spans="17:19">
      <c r="Q2238" s="54" t="s">
        <v>303</v>
      </c>
      <c r="R2238" s="90" t="s">
        <v>79</v>
      </c>
      <c r="S2238" s="100">
        <v>781.77</v>
      </c>
    </row>
    <row r="2239" spans="17:19">
      <c r="Q2239" s="54" t="s">
        <v>303</v>
      </c>
      <c r="R2239" s="90" t="s">
        <v>80</v>
      </c>
      <c r="S2239" s="100">
        <v>781.77</v>
      </c>
    </row>
    <row r="2240" spans="17:19">
      <c r="Q2240" s="54" t="s">
        <v>303</v>
      </c>
      <c r="R2240" s="90" t="s">
        <v>81</v>
      </c>
      <c r="S2240" s="100">
        <v>781.77</v>
      </c>
    </row>
    <row r="2241" spans="17:19">
      <c r="Q2241" s="54" t="s">
        <v>303</v>
      </c>
      <c r="R2241" s="90" t="s">
        <v>83</v>
      </c>
      <c r="S2241" s="100">
        <v>781.77</v>
      </c>
    </row>
    <row r="2242" spans="17:19">
      <c r="Q2242" s="54" t="s">
        <v>303</v>
      </c>
      <c r="R2242" s="90" t="s">
        <v>84</v>
      </c>
      <c r="S2242" s="100">
        <v>781.77</v>
      </c>
    </row>
    <row r="2243" spans="17:19">
      <c r="Q2243" s="54" t="s">
        <v>303</v>
      </c>
      <c r="R2243" s="90" t="s">
        <v>85</v>
      </c>
      <c r="S2243" s="100">
        <v>781.77</v>
      </c>
    </row>
    <row r="2244" spans="17:19">
      <c r="Q2244" s="54" t="s">
        <v>303</v>
      </c>
      <c r="R2244" s="90" t="s">
        <v>86</v>
      </c>
      <c r="S2244" s="100">
        <v>781.77</v>
      </c>
    </row>
    <row r="2245" spans="17:19">
      <c r="Q2245" s="54" t="s">
        <v>303</v>
      </c>
      <c r="R2245" s="90" t="s">
        <v>87</v>
      </c>
      <c r="S2245" s="100">
        <v>781.77</v>
      </c>
    </row>
    <row r="2246" spans="17:19">
      <c r="Q2246" s="54" t="s">
        <v>303</v>
      </c>
      <c r="R2246" s="90" t="s">
        <v>88</v>
      </c>
      <c r="S2246" s="100">
        <v>781.77</v>
      </c>
    </row>
    <row r="2247" spans="17:19">
      <c r="Q2247" s="54" t="s">
        <v>303</v>
      </c>
      <c r="R2247" s="90" t="s">
        <v>89</v>
      </c>
      <c r="S2247" s="100">
        <v>781.77</v>
      </c>
    </row>
    <row r="2248" spans="17:19">
      <c r="Q2248" s="54" t="s">
        <v>303</v>
      </c>
      <c r="R2248" s="90" t="s">
        <v>90</v>
      </c>
      <c r="S2248" s="100">
        <v>781.77</v>
      </c>
    </row>
    <row r="2249" spans="17:19">
      <c r="Q2249" s="54" t="s">
        <v>303</v>
      </c>
      <c r="R2249" s="90" t="s">
        <v>91</v>
      </c>
      <c r="S2249" s="100">
        <v>781.77</v>
      </c>
    </row>
    <row r="2250" spans="17:19">
      <c r="Q2250" s="54" t="s">
        <v>303</v>
      </c>
      <c r="R2250" s="90" t="s">
        <v>82</v>
      </c>
      <c r="S2250" s="100">
        <v>781.77</v>
      </c>
    </row>
    <row r="2251" spans="17:19">
      <c r="Q2251" s="54" t="s">
        <v>303</v>
      </c>
      <c r="R2251" s="90" t="s">
        <v>92</v>
      </c>
      <c r="S2251" s="100">
        <v>781.77</v>
      </c>
    </row>
    <row r="2252" spans="17:19">
      <c r="Q2252" s="54" t="s">
        <v>303</v>
      </c>
      <c r="R2252" s="90" t="s">
        <v>93</v>
      </c>
      <c r="S2252" s="100">
        <v>781.77</v>
      </c>
    </row>
    <row r="2253" spans="17:19">
      <c r="Q2253" s="54" t="s">
        <v>303</v>
      </c>
      <c r="R2253" s="90" t="s">
        <v>235</v>
      </c>
      <c r="S2253" s="100">
        <v>781.77</v>
      </c>
    </row>
    <row r="2254" spans="17:19">
      <c r="Q2254" s="54" t="s">
        <v>303</v>
      </c>
      <c r="R2254" s="90" t="s">
        <v>95</v>
      </c>
      <c r="S2254" s="100">
        <v>781.77</v>
      </c>
    </row>
    <row r="2255" spans="17:19">
      <c r="Q2255" s="54" t="s">
        <v>303</v>
      </c>
      <c r="R2255" s="90" t="s">
        <v>96</v>
      </c>
      <c r="S2255" s="100">
        <v>781.77</v>
      </c>
    </row>
    <row r="2256" spans="17:19">
      <c r="Q2256" s="54" t="s">
        <v>303</v>
      </c>
      <c r="R2256" s="90" t="s">
        <v>97</v>
      </c>
      <c r="S2256" s="100">
        <v>781.77</v>
      </c>
    </row>
    <row r="2257" spans="17:19">
      <c r="Q2257" s="54" t="s">
        <v>303</v>
      </c>
      <c r="R2257" s="90" t="s">
        <v>98</v>
      </c>
      <c r="S2257" s="100">
        <v>781.77</v>
      </c>
    </row>
    <row r="2258" spans="17:19">
      <c r="Q2258" s="54" t="s">
        <v>303</v>
      </c>
      <c r="R2258" s="90" t="s">
        <v>99</v>
      </c>
      <c r="S2258" s="100">
        <v>781.77</v>
      </c>
    </row>
    <row r="2259" spans="17:19">
      <c r="Q2259" s="54" t="s">
        <v>303</v>
      </c>
      <c r="R2259" s="90" t="s">
        <v>100</v>
      </c>
      <c r="S2259" s="100">
        <v>781.77</v>
      </c>
    </row>
    <row r="2260" spans="17:19">
      <c r="Q2260" s="54" t="s">
        <v>303</v>
      </c>
      <c r="R2260" s="90" t="s">
        <v>101</v>
      </c>
      <c r="S2260" s="100">
        <v>781.77</v>
      </c>
    </row>
    <row r="2261" spans="17:19">
      <c r="Q2261" s="54" t="s">
        <v>303</v>
      </c>
      <c r="R2261" s="90" t="s">
        <v>102</v>
      </c>
      <c r="S2261" s="100">
        <v>781.77</v>
      </c>
    </row>
    <row r="2262" spans="17:19">
      <c r="Q2262" s="54" t="s">
        <v>303</v>
      </c>
      <c r="R2262" s="90" t="s">
        <v>103</v>
      </c>
      <c r="S2262" s="100">
        <v>781.77</v>
      </c>
    </row>
    <row r="2263" spans="17:19">
      <c r="Q2263" s="54" t="s">
        <v>303</v>
      </c>
      <c r="R2263" s="90" t="s">
        <v>104</v>
      </c>
      <c r="S2263" s="100">
        <v>781.77</v>
      </c>
    </row>
    <row r="2264" spans="17:19">
      <c r="Q2264" s="54" t="s">
        <v>303</v>
      </c>
      <c r="R2264" s="90" t="s">
        <v>105</v>
      </c>
      <c r="S2264" s="100">
        <v>781.77</v>
      </c>
    </row>
    <row r="2265" spans="17:19">
      <c r="Q2265" s="54" t="s">
        <v>303</v>
      </c>
      <c r="R2265" s="90" t="s">
        <v>106</v>
      </c>
      <c r="S2265" s="100">
        <v>781.77</v>
      </c>
    </row>
    <row r="2266" spans="17:19">
      <c r="Q2266" s="54" t="s">
        <v>303</v>
      </c>
      <c r="R2266" s="90" t="s">
        <v>107</v>
      </c>
      <c r="S2266" s="100">
        <v>781.77</v>
      </c>
    </row>
    <row r="2267" spans="17:19">
      <c r="Q2267" s="54" t="s">
        <v>303</v>
      </c>
      <c r="R2267" s="90" t="s">
        <v>108</v>
      </c>
      <c r="S2267" s="100">
        <v>781.77</v>
      </c>
    </row>
    <row r="2268" spans="17:19">
      <c r="Q2268" s="54" t="s">
        <v>303</v>
      </c>
      <c r="R2268" s="90" t="s">
        <v>109</v>
      </c>
      <c r="S2268" s="100">
        <v>781.77</v>
      </c>
    </row>
    <row r="2269" spans="17:19">
      <c r="Q2269" s="54" t="s">
        <v>303</v>
      </c>
      <c r="R2269" s="90" t="s">
        <v>110</v>
      </c>
      <c r="S2269" s="100">
        <v>781.77</v>
      </c>
    </row>
    <row r="2270" spans="17:19">
      <c r="Q2270" s="54" t="s">
        <v>303</v>
      </c>
      <c r="R2270" s="90" t="s">
        <v>111</v>
      </c>
      <c r="S2270" s="100">
        <v>781.77</v>
      </c>
    </row>
    <row r="2271" spans="17:19">
      <c r="Q2271" s="54" t="s">
        <v>303</v>
      </c>
      <c r="R2271" s="90" t="s">
        <v>112</v>
      </c>
      <c r="S2271" s="100">
        <v>781.77</v>
      </c>
    </row>
    <row r="2272" spans="17:19">
      <c r="Q2272" s="54" t="s">
        <v>303</v>
      </c>
      <c r="R2272" s="90" t="s">
        <v>113</v>
      </c>
      <c r="S2272" s="100">
        <v>781.77</v>
      </c>
    </row>
    <row r="2273" spans="17:19">
      <c r="Q2273" s="54" t="s">
        <v>303</v>
      </c>
      <c r="R2273" s="90" t="s">
        <v>114</v>
      </c>
      <c r="S2273" s="100">
        <v>781.77</v>
      </c>
    </row>
    <row r="2274" spans="17:19">
      <c r="Q2274" s="54" t="s">
        <v>303</v>
      </c>
      <c r="R2274" s="90" t="s">
        <v>115</v>
      </c>
      <c r="S2274" s="100">
        <v>781.77</v>
      </c>
    </row>
    <row r="2275" spans="17:19">
      <c r="Q2275" s="54" t="s">
        <v>303</v>
      </c>
      <c r="R2275" s="90" t="s">
        <v>116</v>
      </c>
      <c r="S2275" s="100">
        <v>781.77</v>
      </c>
    </row>
    <row r="2276" spans="17:19">
      <c r="Q2276" s="54" t="s">
        <v>303</v>
      </c>
      <c r="R2276" s="90" t="s">
        <v>117</v>
      </c>
      <c r="S2276" s="100">
        <v>781.77</v>
      </c>
    </row>
    <row r="2277" spans="17:19">
      <c r="Q2277" s="54" t="s">
        <v>303</v>
      </c>
      <c r="R2277" s="90" t="s">
        <v>118</v>
      </c>
      <c r="S2277" s="100">
        <v>781.77</v>
      </c>
    </row>
    <row r="2278" spans="17:19">
      <c r="Q2278" s="54" t="s">
        <v>303</v>
      </c>
      <c r="R2278" s="90" t="s">
        <v>119</v>
      </c>
      <c r="S2278" s="100">
        <v>781.77</v>
      </c>
    </row>
    <row r="2279" spans="17:19">
      <c r="Q2279" s="54" t="s">
        <v>303</v>
      </c>
      <c r="R2279" s="90" t="s">
        <v>120</v>
      </c>
      <c r="S2279" s="100">
        <v>781.77</v>
      </c>
    </row>
    <row r="2280" spans="17:19">
      <c r="Q2280" s="54" t="s">
        <v>303</v>
      </c>
      <c r="R2280" s="90" t="s">
        <v>121</v>
      </c>
      <c r="S2280" s="100">
        <v>781.77</v>
      </c>
    </row>
    <row r="2281" spans="17:19">
      <c r="Q2281" s="54" t="s">
        <v>303</v>
      </c>
      <c r="R2281" s="90" t="s">
        <v>122</v>
      </c>
      <c r="S2281" s="100">
        <v>781.77</v>
      </c>
    </row>
    <row r="2282" spans="17:19">
      <c r="Q2282" s="54" t="s">
        <v>303</v>
      </c>
      <c r="R2282" s="90" t="s">
        <v>123</v>
      </c>
      <c r="S2282" s="100">
        <v>781.77</v>
      </c>
    </row>
    <row r="2283" spans="17:19">
      <c r="Q2283" s="54" t="s">
        <v>303</v>
      </c>
      <c r="R2283" s="90" t="s">
        <v>124</v>
      </c>
      <c r="S2283" s="100">
        <v>781.77</v>
      </c>
    </row>
    <row r="2284" spans="17:19">
      <c r="Q2284" s="54" t="s">
        <v>303</v>
      </c>
      <c r="R2284" s="90" t="s">
        <v>125</v>
      </c>
      <c r="S2284" s="100">
        <v>781.77</v>
      </c>
    </row>
    <row r="2285" spans="17:19">
      <c r="Q2285" s="54" t="s">
        <v>303</v>
      </c>
      <c r="R2285" s="90" t="s">
        <v>126</v>
      </c>
      <c r="S2285" s="100">
        <v>781.77</v>
      </c>
    </row>
    <row r="2286" spans="17:19">
      <c r="Q2286" s="54" t="s">
        <v>303</v>
      </c>
      <c r="R2286" s="90" t="s">
        <v>127</v>
      </c>
      <c r="S2286" s="100">
        <v>781.77</v>
      </c>
    </row>
    <row r="2287" spans="17:19">
      <c r="Q2287" s="54" t="s">
        <v>303</v>
      </c>
      <c r="R2287" s="90" t="s">
        <v>128</v>
      </c>
      <c r="S2287" s="100">
        <v>781.77</v>
      </c>
    </row>
    <row r="2288" spans="17:19">
      <c r="Q2288" s="54" t="s">
        <v>303</v>
      </c>
      <c r="R2288" s="90" t="s">
        <v>129</v>
      </c>
      <c r="S2288" s="100">
        <v>781.77</v>
      </c>
    </row>
    <row r="2289" spans="17:19">
      <c r="Q2289" s="54" t="s">
        <v>303</v>
      </c>
      <c r="R2289" s="90" t="s">
        <v>130</v>
      </c>
      <c r="S2289" s="100">
        <v>781.77</v>
      </c>
    </row>
    <row r="2290" spans="17:19">
      <c r="Q2290" s="54" t="s">
        <v>303</v>
      </c>
      <c r="R2290" s="90" t="s">
        <v>131</v>
      </c>
      <c r="S2290" s="100">
        <v>781.77</v>
      </c>
    </row>
    <row r="2291" spans="17:19">
      <c r="Q2291" s="54" t="s">
        <v>303</v>
      </c>
      <c r="R2291" s="90" t="s">
        <v>132</v>
      </c>
      <c r="S2291" s="100">
        <v>781.77</v>
      </c>
    </row>
    <row r="2292" spans="17:19">
      <c r="Q2292" s="54" t="s">
        <v>303</v>
      </c>
      <c r="R2292" s="90" t="s">
        <v>133</v>
      </c>
      <c r="S2292" s="100">
        <v>781.77</v>
      </c>
    </row>
    <row r="2293" spans="17:19">
      <c r="Q2293" s="54" t="s">
        <v>303</v>
      </c>
      <c r="R2293" s="90" t="s">
        <v>134</v>
      </c>
      <c r="S2293" s="100">
        <v>781.77</v>
      </c>
    </row>
    <row r="2294" spans="17:19">
      <c r="Q2294" s="54" t="s">
        <v>303</v>
      </c>
      <c r="R2294" s="90" t="s">
        <v>135</v>
      </c>
      <c r="S2294" s="100">
        <v>781.77</v>
      </c>
    </row>
    <row r="2295" spans="17:19">
      <c r="Q2295" s="54" t="s">
        <v>303</v>
      </c>
      <c r="R2295" s="90" t="s">
        <v>136</v>
      </c>
      <c r="S2295" s="100">
        <v>781.77</v>
      </c>
    </row>
    <row r="2296" spans="17:19">
      <c r="Q2296" s="54" t="s">
        <v>303</v>
      </c>
      <c r="R2296" s="90" t="s">
        <v>137</v>
      </c>
      <c r="S2296" s="100">
        <v>781.77</v>
      </c>
    </row>
    <row r="2297" spans="17:19">
      <c r="Q2297" s="54" t="s">
        <v>303</v>
      </c>
      <c r="R2297" s="90" t="s">
        <v>138</v>
      </c>
      <c r="S2297" s="100">
        <v>781.77</v>
      </c>
    </row>
    <row r="2298" spans="17:19">
      <c r="Q2298" s="54" t="s">
        <v>303</v>
      </c>
      <c r="R2298" s="90" t="s">
        <v>139</v>
      </c>
      <c r="S2298" s="100">
        <v>781.77</v>
      </c>
    </row>
    <row r="2299" spans="17:19">
      <c r="Q2299" s="54" t="s">
        <v>303</v>
      </c>
      <c r="R2299" s="90" t="s">
        <v>140</v>
      </c>
      <c r="S2299" s="100">
        <v>781.77</v>
      </c>
    </row>
    <row r="2300" spans="17:19">
      <c r="Q2300" s="54" t="s">
        <v>303</v>
      </c>
      <c r="R2300" s="90" t="s">
        <v>141</v>
      </c>
      <c r="S2300" s="100">
        <v>781.77</v>
      </c>
    </row>
    <row r="2301" spans="17:19">
      <c r="Q2301" s="54" t="s">
        <v>303</v>
      </c>
      <c r="R2301" s="90" t="s">
        <v>142</v>
      </c>
      <c r="S2301" s="100">
        <v>781.77</v>
      </c>
    </row>
    <row r="2302" spans="17:19">
      <c r="Q2302" s="54" t="s">
        <v>303</v>
      </c>
      <c r="R2302" s="90" t="s">
        <v>143</v>
      </c>
      <c r="S2302" s="100">
        <v>781.77</v>
      </c>
    </row>
    <row r="2303" spans="17:19">
      <c r="Q2303" s="54" t="s">
        <v>303</v>
      </c>
      <c r="R2303" s="90" t="s">
        <v>144</v>
      </c>
      <c r="S2303" s="100">
        <v>781.77</v>
      </c>
    </row>
    <row r="2304" spans="17:19">
      <c r="Q2304" s="54" t="s">
        <v>303</v>
      </c>
      <c r="R2304" s="90" t="s">
        <v>145</v>
      </c>
      <c r="S2304" s="100">
        <v>781.77</v>
      </c>
    </row>
    <row r="2305" spans="17:19">
      <c r="Q2305" s="54" t="s">
        <v>303</v>
      </c>
      <c r="R2305" s="90" t="s">
        <v>146</v>
      </c>
      <c r="S2305" s="100">
        <v>781.77</v>
      </c>
    </row>
    <row r="2306" spans="17:19">
      <c r="Q2306" s="54" t="s">
        <v>303</v>
      </c>
      <c r="R2306" s="90" t="s">
        <v>147</v>
      </c>
      <c r="S2306" s="100">
        <v>781.77</v>
      </c>
    </row>
    <row r="2307" spans="17:19">
      <c r="Q2307" s="54" t="s">
        <v>303</v>
      </c>
      <c r="R2307" s="90" t="s">
        <v>148</v>
      </c>
      <c r="S2307" s="100">
        <v>781.77</v>
      </c>
    </row>
    <row r="2308" spans="17:19">
      <c r="Q2308" s="54" t="s">
        <v>303</v>
      </c>
      <c r="R2308" s="90" t="s">
        <v>149</v>
      </c>
      <c r="S2308" s="100">
        <v>781.77</v>
      </c>
    </row>
    <row r="2309" spans="17:19">
      <c r="Q2309" s="54" t="s">
        <v>303</v>
      </c>
      <c r="R2309" s="90" t="s">
        <v>150</v>
      </c>
      <c r="S2309" s="100">
        <v>781.77</v>
      </c>
    </row>
    <row r="2310" spans="17:19">
      <c r="Q2310" s="54" t="s">
        <v>303</v>
      </c>
      <c r="R2310" s="90" t="s">
        <v>151</v>
      </c>
      <c r="S2310" s="100">
        <v>781.77</v>
      </c>
    </row>
    <row r="2311" spans="17:19">
      <c r="Q2311" s="54" t="s">
        <v>303</v>
      </c>
      <c r="R2311" s="90" t="s">
        <v>152</v>
      </c>
      <c r="S2311" s="100">
        <v>781.77</v>
      </c>
    </row>
    <row r="2312" spans="17:19">
      <c r="Q2312" s="54" t="s">
        <v>303</v>
      </c>
      <c r="R2312" s="90" t="s">
        <v>153</v>
      </c>
      <c r="S2312" s="100">
        <v>781.77</v>
      </c>
    </row>
    <row r="2313" spans="17:19">
      <c r="Q2313" s="54" t="s">
        <v>303</v>
      </c>
      <c r="R2313" s="90" t="s">
        <v>154</v>
      </c>
      <c r="S2313" s="100">
        <v>781.77</v>
      </c>
    </row>
    <row r="2314" spans="17:19">
      <c r="Q2314" s="54" t="s">
        <v>303</v>
      </c>
      <c r="R2314" s="90" t="s">
        <v>155</v>
      </c>
      <c r="S2314" s="100">
        <v>781.77</v>
      </c>
    </row>
    <row r="2315" spans="17:19">
      <c r="Q2315" s="54" t="s">
        <v>303</v>
      </c>
      <c r="R2315" s="90" t="s">
        <v>156</v>
      </c>
      <c r="S2315" s="100">
        <v>781.77</v>
      </c>
    </row>
    <row r="2316" spans="17:19">
      <c r="Q2316" s="54" t="s">
        <v>303</v>
      </c>
      <c r="R2316" s="90" t="s">
        <v>157</v>
      </c>
      <c r="S2316" s="100">
        <v>781.77</v>
      </c>
    </row>
    <row r="2317" spans="17:19">
      <c r="Q2317" s="54" t="s">
        <v>303</v>
      </c>
      <c r="R2317" s="90" t="s">
        <v>158</v>
      </c>
      <c r="S2317" s="100">
        <v>781.77</v>
      </c>
    </row>
    <row r="2318" spans="17:19">
      <c r="Q2318" s="54" t="s">
        <v>303</v>
      </c>
      <c r="R2318" s="90" t="s">
        <v>159</v>
      </c>
      <c r="S2318" s="100">
        <v>781.77</v>
      </c>
    </row>
    <row r="2319" spans="17:19">
      <c r="Q2319" s="54" t="s">
        <v>303</v>
      </c>
      <c r="R2319" s="90" t="s">
        <v>160</v>
      </c>
      <c r="S2319" s="100">
        <v>781.77</v>
      </c>
    </row>
    <row r="2320" spans="17:19">
      <c r="Q2320" s="54" t="s">
        <v>303</v>
      </c>
      <c r="R2320" s="90" t="s">
        <v>161</v>
      </c>
      <c r="S2320" s="100">
        <v>781.77</v>
      </c>
    </row>
    <row r="2321" spans="17:19">
      <c r="Q2321" s="54" t="s">
        <v>303</v>
      </c>
      <c r="R2321" s="90" t="s">
        <v>162</v>
      </c>
      <c r="S2321" s="100">
        <v>781.77</v>
      </c>
    </row>
    <row r="2322" spans="17:19">
      <c r="Q2322" s="54" t="s">
        <v>303</v>
      </c>
      <c r="R2322" s="90" t="s">
        <v>163</v>
      </c>
      <c r="S2322" s="100">
        <v>781.77</v>
      </c>
    </row>
    <row r="2323" spans="17:19">
      <c r="Q2323" s="54" t="s">
        <v>303</v>
      </c>
      <c r="R2323" s="90" t="s">
        <v>164</v>
      </c>
      <c r="S2323" s="100">
        <v>781.77</v>
      </c>
    </row>
    <row r="2324" spans="17:19">
      <c r="Q2324" s="54" t="s">
        <v>303</v>
      </c>
      <c r="R2324" s="90" t="s">
        <v>165</v>
      </c>
      <c r="S2324" s="100">
        <v>781.77</v>
      </c>
    </row>
    <row r="2325" spans="17:19">
      <c r="Q2325" s="54" t="s">
        <v>303</v>
      </c>
      <c r="R2325" s="90" t="s">
        <v>166</v>
      </c>
      <c r="S2325" s="100">
        <v>781.77</v>
      </c>
    </row>
    <row r="2326" spans="17:19">
      <c r="Q2326" s="54" t="s">
        <v>303</v>
      </c>
      <c r="R2326" s="90" t="s">
        <v>167</v>
      </c>
      <c r="S2326" s="100">
        <v>781.77</v>
      </c>
    </row>
    <row r="2327" spans="17:19">
      <c r="Q2327" s="54" t="s">
        <v>303</v>
      </c>
      <c r="R2327" s="90" t="s">
        <v>168</v>
      </c>
      <c r="S2327" s="100">
        <v>781.77</v>
      </c>
    </row>
    <row r="2328" spans="17:19">
      <c r="Q2328" s="54" t="s">
        <v>303</v>
      </c>
      <c r="R2328" s="90" t="s">
        <v>169</v>
      </c>
      <c r="S2328" s="100">
        <v>986.62</v>
      </c>
    </row>
    <row r="2329" spans="17:19">
      <c r="Q2329" s="54" t="s">
        <v>303</v>
      </c>
      <c r="R2329" s="90" t="s">
        <v>170</v>
      </c>
      <c r="S2329" s="100">
        <v>986.62</v>
      </c>
    </row>
    <row r="2330" spans="17:19">
      <c r="Q2330" s="54" t="s">
        <v>303</v>
      </c>
      <c r="R2330" s="90" t="s">
        <v>171</v>
      </c>
      <c r="S2330" s="100">
        <v>986.62</v>
      </c>
    </row>
    <row r="2331" spans="17:19">
      <c r="Q2331" s="54" t="s">
        <v>303</v>
      </c>
      <c r="R2331" s="90" t="s">
        <v>172</v>
      </c>
      <c r="S2331" s="100">
        <v>986.62</v>
      </c>
    </row>
    <row r="2332" spans="17:19">
      <c r="Q2332" s="54" t="s">
        <v>303</v>
      </c>
      <c r="R2332" s="90" t="s">
        <v>173</v>
      </c>
      <c r="S2332" s="100">
        <v>986.62</v>
      </c>
    </row>
    <row r="2333" spans="17:19">
      <c r="Q2333" s="54" t="s">
        <v>303</v>
      </c>
      <c r="R2333" s="90" t="s">
        <v>174</v>
      </c>
      <c r="S2333" s="100">
        <v>986.62</v>
      </c>
    </row>
    <row r="2334" spans="17:19">
      <c r="Q2334" s="54" t="s">
        <v>303</v>
      </c>
      <c r="R2334" s="90" t="s">
        <v>175</v>
      </c>
      <c r="S2334" s="100">
        <v>986.62</v>
      </c>
    </row>
    <row r="2335" spans="17:19">
      <c r="Q2335" s="54" t="s">
        <v>303</v>
      </c>
      <c r="R2335" s="90" t="s">
        <v>176</v>
      </c>
      <c r="S2335" s="100">
        <v>986.62</v>
      </c>
    </row>
    <row r="2336" spans="17:19">
      <c r="Q2336" s="54" t="s">
        <v>303</v>
      </c>
      <c r="R2336" s="90" t="s">
        <v>177</v>
      </c>
      <c r="S2336" s="100">
        <v>986.62</v>
      </c>
    </row>
    <row r="2337" spans="17:19">
      <c r="Q2337" s="54" t="s">
        <v>303</v>
      </c>
      <c r="R2337" s="90" t="s">
        <v>178</v>
      </c>
      <c r="S2337" s="100">
        <v>986.62</v>
      </c>
    </row>
    <row r="2338" spans="17:19">
      <c r="Q2338" s="54" t="s">
        <v>303</v>
      </c>
      <c r="R2338" s="90" t="s">
        <v>179</v>
      </c>
      <c r="S2338" s="100">
        <v>986.62</v>
      </c>
    </row>
    <row r="2339" spans="17:19">
      <c r="Q2339" s="54" t="s">
        <v>303</v>
      </c>
      <c r="R2339" s="90" t="s">
        <v>180</v>
      </c>
      <c r="S2339" s="100">
        <v>986.62</v>
      </c>
    </row>
    <row r="2340" spans="17:19">
      <c r="Q2340" s="54" t="s">
        <v>303</v>
      </c>
      <c r="R2340" s="90" t="s">
        <v>181</v>
      </c>
      <c r="S2340" s="100">
        <v>986.62</v>
      </c>
    </row>
    <row r="2341" spans="17:19">
      <c r="Q2341" s="54" t="s">
        <v>303</v>
      </c>
      <c r="R2341" s="90" t="s">
        <v>182</v>
      </c>
      <c r="S2341" s="100">
        <v>986.62</v>
      </c>
    </row>
    <row r="2342" spans="17:19">
      <c r="Q2342" s="54" t="s">
        <v>303</v>
      </c>
      <c r="R2342" s="90" t="s">
        <v>183</v>
      </c>
      <c r="S2342" s="100">
        <v>986.62</v>
      </c>
    </row>
    <row r="2343" spans="17:19">
      <c r="Q2343" s="54" t="s">
        <v>303</v>
      </c>
      <c r="R2343" s="90" t="s">
        <v>184</v>
      </c>
      <c r="S2343" s="100">
        <v>986.62</v>
      </c>
    </row>
    <row r="2344" spans="17:19">
      <c r="Q2344" s="54" t="s">
        <v>303</v>
      </c>
      <c r="R2344" s="90" t="s">
        <v>185</v>
      </c>
      <c r="S2344" s="100">
        <v>986.62</v>
      </c>
    </row>
    <row r="2345" spans="17:19">
      <c r="Q2345" s="54" t="s">
        <v>303</v>
      </c>
      <c r="R2345" s="90" t="s">
        <v>186</v>
      </c>
      <c r="S2345" s="100">
        <v>986.62</v>
      </c>
    </row>
    <row r="2346" spans="17:19">
      <c r="Q2346" s="54" t="s">
        <v>303</v>
      </c>
      <c r="R2346" s="90" t="s">
        <v>187</v>
      </c>
      <c r="S2346" s="100">
        <v>986.62</v>
      </c>
    </row>
    <row r="2347" spans="17:19">
      <c r="Q2347" s="54" t="s">
        <v>303</v>
      </c>
      <c r="R2347" s="90" t="s">
        <v>188</v>
      </c>
      <c r="S2347" s="100">
        <v>986.62</v>
      </c>
    </row>
    <row r="2348" spans="17:19">
      <c r="Q2348" s="54" t="s">
        <v>303</v>
      </c>
      <c r="R2348" s="90" t="s">
        <v>189</v>
      </c>
      <c r="S2348" s="100">
        <v>986.62</v>
      </c>
    </row>
    <row r="2349" spans="17:19">
      <c r="Q2349" s="54" t="s">
        <v>303</v>
      </c>
      <c r="R2349" s="90" t="s">
        <v>190</v>
      </c>
      <c r="S2349" s="100">
        <v>986.62</v>
      </c>
    </row>
    <row r="2350" spans="17:19">
      <c r="Q2350" s="54" t="s">
        <v>303</v>
      </c>
      <c r="R2350" s="90" t="s">
        <v>191</v>
      </c>
      <c r="S2350" s="100">
        <v>986.62</v>
      </c>
    </row>
    <row r="2351" spans="17:19">
      <c r="Q2351" s="54" t="s">
        <v>303</v>
      </c>
      <c r="R2351" s="90" t="s">
        <v>192</v>
      </c>
      <c r="S2351" s="100">
        <v>986.62</v>
      </c>
    </row>
    <row r="2352" spans="17:19">
      <c r="Q2352" s="54" t="s">
        <v>303</v>
      </c>
      <c r="R2352" s="90" t="s">
        <v>193</v>
      </c>
      <c r="S2352" s="100">
        <v>986.62</v>
      </c>
    </row>
    <row r="2353" spans="17:19">
      <c r="Q2353" s="54" t="s">
        <v>303</v>
      </c>
      <c r="R2353" s="90" t="s">
        <v>194</v>
      </c>
      <c r="S2353" s="100">
        <v>986.62</v>
      </c>
    </row>
    <row r="2354" spans="17:19">
      <c r="Q2354" s="54" t="s">
        <v>303</v>
      </c>
      <c r="R2354" s="90" t="s">
        <v>195</v>
      </c>
      <c r="S2354" s="100">
        <v>986.62</v>
      </c>
    </row>
    <row r="2355" spans="17:19">
      <c r="Q2355" s="54" t="s">
        <v>303</v>
      </c>
      <c r="R2355" s="90" t="s">
        <v>196</v>
      </c>
      <c r="S2355" s="100">
        <v>986.62</v>
      </c>
    </row>
    <row r="2356" spans="17:19">
      <c r="Q2356" s="54" t="s">
        <v>303</v>
      </c>
      <c r="R2356" s="90" t="s">
        <v>197</v>
      </c>
      <c r="S2356" s="100">
        <v>986.62</v>
      </c>
    </row>
    <row r="2357" spans="17:19">
      <c r="Q2357" s="54" t="s">
        <v>303</v>
      </c>
      <c r="R2357" s="90" t="s">
        <v>198</v>
      </c>
      <c r="S2357" s="100">
        <v>986.62</v>
      </c>
    </row>
    <row r="2358" spans="17:19">
      <c r="Q2358" s="54" t="s">
        <v>303</v>
      </c>
      <c r="R2358" s="90" t="s">
        <v>199</v>
      </c>
      <c r="S2358" s="100">
        <v>986.62</v>
      </c>
    </row>
    <row r="2359" spans="17:19">
      <c r="Q2359" s="54" t="s">
        <v>303</v>
      </c>
      <c r="R2359" s="90" t="s">
        <v>200</v>
      </c>
      <c r="S2359" s="100">
        <v>986.62</v>
      </c>
    </row>
    <row r="2360" spans="17:19">
      <c r="Q2360" s="54" t="s">
        <v>303</v>
      </c>
      <c r="R2360" s="90" t="s">
        <v>201</v>
      </c>
      <c r="S2360" s="100">
        <v>1124.04</v>
      </c>
    </row>
    <row r="2361" spans="17:19">
      <c r="Q2361" s="54" t="s">
        <v>303</v>
      </c>
      <c r="R2361" s="90" t="s">
        <v>202</v>
      </c>
      <c r="S2361" s="100">
        <v>1124.04</v>
      </c>
    </row>
    <row r="2362" spans="17:19">
      <c r="Q2362" s="54" t="s">
        <v>303</v>
      </c>
      <c r="R2362" s="90" t="s">
        <v>203</v>
      </c>
      <c r="S2362" s="100">
        <v>1124.04</v>
      </c>
    </row>
    <row r="2363" spans="17:19">
      <c r="Q2363" s="54" t="s">
        <v>303</v>
      </c>
      <c r="R2363" s="90" t="s">
        <v>204</v>
      </c>
      <c r="S2363" s="100">
        <v>1124.04</v>
      </c>
    </row>
    <row r="2364" spans="17:19">
      <c r="Q2364" s="54" t="s">
        <v>303</v>
      </c>
      <c r="R2364" s="90" t="s">
        <v>205</v>
      </c>
      <c r="S2364" s="100">
        <v>1124.04</v>
      </c>
    </row>
    <row r="2365" spans="17:19">
      <c r="Q2365" s="54" t="s">
        <v>303</v>
      </c>
      <c r="R2365" s="90" t="s">
        <v>206</v>
      </c>
      <c r="S2365" s="100">
        <v>1124.04</v>
      </c>
    </row>
    <row r="2366" spans="17:19">
      <c r="Q2366" s="54" t="s">
        <v>303</v>
      </c>
      <c r="R2366" s="90" t="s">
        <v>207</v>
      </c>
      <c r="S2366" s="100">
        <v>1124.04</v>
      </c>
    </row>
    <row r="2367" spans="17:19">
      <c r="Q2367" s="54" t="s">
        <v>303</v>
      </c>
      <c r="R2367" s="90" t="s">
        <v>208</v>
      </c>
      <c r="S2367" s="100">
        <v>1124.04</v>
      </c>
    </row>
    <row r="2368" spans="17:19">
      <c r="Q2368" s="54" t="s">
        <v>303</v>
      </c>
      <c r="R2368" s="90" t="s">
        <v>209</v>
      </c>
      <c r="S2368" s="100">
        <v>1124.04</v>
      </c>
    </row>
    <row r="2369" spans="17:19">
      <c r="Q2369" s="54" t="s">
        <v>303</v>
      </c>
      <c r="R2369" s="90" t="s">
        <v>210</v>
      </c>
      <c r="S2369" s="100">
        <v>1124.04</v>
      </c>
    </row>
    <row r="2370" spans="17:19">
      <c r="Q2370" s="54" t="s">
        <v>303</v>
      </c>
      <c r="R2370" s="90" t="s">
        <v>211</v>
      </c>
      <c r="S2370" s="100">
        <v>1124.04</v>
      </c>
    </row>
    <row r="2371" spans="17:19">
      <c r="Q2371" s="54" t="s">
        <v>303</v>
      </c>
      <c r="R2371" s="90" t="s">
        <v>212</v>
      </c>
      <c r="S2371" s="100">
        <v>1124.04</v>
      </c>
    </row>
    <row r="2372" spans="17:19">
      <c r="Q2372" s="54" t="s">
        <v>303</v>
      </c>
      <c r="R2372" s="90" t="s">
        <v>213</v>
      </c>
      <c r="S2372" s="100">
        <v>1124.04</v>
      </c>
    </row>
    <row r="2373" spans="17:19">
      <c r="Q2373" s="54" t="s">
        <v>303</v>
      </c>
      <c r="R2373" s="90" t="s">
        <v>214</v>
      </c>
      <c r="S2373" s="100">
        <v>1124.04</v>
      </c>
    </row>
    <row r="2374" spans="17:19">
      <c r="Q2374" s="54" t="s">
        <v>303</v>
      </c>
      <c r="R2374" s="90" t="s">
        <v>215</v>
      </c>
      <c r="S2374" s="100">
        <v>1124.04</v>
      </c>
    </row>
    <row r="2375" spans="17:19">
      <c r="Q2375" s="54" t="s">
        <v>303</v>
      </c>
      <c r="R2375" s="90" t="s">
        <v>216</v>
      </c>
      <c r="S2375" s="100">
        <v>1124.04</v>
      </c>
    </row>
    <row r="2376" spans="17:19">
      <c r="Q2376" s="54" t="s">
        <v>303</v>
      </c>
      <c r="R2376" s="90" t="s">
        <v>217</v>
      </c>
      <c r="S2376" s="100">
        <v>1124.04</v>
      </c>
    </row>
    <row r="2377" spans="17:19">
      <c r="Q2377" s="54" t="s">
        <v>303</v>
      </c>
      <c r="R2377" s="90" t="s">
        <v>218</v>
      </c>
      <c r="S2377" s="100">
        <v>1124.04</v>
      </c>
    </row>
    <row r="2378" spans="17:19">
      <c r="Q2378" s="54" t="s">
        <v>303</v>
      </c>
      <c r="R2378" s="90" t="s">
        <v>219</v>
      </c>
      <c r="S2378" s="100">
        <v>1124.04</v>
      </c>
    </row>
    <row r="2379" spans="17:19">
      <c r="Q2379" s="54" t="s">
        <v>303</v>
      </c>
      <c r="R2379" s="90" t="s">
        <v>220</v>
      </c>
      <c r="S2379" s="100">
        <v>1124.04</v>
      </c>
    </row>
    <row r="2380" spans="17:19">
      <c r="Q2380" s="54" t="s">
        <v>303</v>
      </c>
      <c r="R2380" s="90" t="s">
        <v>221</v>
      </c>
      <c r="S2380" s="100">
        <v>1124.04</v>
      </c>
    </row>
    <row r="2381" spans="17:19">
      <c r="Q2381" s="54" t="s">
        <v>303</v>
      </c>
      <c r="R2381" s="90" t="s">
        <v>222</v>
      </c>
      <c r="S2381" s="100">
        <v>1124.04</v>
      </c>
    </row>
    <row r="2382" spans="17:19">
      <c r="Q2382" s="54" t="s">
        <v>303</v>
      </c>
      <c r="R2382" s="90" t="s">
        <v>223</v>
      </c>
      <c r="S2382" s="100">
        <v>1124.04</v>
      </c>
    </row>
    <row r="2383" spans="17:19">
      <c r="Q2383" s="54" t="s">
        <v>303</v>
      </c>
      <c r="R2383" s="90" t="s">
        <v>224</v>
      </c>
      <c r="S2383" s="100">
        <v>1124.04</v>
      </c>
    </row>
    <row r="2384" spans="17:19">
      <c r="Q2384" s="54" t="s">
        <v>303</v>
      </c>
      <c r="R2384" s="90" t="s">
        <v>225</v>
      </c>
      <c r="S2384" s="100">
        <v>1124.04</v>
      </c>
    </row>
    <row r="2385" spans="17:19">
      <c r="Q2385" s="54" t="s">
        <v>303</v>
      </c>
      <c r="R2385" s="90" t="s">
        <v>226</v>
      </c>
      <c r="S2385" s="100">
        <v>1124.04</v>
      </c>
    </row>
    <row r="2386" spans="17:19">
      <c r="Q2386" s="54" t="s">
        <v>303</v>
      </c>
      <c r="R2386" s="90" t="s">
        <v>227</v>
      </c>
      <c r="S2386" s="100">
        <v>1124.04</v>
      </c>
    </row>
    <row r="2387" spans="17:19">
      <c r="Q2387" s="54" t="s">
        <v>303</v>
      </c>
      <c r="R2387" s="90" t="s">
        <v>228</v>
      </c>
      <c r="S2387" s="100">
        <v>1124.04</v>
      </c>
    </row>
    <row r="2388" spans="17:19">
      <c r="Q2388" s="54" t="s">
        <v>303</v>
      </c>
      <c r="R2388" s="90" t="s">
        <v>229</v>
      </c>
      <c r="S2388" s="100">
        <v>1124.04</v>
      </c>
    </row>
    <row r="2389" spans="17:19">
      <c r="Q2389" s="54" t="s">
        <v>303</v>
      </c>
      <c r="R2389" s="90" t="s">
        <v>230</v>
      </c>
      <c r="S2389" s="100">
        <v>1124.04</v>
      </c>
    </row>
    <row r="2390" spans="17:19">
      <c r="Q2390" s="54" t="s">
        <v>303</v>
      </c>
      <c r="R2390" s="90" t="s">
        <v>231</v>
      </c>
      <c r="S2390" s="100">
        <v>1124.04</v>
      </c>
    </row>
    <row r="2391" spans="17:19">
      <c r="Q2391" s="106" t="s">
        <v>304</v>
      </c>
      <c r="R2391" s="35" t="s">
        <v>34</v>
      </c>
      <c r="S2391" s="99">
        <v>1546.82</v>
      </c>
    </row>
    <row r="2392" spans="17:19">
      <c r="Q2392" s="106" t="s">
        <v>304</v>
      </c>
      <c r="R2392" s="35" t="s">
        <v>33</v>
      </c>
      <c r="S2392" s="99">
        <v>1546.82</v>
      </c>
    </row>
    <row r="2393" spans="17:19">
      <c r="Q2393" s="106" t="s">
        <v>304</v>
      </c>
      <c r="R2393" s="35" t="s">
        <v>35</v>
      </c>
      <c r="S2393" s="99">
        <v>1546.82</v>
      </c>
    </row>
    <row r="2394" spans="17:19">
      <c r="Q2394" s="106" t="s">
        <v>304</v>
      </c>
      <c r="R2394" s="35" t="s">
        <v>36</v>
      </c>
      <c r="S2394" s="99">
        <v>1546.82</v>
      </c>
    </row>
    <row r="2395" spans="17:19">
      <c r="Q2395" s="106" t="s">
        <v>304</v>
      </c>
      <c r="R2395" s="35" t="s">
        <v>37</v>
      </c>
      <c r="S2395" s="99">
        <v>1546.82</v>
      </c>
    </row>
    <row r="2396" spans="17:19">
      <c r="Q2396" s="106" t="s">
        <v>304</v>
      </c>
      <c r="R2396" s="35" t="s">
        <v>38</v>
      </c>
      <c r="S2396" s="99">
        <v>1546.82</v>
      </c>
    </row>
    <row r="2397" spans="17:19">
      <c r="Q2397" s="106" t="s">
        <v>304</v>
      </c>
      <c r="R2397" s="35" t="s">
        <v>39</v>
      </c>
      <c r="S2397" s="99">
        <v>1546.82</v>
      </c>
    </row>
    <row r="2398" spans="17:19">
      <c r="Q2398" s="106" t="s">
        <v>304</v>
      </c>
      <c r="R2398" s="35" t="s">
        <v>40</v>
      </c>
      <c r="S2398" s="99">
        <v>1546.82</v>
      </c>
    </row>
    <row r="2399" spans="17:19">
      <c r="Q2399" s="106" t="s">
        <v>304</v>
      </c>
      <c r="R2399" s="35" t="s">
        <v>41</v>
      </c>
      <c r="S2399" s="99">
        <v>1546.82</v>
      </c>
    </row>
    <row r="2400" spans="17:19">
      <c r="Q2400" s="106" t="s">
        <v>304</v>
      </c>
      <c r="R2400" s="35" t="s">
        <v>42</v>
      </c>
      <c r="S2400" s="99">
        <v>1546.82</v>
      </c>
    </row>
    <row r="2401" spans="17:19">
      <c r="Q2401" s="106" t="s">
        <v>304</v>
      </c>
      <c r="R2401" s="35" t="s">
        <v>43</v>
      </c>
      <c r="S2401" s="99">
        <v>1546.82</v>
      </c>
    </row>
    <row r="2402" spans="17:19">
      <c r="Q2402" s="106" t="s">
        <v>304</v>
      </c>
      <c r="R2402" s="35" t="s">
        <v>44</v>
      </c>
      <c r="S2402" s="99">
        <v>1546.82</v>
      </c>
    </row>
    <row r="2403" spans="17:19">
      <c r="Q2403" s="106" t="s">
        <v>304</v>
      </c>
      <c r="R2403" s="35" t="s">
        <v>45</v>
      </c>
      <c r="S2403" s="99">
        <v>1546.82</v>
      </c>
    </row>
    <row r="2404" spans="17:19">
      <c r="Q2404" s="106" t="s">
        <v>304</v>
      </c>
      <c r="R2404" s="35" t="s">
        <v>46</v>
      </c>
      <c r="S2404" s="99">
        <v>1546.82</v>
      </c>
    </row>
    <row r="2405" spans="17:19">
      <c r="Q2405" s="106" t="s">
        <v>304</v>
      </c>
      <c r="R2405" s="35" t="s">
        <v>47</v>
      </c>
      <c r="S2405" s="99">
        <v>1546.82</v>
      </c>
    </row>
    <row r="2406" spans="17:19">
      <c r="Q2406" s="106" t="s">
        <v>304</v>
      </c>
      <c r="R2406" s="35" t="s">
        <v>48</v>
      </c>
      <c r="S2406" s="99">
        <v>1546.82</v>
      </c>
    </row>
    <row r="2407" spans="17:19">
      <c r="Q2407" s="106" t="s">
        <v>304</v>
      </c>
      <c r="R2407" s="35" t="s">
        <v>49</v>
      </c>
      <c r="S2407" s="99">
        <v>1546.82</v>
      </c>
    </row>
    <row r="2408" spans="17:19">
      <c r="Q2408" s="106" t="s">
        <v>304</v>
      </c>
      <c r="R2408" s="35" t="s">
        <v>50</v>
      </c>
      <c r="S2408" s="99">
        <v>1546.82</v>
      </c>
    </row>
    <row r="2409" spans="17:19">
      <c r="Q2409" s="106" t="s">
        <v>304</v>
      </c>
      <c r="R2409" s="35" t="s">
        <v>51</v>
      </c>
      <c r="S2409" s="99">
        <v>1546.82</v>
      </c>
    </row>
    <row r="2410" spans="17:19">
      <c r="Q2410" s="106" t="s">
        <v>304</v>
      </c>
      <c r="R2410" s="35" t="s">
        <v>52</v>
      </c>
      <c r="S2410" s="99">
        <v>1546.82</v>
      </c>
    </row>
    <row r="2411" spans="17:19">
      <c r="Q2411" s="106" t="s">
        <v>304</v>
      </c>
      <c r="R2411" s="35" t="s">
        <v>53</v>
      </c>
      <c r="S2411" s="99">
        <v>1546.82</v>
      </c>
    </row>
    <row r="2412" spans="17:19">
      <c r="Q2412" s="106" t="s">
        <v>304</v>
      </c>
      <c r="R2412" s="35" t="s">
        <v>54</v>
      </c>
      <c r="S2412" s="99">
        <v>1546.82</v>
      </c>
    </row>
    <row r="2413" spans="17:19">
      <c r="Q2413" s="106" t="s">
        <v>304</v>
      </c>
      <c r="R2413" s="35" t="s">
        <v>55</v>
      </c>
      <c r="S2413" s="99">
        <v>1546.82</v>
      </c>
    </row>
    <row r="2414" spans="17:19">
      <c r="Q2414" s="106" t="s">
        <v>304</v>
      </c>
      <c r="R2414" s="35" t="s">
        <v>56</v>
      </c>
      <c r="S2414" s="99">
        <v>1546.82</v>
      </c>
    </row>
    <row r="2415" spans="17:19">
      <c r="Q2415" s="106" t="s">
        <v>304</v>
      </c>
      <c r="R2415" s="35" t="s">
        <v>57</v>
      </c>
      <c r="S2415" s="99">
        <v>1546.82</v>
      </c>
    </row>
    <row r="2416" spans="17:19">
      <c r="Q2416" s="106" t="s">
        <v>304</v>
      </c>
      <c r="R2416" s="35" t="s">
        <v>58</v>
      </c>
      <c r="S2416" s="99">
        <v>1546.82</v>
      </c>
    </row>
    <row r="2417" spans="17:19">
      <c r="Q2417" s="106" t="s">
        <v>304</v>
      </c>
      <c r="R2417" s="35" t="s">
        <v>59</v>
      </c>
      <c r="S2417" s="99">
        <v>1546.82</v>
      </c>
    </row>
    <row r="2418" spans="17:19">
      <c r="Q2418" s="106" t="s">
        <v>304</v>
      </c>
      <c r="R2418" s="35" t="s">
        <v>60</v>
      </c>
      <c r="S2418" s="99">
        <v>1546.82</v>
      </c>
    </row>
    <row r="2419" spans="17:19">
      <c r="Q2419" s="106" t="s">
        <v>304</v>
      </c>
      <c r="R2419" s="35" t="s">
        <v>61</v>
      </c>
      <c r="S2419" s="99">
        <v>1546.82</v>
      </c>
    </row>
    <row r="2420" spans="17:19">
      <c r="Q2420" s="106" t="s">
        <v>304</v>
      </c>
      <c r="R2420" s="35" t="s">
        <v>62</v>
      </c>
      <c r="S2420" s="99">
        <v>1546.82</v>
      </c>
    </row>
    <row r="2421" spans="17:19">
      <c r="Q2421" s="106" t="s">
        <v>304</v>
      </c>
      <c r="R2421" s="35" t="s">
        <v>63</v>
      </c>
      <c r="S2421" s="99">
        <v>1546.82</v>
      </c>
    </row>
    <row r="2422" spans="17:19">
      <c r="Q2422" s="106" t="s">
        <v>304</v>
      </c>
      <c r="R2422" s="35" t="s">
        <v>64</v>
      </c>
      <c r="S2422" s="99">
        <v>1546.82</v>
      </c>
    </row>
    <row r="2423" spans="17:19">
      <c r="Q2423" s="106" t="s">
        <v>304</v>
      </c>
      <c r="R2423" s="35" t="s">
        <v>65</v>
      </c>
      <c r="S2423" s="99">
        <v>1546.82</v>
      </c>
    </row>
    <row r="2424" spans="17:19">
      <c r="Q2424" s="106" t="s">
        <v>304</v>
      </c>
      <c r="R2424" s="35" t="s">
        <v>66</v>
      </c>
      <c r="S2424" s="99">
        <v>1546.82</v>
      </c>
    </row>
    <row r="2425" spans="17:19">
      <c r="Q2425" s="106" t="s">
        <v>304</v>
      </c>
      <c r="R2425" s="35" t="s">
        <v>67</v>
      </c>
      <c r="S2425" s="99">
        <v>1546.82</v>
      </c>
    </row>
    <row r="2426" spans="17:19">
      <c r="Q2426" s="106" t="s">
        <v>304</v>
      </c>
      <c r="R2426" s="35" t="s">
        <v>68</v>
      </c>
      <c r="S2426" s="99">
        <v>1546.82</v>
      </c>
    </row>
    <row r="2427" spans="17:19">
      <c r="Q2427" s="106" t="s">
        <v>304</v>
      </c>
      <c r="R2427" s="35" t="s">
        <v>69</v>
      </c>
      <c r="S2427" s="99">
        <v>1546.82</v>
      </c>
    </row>
    <row r="2428" spans="17:19">
      <c r="Q2428" s="106" t="s">
        <v>304</v>
      </c>
      <c r="R2428" s="35" t="s">
        <v>70</v>
      </c>
      <c r="S2428" s="99">
        <v>1546.82</v>
      </c>
    </row>
    <row r="2429" spans="17:19">
      <c r="Q2429" s="106" t="s">
        <v>304</v>
      </c>
      <c r="R2429" s="35" t="s">
        <v>71</v>
      </c>
      <c r="S2429" s="99">
        <v>1546.82</v>
      </c>
    </row>
    <row r="2430" spans="17:19">
      <c r="Q2430" s="106" t="s">
        <v>304</v>
      </c>
      <c r="R2430" s="35" t="s">
        <v>72</v>
      </c>
      <c r="S2430" s="99">
        <v>1546.82</v>
      </c>
    </row>
    <row r="2431" spans="17:19">
      <c r="Q2431" s="106" t="s">
        <v>304</v>
      </c>
      <c r="R2431" s="35" t="s">
        <v>73</v>
      </c>
      <c r="S2431" s="99">
        <v>1546.82</v>
      </c>
    </row>
    <row r="2432" spans="17:19">
      <c r="Q2432" s="106" t="s">
        <v>304</v>
      </c>
      <c r="R2432" s="35" t="s">
        <v>74</v>
      </c>
      <c r="S2432" s="99">
        <v>1546.82</v>
      </c>
    </row>
    <row r="2433" spans="17:19">
      <c r="Q2433" s="106" t="s">
        <v>304</v>
      </c>
      <c r="R2433" s="35" t="s">
        <v>75</v>
      </c>
      <c r="S2433" s="99">
        <v>1546.82</v>
      </c>
    </row>
    <row r="2434" spans="17:19">
      <c r="Q2434" s="106" t="s">
        <v>304</v>
      </c>
      <c r="R2434" s="35" t="s">
        <v>76</v>
      </c>
      <c r="S2434" s="99">
        <v>1546.82</v>
      </c>
    </row>
    <row r="2435" spans="17:19">
      <c r="Q2435" s="106" t="s">
        <v>304</v>
      </c>
      <c r="R2435" s="35" t="s">
        <v>77</v>
      </c>
      <c r="S2435" s="99">
        <v>1546.82</v>
      </c>
    </row>
    <row r="2436" spans="17:19">
      <c r="Q2436" s="106" t="s">
        <v>304</v>
      </c>
      <c r="R2436" s="35" t="s">
        <v>78</v>
      </c>
      <c r="S2436" s="99">
        <v>1546.82</v>
      </c>
    </row>
    <row r="2437" spans="17:19">
      <c r="Q2437" s="106" t="s">
        <v>304</v>
      </c>
      <c r="R2437" s="35" t="s">
        <v>79</v>
      </c>
      <c r="S2437" s="99">
        <v>1546.82</v>
      </c>
    </row>
    <row r="2438" spans="17:19">
      <c r="Q2438" s="106" t="s">
        <v>304</v>
      </c>
      <c r="R2438" s="35" t="s">
        <v>80</v>
      </c>
      <c r="S2438" s="99">
        <v>1546.82</v>
      </c>
    </row>
    <row r="2439" spans="17:19">
      <c r="Q2439" s="106" t="s">
        <v>304</v>
      </c>
      <c r="R2439" s="35" t="s">
        <v>81</v>
      </c>
      <c r="S2439" s="99">
        <v>1546.82</v>
      </c>
    </row>
    <row r="2440" spans="17:19">
      <c r="Q2440" s="106" t="s">
        <v>304</v>
      </c>
      <c r="R2440" s="35" t="s">
        <v>83</v>
      </c>
      <c r="S2440" s="99">
        <v>1546.82</v>
      </c>
    </row>
    <row r="2441" spans="17:19">
      <c r="Q2441" s="106" t="s">
        <v>304</v>
      </c>
      <c r="R2441" s="35" t="s">
        <v>84</v>
      </c>
      <c r="S2441" s="99">
        <v>1546.82</v>
      </c>
    </row>
    <row r="2442" spans="17:19">
      <c r="Q2442" s="106" t="s">
        <v>304</v>
      </c>
      <c r="R2442" s="35" t="s">
        <v>85</v>
      </c>
      <c r="S2442" s="99">
        <v>1546.82</v>
      </c>
    </row>
    <row r="2443" spans="17:19">
      <c r="Q2443" s="106" t="s">
        <v>304</v>
      </c>
      <c r="R2443" s="35" t="s">
        <v>86</v>
      </c>
      <c r="S2443" s="99">
        <v>1546.82</v>
      </c>
    </row>
    <row r="2444" spans="17:19">
      <c r="Q2444" s="106" t="s">
        <v>304</v>
      </c>
      <c r="R2444" s="35" t="s">
        <v>87</v>
      </c>
      <c r="S2444" s="99">
        <v>1546.82</v>
      </c>
    </row>
    <row r="2445" spans="17:19">
      <c r="Q2445" s="106" t="s">
        <v>304</v>
      </c>
      <c r="R2445" s="35" t="s">
        <v>88</v>
      </c>
      <c r="S2445" s="99">
        <v>1546.82</v>
      </c>
    </row>
    <row r="2446" spans="17:19">
      <c r="Q2446" s="106" t="s">
        <v>304</v>
      </c>
      <c r="R2446" s="35" t="s">
        <v>89</v>
      </c>
      <c r="S2446" s="99">
        <v>1546.82</v>
      </c>
    </row>
    <row r="2447" spans="17:19">
      <c r="Q2447" s="106" t="s">
        <v>304</v>
      </c>
      <c r="R2447" s="35" t="s">
        <v>90</v>
      </c>
      <c r="S2447" s="99">
        <v>1546.82</v>
      </c>
    </row>
    <row r="2448" spans="17:19">
      <c r="Q2448" s="106" t="s">
        <v>304</v>
      </c>
      <c r="R2448" s="35" t="s">
        <v>91</v>
      </c>
      <c r="S2448" s="99">
        <v>1546.82</v>
      </c>
    </row>
    <row r="2449" spans="17:19">
      <c r="Q2449" s="106" t="s">
        <v>304</v>
      </c>
      <c r="R2449" s="35" t="s">
        <v>82</v>
      </c>
      <c r="S2449" s="99">
        <v>1546.82</v>
      </c>
    </row>
    <row r="2450" spans="17:19">
      <c r="Q2450" s="106" t="s">
        <v>304</v>
      </c>
      <c r="R2450" s="35" t="s">
        <v>92</v>
      </c>
      <c r="S2450" s="99">
        <v>1546.82</v>
      </c>
    </row>
    <row r="2451" spans="17:19">
      <c r="Q2451" s="106" t="s">
        <v>304</v>
      </c>
      <c r="R2451" s="35" t="s">
        <v>93</v>
      </c>
      <c r="S2451" s="99">
        <v>1546.82</v>
      </c>
    </row>
    <row r="2452" spans="17:19">
      <c r="Q2452" s="106" t="s">
        <v>304</v>
      </c>
      <c r="R2452" s="35" t="s">
        <v>235</v>
      </c>
      <c r="S2452" s="99">
        <v>1546.82</v>
      </c>
    </row>
    <row r="2453" spans="17:19">
      <c r="Q2453" s="106" t="s">
        <v>304</v>
      </c>
      <c r="R2453" s="35" t="s">
        <v>95</v>
      </c>
      <c r="S2453" s="99">
        <v>1546.82</v>
      </c>
    </row>
    <row r="2454" spans="17:19">
      <c r="Q2454" s="106" t="s">
        <v>304</v>
      </c>
      <c r="R2454" s="35" t="s">
        <v>96</v>
      </c>
      <c r="S2454" s="99">
        <v>1546.82</v>
      </c>
    </row>
    <row r="2455" spans="17:19">
      <c r="Q2455" s="106" t="s">
        <v>304</v>
      </c>
      <c r="R2455" s="35" t="s">
        <v>97</v>
      </c>
      <c r="S2455" s="99">
        <v>1546.82</v>
      </c>
    </row>
    <row r="2456" spans="17:19">
      <c r="Q2456" s="106" t="s">
        <v>304</v>
      </c>
      <c r="R2456" s="35" t="s">
        <v>98</v>
      </c>
      <c r="S2456" s="99">
        <v>1546.82</v>
      </c>
    </row>
    <row r="2457" spans="17:19">
      <c r="Q2457" s="106" t="s">
        <v>304</v>
      </c>
      <c r="R2457" s="35" t="s">
        <v>99</v>
      </c>
      <c r="S2457" s="99">
        <v>1546.82</v>
      </c>
    </row>
    <row r="2458" spans="17:19">
      <c r="Q2458" s="106" t="s">
        <v>304</v>
      </c>
      <c r="R2458" s="35" t="s">
        <v>100</v>
      </c>
      <c r="S2458" s="99">
        <v>1546.82</v>
      </c>
    </row>
    <row r="2459" spans="17:19">
      <c r="Q2459" s="106" t="s">
        <v>304</v>
      </c>
      <c r="R2459" s="35" t="s">
        <v>101</v>
      </c>
      <c r="S2459" s="99">
        <v>1546.82</v>
      </c>
    </row>
    <row r="2460" spans="17:19">
      <c r="Q2460" s="106" t="s">
        <v>304</v>
      </c>
      <c r="R2460" s="35" t="s">
        <v>102</v>
      </c>
      <c r="S2460" s="99">
        <v>1546.82</v>
      </c>
    </row>
    <row r="2461" spans="17:19">
      <c r="Q2461" s="106" t="s">
        <v>304</v>
      </c>
      <c r="R2461" s="35" t="s">
        <v>103</v>
      </c>
      <c r="S2461" s="99">
        <v>1546.82</v>
      </c>
    </row>
    <row r="2462" spans="17:19">
      <c r="Q2462" s="106" t="s">
        <v>304</v>
      </c>
      <c r="R2462" s="35" t="s">
        <v>104</v>
      </c>
      <c r="S2462" s="99">
        <v>1546.82</v>
      </c>
    </row>
    <row r="2463" spans="17:19">
      <c r="Q2463" s="106" t="s">
        <v>304</v>
      </c>
      <c r="R2463" s="35" t="s">
        <v>105</v>
      </c>
      <c r="S2463" s="99">
        <v>1546.82</v>
      </c>
    </row>
    <row r="2464" spans="17:19">
      <c r="Q2464" s="106" t="s">
        <v>304</v>
      </c>
      <c r="R2464" s="35" t="s">
        <v>106</v>
      </c>
      <c r="S2464" s="99">
        <v>1546.82</v>
      </c>
    </row>
    <row r="2465" spans="17:19">
      <c r="Q2465" s="106" t="s">
        <v>304</v>
      </c>
      <c r="R2465" s="35" t="s">
        <v>107</v>
      </c>
      <c r="S2465" s="99">
        <v>1546.82</v>
      </c>
    </row>
    <row r="2466" spans="17:19">
      <c r="Q2466" s="106" t="s">
        <v>304</v>
      </c>
      <c r="R2466" s="35" t="s">
        <v>108</v>
      </c>
      <c r="S2466" s="99">
        <v>1546.82</v>
      </c>
    </row>
    <row r="2467" spans="17:19">
      <c r="Q2467" s="106" t="s">
        <v>304</v>
      </c>
      <c r="R2467" s="35" t="s">
        <v>109</v>
      </c>
      <c r="S2467" s="99">
        <v>1546.82</v>
      </c>
    </row>
    <row r="2468" spans="17:19">
      <c r="Q2468" s="106" t="s">
        <v>304</v>
      </c>
      <c r="R2468" s="35" t="s">
        <v>110</v>
      </c>
      <c r="S2468" s="99">
        <v>1546.82</v>
      </c>
    </row>
    <row r="2469" spans="17:19">
      <c r="Q2469" s="106" t="s">
        <v>304</v>
      </c>
      <c r="R2469" s="35" t="s">
        <v>111</v>
      </c>
      <c r="S2469" s="99">
        <v>1546.82</v>
      </c>
    </row>
    <row r="2470" spans="17:19">
      <c r="Q2470" s="106" t="s">
        <v>304</v>
      </c>
      <c r="R2470" s="35" t="s">
        <v>112</v>
      </c>
      <c r="S2470" s="99">
        <v>1546.82</v>
      </c>
    </row>
    <row r="2471" spans="17:19">
      <c r="Q2471" s="106" t="s">
        <v>304</v>
      </c>
      <c r="R2471" s="35" t="s">
        <v>113</v>
      </c>
      <c r="S2471" s="99">
        <v>1546.82</v>
      </c>
    </row>
    <row r="2472" spans="17:19">
      <c r="Q2472" s="106" t="s">
        <v>304</v>
      </c>
      <c r="R2472" s="35" t="s">
        <v>114</v>
      </c>
      <c r="S2472" s="99">
        <v>1546.82</v>
      </c>
    </row>
    <row r="2473" spans="17:19">
      <c r="Q2473" s="106" t="s">
        <v>304</v>
      </c>
      <c r="R2473" s="35" t="s">
        <v>115</v>
      </c>
      <c r="S2473" s="99">
        <v>1546.82</v>
      </c>
    </row>
    <row r="2474" spans="17:19">
      <c r="Q2474" s="106" t="s">
        <v>304</v>
      </c>
      <c r="R2474" s="35" t="s">
        <v>116</v>
      </c>
      <c r="S2474" s="99">
        <v>1546.82</v>
      </c>
    </row>
    <row r="2475" spans="17:19">
      <c r="Q2475" s="106" t="s">
        <v>304</v>
      </c>
      <c r="R2475" s="35" t="s">
        <v>117</v>
      </c>
      <c r="S2475" s="99">
        <v>1546.82</v>
      </c>
    </row>
    <row r="2476" spans="17:19">
      <c r="Q2476" s="106" t="s">
        <v>304</v>
      </c>
      <c r="R2476" s="35" t="s">
        <v>118</v>
      </c>
      <c r="S2476" s="99">
        <v>1546.82</v>
      </c>
    </row>
    <row r="2477" spans="17:19">
      <c r="Q2477" s="106" t="s">
        <v>304</v>
      </c>
      <c r="R2477" s="35" t="s">
        <v>119</v>
      </c>
      <c r="S2477" s="99">
        <v>1546.82</v>
      </c>
    </row>
    <row r="2478" spans="17:19">
      <c r="Q2478" s="106" t="s">
        <v>304</v>
      </c>
      <c r="R2478" s="35" t="s">
        <v>120</v>
      </c>
      <c r="S2478" s="99">
        <v>1546.82</v>
      </c>
    </row>
    <row r="2479" spans="17:19">
      <c r="Q2479" s="106" t="s">
        <v>304</v>
      </c>
      <c r="R2479" s="35" t="s">
        <v>121</v>
      </c>
      <c r="S2479" s="99">
        <v>1546.82</v>
      </c>
    </row>
    <row r="2480" spans="17:19">
      <c r="Q2480" s="106" t="s">
        <v>304</v>
      </c>
      <c r="R2480" s="35" t="s">
        <v>122</v>
      </c>
      <c r="S2480" s="99">
        <v>1546.82</v>
      </c>
    </row>
    <row r="2481" spans="17:19">
      <c r="Q2481" s="106" t="s">
        <v>304</v>
      </c>
      <c r="R2481" s="35" t="s">
        <v>123</v>
      </c>
      <c r="S2481" s="99">
        <v>1546.82</v>
      </c>
    </row>
    <row r="2482" spans="17:19">
      <c r="Q2482" s="106" t="s">
        <v>304</v>
      </c>
      <c r="R2482" s="35" t="s">
        <v>124</v>
      </c>
      <c r="S2482" s="99">
        <v>1546.82</v>
      </c>
    </row>
    <row r="2483" spans="17:19">
      <c r="Q2483" s="106" t="s">
        <v>304</v>
      </c>
      <c r="R2483" s="35" t="s">
        <v>125</v>
      </c>
      <c r="S2483" s="99">
        <v>1546.82</v>
      </c>
    </row>
    <row r="2484" spans="17:19">
      <c r="Q2484" s="106" t="s">
        <v>304</v>
      </c>
      <c r="R2484" s="35" t="s">
        <v>126</v>
      </c>
      <c r="S2484" s="99">
        <v>1546.82</v>
      </c>
    </row>
    <row r="2485" spans="17:19">
      <c r="Q2485" s="106" t="s">
        <v>304</v>
      </c>
      <c r="R2485" s="35" t="s">
        <v>127</v>
      </c>
      <c r="S2485" s="99">
        <v>1546.82</v>
      </c>
    </row>
    <row r="2486" spans="17:19">
      <c r="Q2486" s="106" t="s">
        <v>304</v>
      </c>
      <c r="R2486" s="35" t="s">
        <v>128</v>
      </c>
      <c r="S2486" s="99">
        <v>1546.82</v>
      </c>
    </row>
    <row r="2487" spans="17:19">
      <c r="Q2487" s="106" t="s">
        <v>304</v>
      </c>
      <c r="R2487" s="35" t="s">
        <v>129</v>
      </c>
      <c r="S2487" s="99">
        <v>1546.82</v>
      </c>
    </row>
    <row r="2488" spans="17:19">
      <c r="Q2488" s="106" t="s">
        <v>304</v>
      </c>
      <c r="R2488" s="35" t="s">
        <v>130</v>
      </c>
      <c r="S2488" s="99">
        <v>1546.82</v>
      </c>
    </row>
    <row r="2489" spans="17:19">
      <c r="Q2489" s="106" t="s">
        <v>304</v>
      </c>
      <c r="R2489" s="35" t="s">
        <v>131</v>
      </c>
      <c r="S2489" s="99">
        <v>1546.82</v>
      </c>
    </row>
    <row r="2490" spans="17:19">
      <c r="Q2490" s="106" t="s">
        <v>304</v>
      </c>
      <c r="R2490" s="35" t="s">
        <v>132</v>
      </c>
      <c r="S2490" s="99">
        <v>1546.82</v>
      </c>
    </row>
    <row r="2491" spans="17:19">
      <c r="Q2491" s="106" t="s">
        <v>304</v>
      </c>
      <c r="R2491" s="35" t="s">
        <v>133</v>
      </c>
      <c r="S2491" s="99">
        <v>1546.82</v>
      </c>
    </row>
    <row r="2492" spans="17:19">
      <c r="Q2492" s="106" t="s">
        <v>304</v>
      </c>
      <c r="R2492" s="35" t="s">
        <v>134</v>
      </c>
      <c r="S2492" s="99">
        <v>1546.82</v>
      </c>
    </row>
    <row r="2493" spans="17:19">
      <c r="Q2493" s="106" t="s">
        <v>304</v>
      </c>
      <c r="R2493" s="35" t="s">
        <v>135</v>
      </c>
      <c r="S2493" s="99">
        <v>1546.82</v>
      </c>
    </row>
    <row r="2494" spans="17:19">
      <c r="Q2494" s="106" t="s">
        <v>304</v>
      </c>
      <c r="R2494" s="35" t="s">
        <v>136</v>
      </c>
      <c r="S2494" s="99">
        <v>1546.82</v>
      </c>
    </row>
    <row r="2495" spans="17:19">
      <c r="Q2495" s="106" t="s">
        <v>304</v>
      </c>
      <c r="R2495" s="35" t="s">
        <v>137</v>
      </c>
      <c r="S2495" s="99">
        <v>1546.82</v>
      </c>
    </row>
    <row r="2496" spans="17:19">
      <c r="Q2496" s="106" t="s">
        <v>304</v>
      </c>
      <c r="R2496" s="35" t="s">
        <v>138</v>
      </c>
      <c r="S2496" s="99">
        <v>1755.85</v>
      </c>
    </row>
    <row r="2497" spans="17:19">
      <c r="Q2497" s="106" t="s">
        <v>304</v>
      </c>
      <c r="R2497" s="35" t="s">
        <v>139</v>
      </c>
      <c r="S2497" s="99">
        <v>1755.85</v>
      </c>
    </row>
    <row r="2498" spans="17:19">
      <c r="Q2498" s="106" t="s">
        <v>304</v>
      </c>
      <c r="R2498" s="35" t="s">
        <v>140</v>
      </c>
      <c r="S2498" s="99">
        <v>1755.85</v>
      </c>
    </row>
    <row r="2499" spans="17:19">
      <c r="Q2499" s="106" t="s">
        <v>304</v>
      </c>
      <c r="R2499" s="35" t="s">
        <v>141</v>
      </c>
      <c r="S2499" s="99">
        <v>1755.85</v>
      </c>
    </row>
    <row r="2500" spans="17:19">
      <c r="Q2500" s="106" t="s">
        <v>304</v>
      </c>
      <c r="R2500" s="35" t="s">
        <v>142</v>
      </c>
      <c r="S2500" s="99">
        <v>1755.85</v>
      </c>
    </row>
    <row r="2501" spans="17:19">
      <c r="Q2501" s="106" t="s">
        <v>304</v>
      </c>
      <c r="R2501" s="35" t="s">
        <v>143</v>
      </c>
      <c r="S2501" s="99">
        <v>1755.85</v>
      </c>
    </row>
    <row r="2502" spans="17:19">
      <c r="Q2502" s="106" t="s">
        <v>304</v>
      </c>
      <c r="R2502" s="35" t="s">
        <v>144</v>
      </c>
      <c r="S2502" s="99">
        <v>1755.85</v>
      </c>
    </row>
    <row r="2503" spans="17:19">
      <c r="Q2503" s="106" t="s">
        <v>304</v>
      </c>
      <c r="R2503" s="35" t="s">
        <v>145</v>
      </c>
      <c r="S2503" s="99">
        <v>1755.85</v>
      </c>
    </row>
    <row r="2504" spans="17:19">
      <c r="Q2504" s="106" t="s">
        <v>304</v>
      </c>
      <c r="R2504" s="35" t="s">
        <v>146</v>
      </c>
      <c r="S2504" s="99">
        <v>1755.85</v>
      </c>
    </row>
    <row r="2505" spans="17:19">
      <c r="Q2505" s="106" t="s">
        <v>304</v>
      </c>
      <c r="R2505" s="35" t="s">
        <v>147</v>
      </c>
      <c r="S2505" s="99">
        <v>1755.85</v>
      </c>
    </row>
    <row r="2506" spans="17:19">
      <c r="Q2506" s="106" t="s">
        <v>304</v>
      </c>
      <c r="R2506" s="35" t="s">
        <v>148</v>
      </c>
      <c r="S2506" s="99">
        <v>1755.85</v>
      </c>
    </row>
    <row r="2507" spans="17:19">
      <c r="Q2507" s="106" t="s">
        <v>304</v>
      </c>
      <c r="R2507" s="35" t="s">
        <v>149</v>
      </c>
      <c r="S2507" s="99">
        <v>1755.85</v>
      </c>
    </row>
    <row r="2508" spans="17:19">
      <c r="Q2508" s="106" t="s">
        <v>304</v>
      </c>
      <c r="R2508" s="35" t="s">
        <v>150</v>
      </c>
      <c r="S2508" s="99">
        <v>1755.85</v>
      </c>
    </row>
    <row r="2509" spans="17:19">
      <c r="Q2509" s="106" t="s">
        <v>304</v>
      </c>
      <c r="R2509" s="35" t="s">
        <v>151</v>
      </c>
      <c r="S2509" s="99">
        <v>1755.85</v>
      </c>
    </row>
    <row r="2510" spans="17:19">
      <c r="Q2510" s="106" t="s">
        <v>304</v>
      </c>
      <c r="R2510" s="35" t="s">
        <v>152</v>
      </c>
      <c r="S2510" s="99">
        <v>1755.85</v>
      </c>
    </row>
    <row r="2511" spans="17:19">
      <c r="Q2511" s="106" t="s">
        <v>304</v>
      </c>
      <c r="R2511" s="35" t="s">
        <v>153</v>
      </c>
      <c r="S2511" s="99">
        <v>1755.85</v>
      </c>
    </row>
    <row r="2512" spans="17:19">
      <c r="Q2512" s="106" t="s">
        <v>304</v>
      </c>
      <c r="R2512" s="35" t="s">
        <v>154</v>
      </c>
      <c r="S2512" s="99">
        <v>1755.85</v>
      </c>
    </row>
    <row r="2513" spans="17:19">
      <c r="Q2513" s="106" t="s">
        <v>304</v>
      </c>
      <c r="R2513" s="35" t="s">
        <v>155</v>
      </c>
      <c r="S2513" s="99">
        <v>1755.85</v>
      </c>
    </row>
    <row r="2514" spans="17:19">
      <c r="Q2514" s="106" t="s">
        <v>304</v>
      </c>
      <c r="R2514" s="35" t="s">
        <v>156</v>
      </c>
      <c r="S2514" s="99">
        <v>1755.85</v>
      </c>
    </row>
    <row r="2515" spans="17:19">
      <c r="Q2515" s="106" t="s">
        <v>304</v>
      </c>
      <c r="R2515" s="35" t="s">
        <v>157</v>
      </c>
      <c r="S2515" s="99">
        <v>1755.85</v>
      </c>
    </row>
    <row r="2516" spans="17:19">
      <c r="Q2516" s="106" t="s">
        <v>304</v>
      </c>
      <c r="R2516" s="35" t="s">
        <v>158</v>
      </c>
      <c r="S2516" s="99">
        <v>1755.85</v>
      </c>
    </row>
    <row r="2517" spans="17:19">
      <c r="Q2517" s="106" t="s">
        <v>304</v>
      </c>
      <c r="R2517" s="35" t="s">
        <v>159</v>
      </c>
      <c r="S2517" s="99">
        <v>1755.85</v>
      </c>
    </row>
    <row r="2518" spans="17:19">
      <c r="Q2518" s="106" t="s">
        <v>304</v>
      </c>
      <c r="R2518" s="35" t="s">
        <v>160</v>
      </c>
      <c r="S2518" s="99">
        <v>1755.85</v>
      </c>
    </row>
    <row r="2519" spans="17:19">
      <c r="Q2519" s="106" t="s">
        <v>304</v>
      </c>
      <c r="R2519" s="35" t="s">
        <v>161</v>
      </c>
      <c r="S2519" s="99">
        <v>1755.85</v>
      </c>
    </row>
    <row r="2520" spans="17:19">
      <c r="Q2520" s="106" t="s">
        <v>304</v>
      </c>
      <c r="R2520" s="35" t="s">
        <v>162</v>
      </c>
      <c r="S2520" s="99">
        <v>1755.85</v>
      </c>
    </row>
    <row r="2521" spans="17:19">
      <c r="Q2521" s="106" t="s">
        <v>304</v>
      </c>
      <c r="R2521" s="35" t="s">
        <v>163</v>
      </c>
      <c r="S2521" s="99">
        <v>1755.85</v>
      </c>
    </row>
    <row r="2522" spans="17:19">
      <c r="Q2522" s="106" t="s">
        <v>304</v>
      </c>
      <c r="R2522" s="35" t="s">
        <v>164</v>
      </c>
      <c r="S2522" s="99">
        <v>1755.85</v>
      </c>
    </row>
    <row r="2523" spans="17:19">
      <c r="Q2523" s="106" t="s">
        <v>304</v>
      </c>
      <c r="R2523" s="35" t="s">
        <v>165</v>
      </c>
      <c r="S2523" s="99">
        <v>1755.85</v>
      </c>
    </row>
    <row r="2524" spans="17:19">
      <c r="Q2524" s="106" t="s">
        <v>304</v>
      </c>
      <c r="R2524" s="35" t="s">
        <v>166</v>
      </c>
      <c r="S2524" s="99">
        <v>1755.85</v>
      </c>
    </row>
    <row r="2525" spans="17:19">
      <c r="Q2525" s="106" t="s">
        <v>304</v>
      </c>
      <c r="R2525" s="35" t="s">
        <v>167</v>
      </c>
      <c r="S2525" s="99">
        <v>1755.85</v>
      </c>
    </row>
    <row r="2526" spans="17:19">
      <c r="Q2526" s="106" t="s">
        <v>304</v>
      </c>
      <c r="R2526" s="35" t="s">
        <v>168</v>
      </c>
      <c r="S2526" s="99">
        <v>1755.85</v>
      </c>
    </row>
    <row r="2527" spans="17:19">
      <c r="Q2527" s="106" t="s">
        <v>304</v>
      </c>
      <c r="R2527" s="35" t="s">
        <v>169</v>
      </c>
      <c r="S2527" s="99">
        <v>1923.08</v>
      </c>
    </row>
    <row r="2528" spans="17:19">
      <c r="Q2528" s="106" t="s">
        <v>304</v>
      </c>
      <c r="R2528" s="35" t="s">
        <v>170</v>
      </c>
      <c r="S2528" s="99">
        <v>1923.08</v>
      </c>
    </row>
    <row r="2529" spans="17:19">
      <c r="Q2529" s="106" t="s">
        <v>304</v>
      </c>
      <c r="R2529" s="35" t="s">
        <v>171</v>
      </c>
      <c r="S2529" s="99">
        <v>1923.08</v>
      </c>
    </row>
    <row r="2530" spans="17:19">
      <c r="Q2530" s="106" t="s">
        <v>304</v>
      </c>
      <c r="R2530" s="35" t="s">
        <v>172</v>
      </c>
      <c r="S2530" s="99">
        <v>1923.08</v>
      </c>
    </row>
    <row r="2531" spans="17:19">
      <c r="Q2531" s="106" t="s">
        <v>304</v>
      </c>
      <c r="R2531" s="35" t="s">
        <v>173</v>
      </c>
      <c r="S2531" s="99">
        <v>1923.08</v>
      </c>
    </row>
    <row r="2532" spans="17:19">
      <c r="Q2532" s="106" t="s">
        <v>304</v>
      </c>
      <c r="R2532" s="35" t="s">
        <v>174</v>
      </c>
      <c r="S2532" s="99">
        <v>1923.08</v>
      </c>
    </row>
    <row r="2533" spans="17:19">
      <c r="Q2533" s="106" t="s">
        <v>304</v>
      </c>
      <c r="R2533" s="35" t="s">
        <v>175</v>
      </c>
      <c r="S2533" s="99">
        <v>1923.08</v>
      </c>
    </row>
    <row r="2534" spans="17:19">
      <c r="Q2534" s="106" t="s">
        <v>304</v>
      </c>
      <c r="R2534" s="35" t="s">
        <v>176</v>
      </c>
      <c r="S2534" s="99">
        <v>1923.08</v>
      </c>
    </row>
    <row r="2535" spans="17:19">
      <c r="Q2535" s="106" t="s">
        <v>304</v>
      </c>
      <c r="R2535" s="35" t="s">
        <v>177</v>
      </c>
      <c r="S2535" s="99">
        <v>1923.08</v>
      </c>
    </row>
    <row r="2536" spans="17:19">
      <c r="Q2536" s="106" t="s">
        <v>304</v>
      </c>
      <c r="R2536" s="35" t="s">
        <v>178</v>
      </c>
      <c r="S2536" s="99">
        <v>1923.08</v>
      </c>
    </row>
    <row r="2537" spans="17:19">
      <c r="Q2537" s="106" t="s">
        <v>304</v>
      </c>
      <c r="R2537" s="35" t="s">
        <v>179</v>
      </c>
      <c r="S2537" s="99">
        <v>1923.08</v>
      </c>
    </row>
    <row r="2538" spans="17:19">
      <c r="Q2538" s="106" t="s">
        <v>304</v>
      </c>
      <c r="R2538" s="35" t="s">
        <v>180</v>
      </c>
      <c r="S2538" s="99">
        <v>1923.08</v>
      </c>
    </row>
    <row r="2539" spans="17:19">
      <c r="Q2539" s="106" t="s">
        <v>304</v>
      </c>
      <c r="R2539" s="35" t="s">
        <v>181</v>
      </c>
      <c r="S2539" s="99">
        <v>1923.08</v>
      </c>
    </row>
    <row r="2540" spans="17:19">
      <c r="Q2540" s="106" t="s">
        <v>304</v>
      </c>
      <c r="R2540" s="35" t="s">
        <v>182</v>
      </c>
      <c r="S2540" s="99">
        <v>1923.08</v>
      </c>
    </row>
    <row r="2541" spans="17:19">
      <c r="Q2541" s="106" t="s">
        <v>304</v>
      </c>
      <c r="R2541" s="35" t="s">
        <v>183</v>
      </c>
      <c r="S2541" s="99">
        <v>1923.08</v>
      </c>
    </row>
    <row r="2542" spans="17:19">
      <c r="Q2542" s="106" t="s">
        <v>304</v>
      </c>
      <c r="R2542" s="35" t="s">
        <v>184</v>
      </c>
      <c r="S2542" s="99">
        <v>1923.08</v>
      </c>
    </row>
    <row r="2543" spans="17:19">
      <c r="Q2543" s="106" t="s">
        <v>304</v>
      </c>
      <c r="R2543" s="35" t="s">
        <v>185</v>
      </c>
      <c r="S2543" s="99">
        <v>1923.08</v>
      </c>
    </row>
    <row r="2544" spans="17:19">
      <c r="Q2544" s="106" t="s">
        <v>304</v>
      </c>
      <c r="R2544" s="35" t="s">
        <v>186</v>
      </c>
      <c r="S2544" s="99">
        <v>1923.08</v>
      </c>
    </row>
    <row r="2545" spans="17:19">
      <c r="Q2545" s="106" t="s">
        <v>304</v>
      </c>
      <c r="R2545" s="35" t="s">
        <v>187</v>
      </c>
      <c r="S2545" s="99">
        <v>1923.08</v>
      </c>
    </row>
    <row r="2546" spans="17:19">
      <c r="Q2546" s="106" t="s">
        <v>304</v>
      </c>
      <c r="R2546" s="35" t="s">
        <v>188</v>
      </c>
      <c r="S2546" s="99">
        <v>1923.08</v>
      </c>
    </row>
    <row r="2547" spans="17:19">
      <c r="Q2547" s="106" t="s">
        <v>304</v>
      </c>
      <c r="R2547" s="35" t="s">
        <v>189</v>
      </c>
      <c r="S2547" s="99">
        <v>1923.08</v>
      </c>
    </row>
    <row r="2548" spans="17:19">
      <c r="Q2548" s="106" t="s">
        <v>304</v>
      </c>
      <c r="R2548" s="35" t="s">
        <v>190</v>
      </c>
      <c r="S2548" s="99">
        <v>1923.08</v>
      </c>
    </row>
    <row r="2549" spans="17:19">
      <c r="Q2549" s="106" t="s">
        <v>304</v>
      </c>
      <c r="R2549" s="35" t="s">
        <v>191</v>
      </c>
      <c r="S2549" s="99">
        <v>1923.08</v>
      </c>
    </row>
    <row r="2550" spans="17:19">
      <c r="Q2550" s="106" t="s">
        <v>304</v>
      </c>
      <c r="R2550" s="35" t="s">
        <v>192</v>
      </c>
      <c r="S2550" s="99">
        <v>1923.08</v>
      </c>
    </row>
    <row r="2551" spans="17:19">
      <c r="Q2551" s="106" t="s">
        <v>304</v>
      </c>
      <c r="R2551" s="35" t="s">
        <v>193</v>
      </c>
      <c r="S2551" s="99">
        <v>1923.08</v>
      </c>
    </row>
    <row r="2552" spans="17:19">
      <c r="Q2552" s="106" t="s">
        <v>304</v>
      </c>
      <c r="R2552" s="35" t="s">
        <v>194</v>
      </c>
      <c r="S2552" s="99">
        <v>1923.08</v>
      </c>
    </row>
    <row r="2553" spans="17:19">
      <c r="Q2553" s="106" t="s">
        <v>304</v>
      </c>
      <c r="R2553" s="35" t="s">
        <v>195</v>
      </c>
      <c r="S2553" s="99">
        <v>1923.08</v>
      </c>
    </row>
    <row r="2554" spans="17:19">
      <c r="Q2554" s="106" t="s">
        <v>304</v>
      </c>
      <c r="R2554" s="35" t="s">
        <v>196</v>
      </c>
      <c r="S2554" s="99">
        <v>1923.08</v>
      </c>
    </row>
    <row r="2555" spans="17:19">
      <c r="Q2555" s="106" t="s">
        <v>304</v>
      </c>
      <c r="R2555" s="35" t="s">
        <v>197</v>
      </c>
      <c r="S2555" s="99">
        <v>1923.08</v>
      </c>
    </row>
    <row r="2556" spans="17:19">
      <c r="Q2556" s="106" t="s">
        <v>304</v>
      </c>
      <c r="R2556" s="35" t="s">
        <v>198</v>
      </c>
      <c r="S2556" s="99">
        <v>1923.08</v>
      </c>
    </row>
    <row r="2557" spans="17:19">
      <c r="Q2557" s="106" t="s">
        <v>304</v>
      </c>
      <c r="R2557" s="35" t="s">
        <v>199</v>
      </c>
      <c r="S2557" s="99">
        <v>1923.08</v>
      </c>
    </row>
    <row r="2558" spans="17:19">
      <c r="Q2558" s="106" t="s">
        <v>304</v>
      </c>
      <c r="R2558" s="35" t="s">
        <v>200</v>
      </c>
      <c r="S2558" s="99">
        <v>1923.08</v>
      </c>
    </row>
    <row r="2559" spans="17:19">
      <c r="Q2559" s="106" t="s">
        <v>304</v>
      </c>
      <c r="R2559" s="35" t="s">
        <v>201</v>
      </c>
      <c r="S2559" s="99">
        <v>2173.91</v>
      </c>
    </row>
    <row r="2560" spans="17:19">
      <c r="Q2560" s="106" t="s">
        <v>304</v>
      </c>
      <c r="R2560" s="35" t="s">
        <v>202</v>
      </c>
      <c r="S2560" s="99">
        <v>2173.91</v>
      </c>
    </row>
    <row r="2561" spans="17:19">
      <c r="Q2561" s="106" t="s">
        <v>304</v>
      </c>
      <c r="R2561" s="35" t="s">
        <v>203</v>
      </c>
      <c r="S2561" s="99">
        <v>2173.91</v>
      </c>
    </row>
    <row r="2562" spans="17:19">
      <c r="Q2562" s="106" t="s">
        <v>304</v>
      </c>
      <c r="R2562" s="35" t="s">
        <v>204</v>
      </c>
      <c r="S2562" s="99">
        <v>2173.91</v>
      </c>
    </row>
    <row r="2563" spans="17:19">
      <c r="Q2563" s="106" t="s">
        <v>304</v>
      </c>
      <c r="R2563" s="35" t="s">
        <v>205</v>
      </c>
      <c r="S2563" s="99">
        <v>2173.91</v>
      </c>
    </row>
    <row r="2564" spans="17:19">
      <c r="Q2564" s="106" t="s">
        <v>304</v>
      </c>
      <c r="R2564" s="35" t="s">
        <v>206</v>
      </c>
      <c r="S2564" s="99">
        <v>2173.91</v>
      </c>
    </row>
    <row r="2565" spans="17:19">
      <c r="Q2565" s="106" t="s">
        <v>304</v>
      </c>
      <c r="R2565" s="35" t="s">
        <v>207</v>
      </c>
      <c r="S2565" s="99">
        <v>2173.91</v>
      </c>
    </row>
    <row r="2566" spans="17:19">
      <c r="Q2566" s="106" t="s">
        <v>304</v>
      </c>
      <c r="R2566" s="35" t="s">
        <v>208</v>
      </c>
      <c r="S2566" s="99">
        <v>2173.91</v>
      </c>
    </row>
    <row r="2567" spans="17:19">
      <c r="Q2567" s="106" t="s">
        <v>304</v>
      </c>
      <c r="R2567" s="35" t="s">
        <v>209</v>
      </c>
      <c r="S2567" s="99">
        <v>2173.91</v>
      </c>
    </row>
    <row r="2568" spans="17:19">
      <c r="Q2568" s="106" t="s">
        <v>304</v>
      </c>
      <c r="R2568" s="35" t="s">
        <v>210</v>
      </c>
      <c r="S2568" s="99">
        <v>2173.91</v>
      </c>
    </row>
    <row r="2569" spans="17:19">
      <c r="Q2569" s="106" t="s">
        <v>304</v>
      </c>
      <c r="R2569" s="35" t="s">
        <v>211</v>
      </c>
      <c r="S2569" s="99">
        <v>2173.91</v>
      </c>
    </row>
    <row r="2570" spans="17:19">
      <c r="Q2570" s="106" t="s">
        <v>304</v>
      </c>
      <c r="R2570" s="35" t="s">
        <v>212</v>
      </c>
      <c r="S2570" s="99">
        <v>2173.91</v>
      </c>
    </row>
    <row r="2571" spans="17:19">
      <c r="Q2571" s="106" t="s">
        <v>304</v>
      </c>
      <c r="R2571" s="35" t="s">
        <v>213</v>
      </c>
      <c r="S2571" s="99">
        <v>2173.91</v>
      </c>
    </row>
    <row r="2572" spans="17:19">
      <c r="Q2572" s="106" t="s">
        <v>304</v>
      </c>
      <c r="R2572" s="35" t="s">
        <v>214</v>
      </c>
      <c r="S2572" s="99">
        <v>2173.91</v>
      </c>
    </row>
    <row r="2573" spans="17:19">
      <c r="Q2573" s="106" t="s">
        <v>304</v>
      </c>
      <c r="R2573" s="35" t="s">
        <v>215</v>
      </c>
      <c r="S2573" s="99">
        <v>2173.91</v>
      </c>
    </row>
    <row r="2574" spans="17:19">
      <c r="Q2574" s="106" t="s">
        <v>304</v>
      </c>
      <c r="R2574" s="35" t="s">
        <v>216</v>
      </c>
      <c r="S2574" s="99">
        <v>2173.91</v>
      </c>
    </row>
    <row r="2575" spans="17:19">
      <c r="Q2575" s="106" t="s">
        <v>304</v>
      </c>
      <c r="R2575" s="35" t="s">
        <v>217</v>
      </c>
      <c r="S2575" s="99">
        <v>2173.91</v>
      </c>
    </row>
    <row r="2576" spans="17:19">
      <c r="Q2576" s="106" t="s">
        <v>304</v>
      </c>
      <c r="R2576" s="35" t="s">
        <v>218</v>
      </c>
      <c r="S2576" s="99">
        <v>2173.91</v>
      </c>
    </row>
    <row r="2577" spans="17:19">
      <c r="Q2577" s="106" t="s">
        <v>304</v>
      </c>
      <c r="R2577" s="35" t="s">
        <v>219</v>
      </c>
      <c r="S2577" s="99">
        <v>2173.91</v>
      </c>
    </row>
    <row r="2578" spans="17:19">
      <c r="Q2578" s="106" t="s">
        <v>304</v>
      </c>
      <c r="R2578" s="35" t="s">
        <v>220</v>
      </c>
      <c r="S2578" s="99">
        <v>2173.91</v>
      </c>
    </row>
    <row r="2579" spans="17:19">
      <c r="Q2579" s="106" t="s">
        <v>304</v>
      </c>
      <c r="R2579" s="35" t="s">
        <v>221</v>
      </c>
      <c r="S2579" s="99">
        <v>2173.91</v>
      </c>
    </row>
    <row r="2580" spans="17:19">
      <c r="Q2580" s="106" t="s">
        <v>304</v>
      </c>
      <c r="R2580" s="35" t="s">
        <v>222</v>
      </c>
      <c r="S2580" s="99">
        <v>2173.91</v>
      </c>
    </row>
    <row r="2581" spans="17:19">
      <c r="Q2581" s="106" t="s">
        <v>304</v>
      </c>
      <c r="R2581" s="35" t="s">
        <v>223</v>
      </c>
      <c r="S2581" s="99">
        <v>2173.91</v>
      </c>
    </row>
    <row r="2582" spans="17:19">
      <c r="Q2582" s="106" t="s">
        <v>304</v>
      </c>
      <c r="R2582" s="35" t="s">
        <v>224</v>
      </c>
      <c r="S2582" s="99">
        <v>2173.91</v>
      </c>
    </row>
    <row r="2583" spans="17:19">
      <c r="Q2583" s="106" t="s">
        <v>304</v>
      </c>
      <c r="R2583" s="35" t="s">
        <v>225</v>
      </c>
      <c r="S2583" s="99">
        <v>2173.91</v>
      </c>
    </row>
    <row r="2584" spans="17:19">
      <c r="Q2584" s="106" t="s">
        <v>304</v>
      </c>
      <c r="R2584" s="35" t="s">
        <v>226</v>
      </c>
      <c r="S2584" s="99">
        <v>2173.91</v>
      </c>
    </row>
    <row r="2585" spans="17:19">
      <c r="Q2585" s="106" t="s">
        <v>304</v>
      </c>
      <c r="R2585" s="35" t="s">
        <v>227</v>
      </c>
      <c r="S2585" s="99">
        <v>2173.91</v>
      </c>
    </row>
    <row r="2586" spans="17:19">
      <c r="Q2586" s="106" t="s">
        <v>304</v>
      </c>
      <c r="R2586" s="35" t="s">
        <v>228</v>
      </c>
      <c r="S2586" s="99">
        <v>2173.91</v>
      </c>
    </row>
    <row r="2587" spans="17:19">
      <c r="Q2587" s="106" t="s">
        <v>304</v>
      </c>
      <c r="R2587" s="35" t="s">
        <v>229</v>
      </c>
      <c r="S2587" s="99">
        <v>2173.91</v>
      </c>
    </row>
    <row r="2588" spans="17:19">
      <c r="Q2588" s="106" t="s">
        <v>304</v>
      </c>
      <c r="R2588" s="35" t="s">
        <v>230</v>
      </c>
      <c r="S2588" s="99">
        <v>2173.91</v>
      </c>
    </row>
    <row r="2589" spans="17:19">
      <c r="Q2589" s="106" t="s">
        <v>304</v>
      </c>
      <c r="R2589" s="35" t="s">
        <v>231</v>
      </c>
      <c r="S2589" s="99">
        <v>2173.91</v>
      </c>
    </row>
    <row r="2590" spans="17:19">
      <c r="Q2590" s="54" t="s">
        <v>305</v>
      </c>
      <c r="R2590" s="90" t="s">
        <v>34</v>
      </c>
      <c r="S2590" s="100">
        <v>911.37</v>
      </c>
    </row>
    <row r="2591" spans="17:19">
      <c r="Q2591" s="54" t="s">
        <v>305</v>
      </c>
      <c r="R2591" s="90" t="s">
        <v>33</v>
      </c>
      <c r="S2591" s="100">
        <v>911.37</v>
      </c>
    </row>
    <row r="2592" spans="17:19">
      <c r="Q2592" s="54" t="s">
        <v>305</v>
      </c>
      <c r="R2592" s="90" t="s">
        <v>35</v>
      </c>
      <c r="S2592" s="100">
        <v>911.37</v>
      </c>
    </row>
    <row r="2593" spans="17:19">
      <c r="Q2593" s="54" t="s">
        <v>305</v>
      </c>
      <c r="R2593" s="90" t="s">
        <v>36</v>
      </c>
      <c r="S2593" s="100">
        <v>911.37</v>
      </c>
    </row>
    <row r="2594" spans="17:19">
      <c r="Q2594" s="54" t="s">
        <v>305</v>
      </c>
      <c r="R2594" s="90" t="s">
        <v>37</v>
      </c>
      <c r="S2594" s="100">
        <v>911.37</v>
      </c>
    </row>
    <row r="2595" spans="17:19">
      <c r="Q2595" s="54" t="s">
        <v>305</v>
      </c>
      <c r="R2595" s="90" t="s">
        <v>38</v>
      </c>
      <c r="S2595" s="100">
        <v>911.37</v>
      </c>
    </row>
    <row r="2596" spans="17:19">
      <c r="Q2596" s="54" t="s">
        <v>305</v>
      </c>
      <c r="R2596" s="90" t="s">
        <v>39</v>
      </c>
      <c r="S2596" s="100">
        <v>911.37</v>
      </c>
    </row>
    <row r="2597" spans="17:19">
      <c r="Q2597" s="54" t="s">
        <v>305</v>
      </c>
      <c r="R2597" s="90" t="s">
        <v>40</v>
      </c>
      <c r="S2597" s="100">
        <v>911.37</v>
      </c>
    </row>
    <row r="2598" spans="17:19">
      <c r="Q2598" s="54" t="s">
        <v>305</v>
      </c>
      <c r="R2598" s="90" t="s">
        <v>41</v>
      </c>
      <c r="S2598" s="100">
        <v>911.37</v>
      </c>
    </row>
    <row r="2599" spans="17:19">
      <c r="Q2599" s="54" t="s">
        <v>305</v>
      </c>
      <c r="R2599" s="90" t="s">
        <v>42</v>
      </c>
      <c r="S2599" s="100">
        <v>911.37</v>
      </c>
    </row>
    <row r="2600" spans="17:19">
      <c r="Q2600" s="54" t="s">
        <v>305</v>
      </c>
      <c r="R2600" s="90" t="s">
        <v>43</v>
      </c>
      <c r="S2600" s="100">
        <v>911.37</v>
      </c>
    </row>
    <row r="2601" spans="17:19">
      <c r="Q2601" s="54" t="s">
        <v>305</v>
      </c>
      <c r="R2601" s="90" t="s">
        <v>44</v>
      </c>
      <c r="S2601" s="100">
        <v>911.37</v>
      </c>
    </row>
    <row r="2602" spans="17:19">
      <c r="Q2602" s="54" t="s">
        <v>305</v>
      </c>
      <c r="R2602" s="90" t="s">
        <v>45</v>
      </c>
      <c r="S2602" s="100">
        <v>911.37</v>
      </c>
    </row>
    <row r="2603" spans="17:19">
      <c r="Q2603" s="54" t="s">
        <v>305</v>
      </c>
      <c r="R2603" s="90" t="s">
        <v>46</v>
      </c>
      <c r="S2603" s="100">
        <v>911.37</v>
      </c>
    </row>
    <row r="2604" spans="17:19">
      <c r="Q2604" s="54" t="s">
        <v>305</v>
      </c>
      <c r="R2604" s="90" t="s">
        <v>47</v>
      </c>
      <c r="S2604" s="100">
        <v>911.37</v>
      </c>
    </row>
    <row r="2605" spans="17:19">
      <c r="Q2605" s="54" t="s">
        <v>305</v>
      </c>
      <c r="R2605" s="90" t="s">
        <v>48</v>
      </c>
      <c r="S2605" s="100">
        <v>911.37</v>
      </c>
    </row>
    <row r="2606" spans="17:19">
      <c r="Q2606" s="54" t="s">
        <v>305</v>
      </c>
      <c r="R2606" s="90" t="s">
        <v>49</v>
      </c>
      <c r="S2606" s="100">
        <v>911.37</v>
      </c>
    </row>
    <row r="2607" spans="17:19">
      <c r="Q2607" s="54" t="s">
        <v>305</v>
      </c>
      <c r="R2607" s="90" t="s">
        <v>50</v>
      </c>
      <c r="S2607" s="100">
        <v>911.37</v>
      </c>
    </row>
    <row r="2608" spans="17:19">
      <c r="Q2608" s="54" t="s">
        <v>305</v>
      </c>
      <c r="R2608" s="90" t="s">
        <v>51</v>
      </c>
      <c r="S2608" s="100">
        <v>911.37</v>
      </c>
    </row>
    <row r="2609" spans="17:19">
      <c r="Q2609" s="54" t="s">
        <v>305</v>
      </c>
      <c r="R2609" s="90" t="s">
        <v>52</v>
      </c>
      <c r="S2609" s="100">
        <v>911.37</v>
      </c>
    </row>
    <row r="2610" spans="17:19">
      <c r="Q2610" s="54" t="s">
        <v>305</v>
      </c>
      <c r="R2610" s="90" t="s">
        <v>53</v>
      </c>
      <c r="S2610" s="100">
        <v>911.37</v>
      </c>
    </row>
    <row r="2611" spans="17:19">
      <c r="Q2611" s="54" t="s">
        <v>305</v>
      </c>
      <c r="R2611" s="90" t="s">
        <v>54</v>
      </c>
      <c r="S2611" s="100">
        <v>911.37</v>
      </c>
    </row>
    <row r="2612" spans="17:19">
      <c r="Q2612" s="54" t="s">
        <v>305</v>
      </c>
      <c r="R2612" s="90" t="s">
        <v>55</v>
      </c>
      <c r="S2612" s="100">
        <v>911.37</v>
      </c>
    </row>
    <row r="2613" spans="17:19">
      <c r="Q2613" s="54" t="s">
        <v>305</v>
      </c>
      <c r="R2613" s="90" t="s">
        <v>56</v>
      </c>
      <c r="S2613" s="100">
        <v>911.37</v>
      </c>
    </row>
    <row r="2614" spans="17:19">
      <c r="Q2614" s="54" t="s">
        <v>305</v>
      </c>
      <c r="R2614" s="90" t="s">
        <v>57</v>
      </c>
      <c r="S2614" s="100">
        <v>911.37</v>
      </c>
    </row>
    <row r="2615" spans="17:19">
      <c r="Q2615" s="54" t="s">
        <v>305</v>
      </c>
      <c r="R2615" s="90" t="s">
        <v>58</v>
      </c>
      <c r="S2615" s="100">
        <v>911.37</v>
      </c>
    </row>
    <row r="2616" spans="17:19">
      <c r="Q2616" s="54" t="s">
        <v>305</v>
      </c>
      <c r="R2616" s="90" t="s">
        <v>59</v>
      </c>
      <c r="S2616" s="100">
        <v>911.37</v>
      </c>
    </row>
    <row r="2617" spans="17:19">
      <c r="Q2617" s="54" t="s">
        <v>305</v>
      </c>
      <c r="R2617" s="90" t="s">
        <v>60</v>
      </c>
      <c r="S2617" s="100">
        <v>911.37</v>
      </c>
    </row>
    <row r="2618" spans="17:19">
      <c r="Q2618" s="54" t="s">
        <v>305</v>
      </c>
      <c r="R2618" s="90" t="s">
        <v>61</v>
      </c>
      <c r="S2618" s="100">
        <v>911.37</v>
      </c>
    </row>
    <row r="2619" spans="17:19">
      <c r="Q2619" s="54" t="s">
        <v>305</v>
      </c>
      <c r="R2619" s="90" t="s">
        <v>62</v>
      </c>
      <c r="S2619" s="100">
        <v>911.37</v>
      </c>
    </row>
    <row r="2620" spans="17:19">
      <c r="Q2620" s="54" t="s">
        <v>305</v>
      </c>
      <c r="R2620" s="90" t="s">
        <v>63</v>
      </c>
      <c r="S2620" s="100">
        <v>911.37</v>
      </c>
    </row>
    <row r="2621" spans="17:19">
      <c r="Q2621" s="54" t="s">
        <v>305</v>
      </c>
      <c r="R2621" s="90" t="s">
        <v>64</v>
      </c>
      <c r="S2621" s="100">
        <v>911.37</v>
      </c>
    </row>
    <row r="2622" spans="17:19">
      <c r="Q2622" s="54" t="s">
        <v>305</v>
      </c>
      <c r="R2622" s="90" t="s">
        <v>65</v>
      </c>
      <c r="S2622" s="100">
        <v>911.37</v>
      </c>
    </row>
    <row r="2623" spans="17:19">
      <c r="Q2623" s="54" t="s">
        <v>305</v>
      </c>
      <c r="R2623" s="90" t="s">
        <v>66</v>
      </c>
      <c r="S2623" s="100">
        <v>911.37</v>
      </c>
    </row>
    <row r="2624" spans="17:19">
      <c r="Q2624" s="54" t="s">
        <v>305</v>
      </c>
      <c r="R2624" s="90" t="s">
        <v>67</v>
      </c>
      <c r="S2624" s="100">
        <v>911.37</v>
      </c>
    </row>
    <row r="2625" spans="17:19">
      <c r="Q2625" s="54" t="s">
        <v>305</v>
      </c>
      <c r="R2625" s="90" t="s">
        <v>68</v>
      </c>
      <c r="S2625" s="100">
        <v>911.37</v>
      </c>
    </row>
    <row r="2626" spans="17:19">
      <c r="Q2626" s="54" t="s">
        <v>305</v>
      </c>
      <c r="R2626" s="90" t="s">
        <v>69</v>
      </c>
      <c r="S2626" s="100">
        <v>911.37</v>
      </c>
    </row>
    <row r="2627" spans="17:19">
      <c r="Q2627" s="54" t="s">
        <v>305</v>
      </c>
      <c r="R2627" s="90" t="s">
        <v>70</v>
      </c>
      <c r="S2627" s="100">
        <v>911.37</v>
      </c>
    </row>
    <row r="2628" spans="17:19">
      <c r="Q2628" s="54" t="s">
        <v>305</v>
      </c>
      <c r="R2628" s="90" t="s">
        <v>71</v>
      </c>
      <c r="S2628" s="100">
        <v>911.37</v>
      </c>
    </row>
    <row r="2629" spans="17:19">
      <c r="Q2629" s="54" t="s">
        <v>305</v>
      </c>
      <c r="R2629" s="90" t="s">
        <v>72</v>
      </c>
      <c r="S2629" s="100">
        <v>911.37</v>
      </c>
    </row>
    <row r="2630" spans="17:19">
      <c r="Q2630" s="54" t="s">
        <v>305</v>
      </c>
      <c r="R2630" s="90" t="s">
        <v>73</v>
      </c>
      <c r="S2630" s="100">
        <v>911.37</v>
      </c>
    </row>
    <row r="2631" spans="17:19">
      <c r="Q2631" s="54" t="s">
        <v>305</v>
      </c>
      <c r="R2631" s="90" t="s">
        <v>74</v>
      </c>
      <c r="S2631" s="100">
        <v>911.37</v>
      </c>
    </row>
    <row r="2632" spans="17:19">
      <c r="Q2632" s="54" t="s">
        <v>305</v>
      </c>
      <c r="R2632" s="90" t="s">
        <v>75</v>
      </c>
      <c r="S2632" s="100">
        <v>911.37</v>
      </c>
    </row>
    <row r="2633" spans="17:19">
      <c r="Q2633" s="54" t="s">
        <v>305</v>
      </c>
      <c r="R2633" s="90" t="s">
        <v>76</v>
      </c>
      <c r="S2633" s="100">
        <v>911.37</v>
      </c>
    </row>
    <row r="2634" spans="17:19">
      <c r="Q2634" s="54" t="s">
        <v>305</v>
      </c>
      <c r="R2634" s="90" t="s">
        <v>77</v>
      </c>
      <c r="S2634" s="100">
        <v>911.37</v>
      </c>
    </row>
    <row r="2635" spans="17:19">
      <c r="Q2635" s="54" t="s">
        <v>305</v>
      </c>
      <c r="R2635" s="90" t="s">
        <v>78</v>
      </c>
      <c r="S2635" s="100">
        <v>911.37</v>
      </c>
    </row>
    <row r="2636" spans="17:19">
      <c r="Q2636" s="54" t="s">
        <v>305</v>
      </c>
      <c r="R2636" s="90" t="s">
        <v>79</v>
      </c>
      <c r="S2636" s="100">
        <v>911.37</v>
      </c>
    </row>
    <row r="2637" spans="17:19">
      <c r="Q2637" s="54" t="s">
        <v>305</v>
      </c>
      <c r="R2637" s="90" t="s">
        <v>80</v>
      </c>
      <c r="S2637" s="100">
        <v>911.37</v>
      </c>
    </row>
    <row r="2638" spans="17:19">
      <c r="Q2638" s="54" t="s">
        <v>305</v>
      </c>
      <c r="R2638" s="90" t="s">
        <v>81</v>
      </c>
      <c r="S2638" s="100">
        <v>911.37</v>
      </c>
    </row>
    <row r="2639" spans="17:19">
      <c r="Q2639" s="54" t="s">
        <v>305</v>
      </c>
      <c r="R2639" s="90" t="s">
        <v>83</v>
      </c>
      <c r="S2639" s="100">
        <v>911.37</v>
      </c>
    </row>
    <row r="2640" spans="17:19">
      <c r="Q2640" s="54" t="s">
        <v>305</v>
      </c>
      <c r="R2640" s="90" t="s">
        <v>84</v>
      </c>
      <c r="S2640" s="100">
        <v>911.37</v>
      </c>
    </row>
    <row r="2641" spans="17:19">
      <c r="Q2641" s="54" t="s">
        <v>305</v>
      </c>
      <c r="R2641" s="90" t="s">
        <v>85</v>
      </c>
      <c r="S2641" s="100">
        <v>911.37</v>
      </c>
    </row>
    <row r="2642" spans="17:19">
      <c r="Q2642" s="54" t="s">
        <v>305</v>
      </c>
      <c r="R2642" s="90" t="s">
        <v>86</v>
      </c>
      <c r="S2642" s="100">
        <v>911.37</v>
      </c>
    </row>
    <row r="2643" spans="17:19">
      <c r="Q2643" s="54" t="s">
        <v>305</v>
      </c>
      <c r="R2643" s="90" t="s">
        <v>87</v>
      </c>
      <c r="S2643" s="100">
        <v>911.37</v>
      </c>
    </row>
    <row r="2644" spans="17:19">
      <c r="Q2644" s="54" t="s">
        <v>305</v>
      </c>
      <c r="R2644" s="90" t="s">
        <v>88</v>
      </c>
      <c r="S2644" s="100">
        <v>911.37</v>
      </c>
    </row>
    <row r="2645" spans="17:19">
      <c r="Q2645" s="54" t="s">
        <v>305</v>
      </c>
      <c r="R2645" s="90" t="s">
        <v>89</v>
      </c>
      <c r="S2645" s="100">
        <v>911.37</v>
      </c>
    </row>
    <row r="2646" spans="17:19">
      <c r="Q2646" s="54" t="s">
        <v>305</v>
      </c>
      <c r="R2646" s="90" t="s">
        <v>90</v>
      </c>
      <c r="S2646" s="100">
        <v>911.37</v>
      </c>
    </row>
    <row r="2647" spans="17:19">
      <c r="Q2647" s="54" t="s">
        <v>305</v>
      </c>
      <c r="R2647" s="90" t="s">
        <v>91</v>
      </c>
      <c r="S2647" s="100">
        <v>911.37</v>
      </c>
    </row>
    <row r="2648" spans="17:19">
      <c r="Q2648" s="54" t="s">
        <v>305</v>
      </c>
      <c r="R2648" s="90" t="s">
        <v>82</v>
      </c>
      <c r="S2648" s="100">
        <v>911.37</v>
      </c>
    </row>
    <row r="2649" spans="17:19">
      <c r="Q2649" s="54" t="s">
        <v>305</v>
      </c>
      <c r="R2649" s="90" t="s">
        <v>92</v>
      </c>
      <c r="S2649" s="100">
        <v>911.37</v>
      </c>
    </row>
    <row r="2650" spans="17:19">
      <c r="Q2650" s="54" t="s">
        <v>305</v>
      </c>
      <c r="R2650" s="90" t="s">
        <v>93</v>
      </c>
      <c r="S2650" s="100">
        <v>911.37</v>
      </c>
    </row>
    <row r="2651" spans="17:19">
      <c r="Q2651" s="54" t="s">
        <v>305</v>
      </c>
      <c r="R2651" s="90" t="s">
        <v>235</v>
      </c>
      <c r="S2651" s="100">
        <v>911.37</v>
      </c>
    </row>
    <row r="2652" spans="17:19">
      <c r="Q2652" s="54" t="s">
        <v>305</v>
      </c>
      <c r="R2652" s="90" t="s">
        <v>95</v>
      </c>
      <c r="S2652" s="100">
        <v>911.37</v>
      </c>
    </row>
    <row r="2653" spans="17:19">
      <c r="Q2653" s="54" t="s">
        <v>305</v>
      </c>
      <c r="R2653" s="90" t="s">
        <v>96</v>
      </c>
      <c r="S2653" s="100">
        <v>911.37</v>
      </c>
    </row>
    <row r="2654" spans="17:19">
      <c r="Q2654" s="54" t="s">
        <v>305</v>
      </c>
      <c r="R2654" s="90" t="s">
        <v>97</v>
      </c>
      <c r="S2654" s="100">
        <v>911.37</v>
      </c>
    </row>
    <row r="2655" spans="17:19">
      <c r="Q2655" s="54" t="s">
        <v>305</v>
      </c>
      <c r="R2655" s="90" t="s">
        <v>98</v>
      </c>
      <c r="S2655" s="100">
        <v>911.37</v>
      </c>
    </row>
    <row r="2656" spans="17:19">
      <c r="Q2656" s="54" t="s">
        <v>305</v>
      </c>
      <c r="R2656" s="90" t="s">
        <v>99</v>
      </c>
      <c r="S2656" s="100">
        <v>911.37</v>
      </c>
    </row>
    <row r="2657" spans="17:19">
      <c r="Q2657" s="54" t="s">
        <v>305</v>
      </c>
      <c r="R2657" s="90" t="s">
        <v>100</v>
      </c>
      <c r="S2657" s="100">
        <v>911.37</v>
      </c>
    </row>
    <row r="2658" spans="17:19">
      <c r="Q2658" s="54" t="s">
        <v>305</v>
      </c>
      <c r="R2658" s="90" t="s">
        <v>101</v>
      </c>
      <c r="S2658" s="100">
        <v>911.37</v>
      </c>
    </row>
    <row r="2659" spans="17:19">
      <c r="Q2659" s="54" t="s">
        <v>305</v>
      </c>
      <c r="R2659" s="90" t="s">
        <v>102</v>
      </c>
      <c r="S2659" s="100">
        <v>911.37</v>
      </c>
    </row>
    <row r="2660" spans="17:19">
      <c r="Q2660" s="54" t="s">
        <v>305</v>
      </c>
      <c r="R2660" s="90" t="s">
        <v>103</v>
      </c>
      <c r="S2660" s="100">
        <v>911.37</v>
      </c>
    </row>
    <row r="2661" spans="17:19">
      <c r="Q2661" s="54" t="s">
        <v>305</v>
      </c>
      <c r="R2661" s="90" t="s">
        <v>104</v>
      </c>
      <c r="S2661" s="100">
        <v>911.37</v>
      </c>
    </row>
    <row r="2662" spans="17:19">
      <c r="Q2662" s="54" t="s">
        <v>305</v>
      </c>
      <c r="R2662" s="90" t="s">
        <v>105</v>
      </c>
      <c r="S2662" s="100">
        <v>911.37</v>
      </c>
    </row>
    <row r="2663" spans="17:19">
      <c r="Q2663" s="54" t="s">
        <v>305</v>
      </c>
      <c r="R2663" s="90" t="s">
        <v>106</v>
      </c>
      <c r="S2663" s="100">
        <v>911.37</v>
      </c>
    </row>
    <row r="2664" spans="17:19">
      <c r="Q2664" s="54" t="s">
        <v>305</v>
      </c>
      <c r="R2664" s="90" t="s">
        <v>107</v>
      </c>
      <c r="S2664" s="100">
        <v>911.37</v>
      </c>
    </row>
    <row r="2665" spans="17:19">
      <c r="Q2665" s="54" t="s">
        <v>305</v>
      </c>
      <c r="R2665" s="90" t="s">
        <v>108</v>
      </c>
      <c r="S2665" s="100">
        <v>911.37</v>
      </c>
    </row>
    <row r="2666" spans="17:19">
      <c r="Q2666" s="54" t="s">
        <v>305</v>
      </c>
      <c r="R2666" s="90" t="s">
        <v>109</v>
      </c>
      <c r="S2666" s="100">
        <v>911.37</v>
      </c>
    </row>
    <row r="2667" spans="17:19">
      <c r="Q2667" s="54" t="s">
        <v>305</v>
      </c>
      <c r="R2667" s="90" t="s">
        <v>110</v>
      </c>
      <c r="S2667" s="100">
        <v>911.37</v>
      </c>
    </row>
    <row r="2668" spans="17:19">
      <c r="Q2668" s="54" t="s">
        <v>305</v>
      </c>
      <c r="R2668" s="90" t="s">
        <v>111</v>
      </c>
      <c r="S2668" s="100">
        <v>911.37</v>
      </c>
    </row>
    <row r="2669" spans="17:19">
      <c r="Q2669" s="54" t="s">
        <v>305</v>
      </c>
      <c r="R2669" s="90" t="s">
        <v>112</v>
      </c>
      <c r="S2669" s="100">
        <v>911.37</v>
      </c>
    </row>
    <row r="2670" spans="17:19">
      <c r="Q2670" s="54" t="s">
        <v>305</v>
      </c>
      <c r="R2670" s="90" t="s">
        <v>113</v>
      </c>
      <c r="S2670" s="100">
        <v>911.37</v>
      </c>
    </row>
    <row r="2671" spans="17:19">
      <c r="Q2671" s="54" t="s">
        <v>305</v>
      </c>
      <c r="R2671" s="90" t="s">
        <v>114</v>
      </c>
      <c r="S2671" s="100">
        <v>911.37</v>
      </c>
    </row>
    <row r="2672" spans="17:19">
      <c r="Q2672" s="54" t="s">
        <v>305</v>
      </c>
      <c r="R2672" s="90" t="s">
        <v>115</v>
      </c>
      <c r="S2672" s="100">
        <v>911.37</v>
      </c>
    </row>
    <row r="2673" spans="17:19">
      <c r="Q2673" s="54" t="s">
        <v>305</v>
      </c>
      <c r="R2673" s="90" t="s">
        <v>116</v>
      </c>
      <c r="S2673" s="100">
        <v>911.37</v>
      </c>
    </row>
    <row r="2674" spans="17:19">
      <c r="Q2674" s="54" t="s">
        <v>305</v>
      </c>
      <c r="R2674" s="90" t="s">
        <v>117</v>
      </c>
      <c r="S2674" s="100">
        <v>911.37</v>
      </c>
    </row>
    <row r="2675" spans="17:19">
      <c r="Q2675" s="54" t="s">
        <v>305</v>
      </c>
      <c r="R2675" s="90" t="s">
        <v>118</v>
      </c>
      <c r="S2675" s="100">
        <v>911.37</v>
      </c>
    </row>
    <row r="2676" spans="17:19">
      <c r="Q2676" s="54" t="s">
        <v>305</v>
      </c>
      <c r="R2676" s="90" t="s">
        <v>119</v>
      </c>
      <c r="S2676" s="100">
        <v>911.37</v>
      </c>
    </row>
    <row r="2677" spans="17:19">
      <c r="Q2677" s="54" t="s">
        <v>305</v>
      </c>
      <c r="R2677" s="90" t="s">
        <v>120</v>
      </c>
      <c r="S2677" s="100">
        <v>911.37</v>
      </c>
    </row>
    <row r="2678" spans="17:19">
      <c r="Q2678" s="54" t="s">
        <v>305</v>
      </c>
      <c r="R2678" s="90" t="s">
        <v>121</v>
      </c>
      <c r="S2678" s="100">
        <v>911.37</v>
      </c>
    </row>
    <row r="2679" spans="17:19">
      <c r="Q2679" s="54" t="s">
        <v>305</v>
      </c>
      <c r="R2679" s="90" t="s">
        <v>122</v>
      </c>
      <c r="S2679" s="100">
        <v>911.37</v>
      </c>
    </row>
    <row r="2680" spans="17:19">
      <c r="Q2680" s="54" t="s">
        <v>305</v>
      </c>
      <c r="R2680" s="90" t="s">
        <v>123</v>
      </c>
      <c r="S2680" s="100">
        <v>911.37</v>
      </c>
    </row>
    <row r="2681" spans="17:19">
      <c r="Q2681" s="54" t="s">
        <v>305</v>
      </c>
      <c r="R2681" s="90" t="s">
        <v>124</v>
      </c>
      <c r="S2681" s="100">
        <v>911.37</v>
      </c>
    </row>
    <row r="2682" spans="17:19">
      <c r="Q2682" s="54" t="s">
        <v>305</v>
      </c>
      <c r="R2682" s="90" t="s">
        <v>125</v>
      </c>
      <c r="S2682" s="100">
        <v>911.37</v>
      </c>
    </row>
    <row r="2683" spans="17:19">
      <c r="Q2683" s="54" t="s">
        <v>305</v>
      </c>
      <c r="R2683" s="90" t="s">
        <v>126</v>
      </c>
      <c r="S2683" s="100">
        <v>911.37</v>
      </c>
    </row>
    <row r="2684" spans="17:19">
      <c r="Q2684" s="54" t="s">
        <v>305</v>
      </c>
      <c r="R2684" s="90" t="s">
        <v>127</v>
      </c>
      <c r="S2684" s="100">
        <v>911.37</v>
      </c>
    </row>
    <row r="2685" spans="17:19">
      <c r="Q2685" s="54" t="s">
        <v>305</v>
      </c>
      <c r="R2685" s="90" t="s">
        <v>128</v>
      </c>
      <c r="S2685" s="100">
        <v>911.37</v>
      </c>
    </row>
    <row r="2686" spans="17:19">
      <c r="Q2686" s="54" t="s">
        <v>305</v>
      </c>
      <c r="R2686" s="90" t="s">
        <v>129</v>
      </c>
      <c r="S2686" s="100">
        <v>911.37</v>
      </c>
    </row>
    <row r="2687" spans="17:19">
      <c r="Q2687" s="54" t="s">
        <v>305</v>
      </c>
      <c r="R2687" s="90" t="s">
        <v>130</v>
      </c>
      <c r="S2687" s="100">
        <v>911.37</v>
      </c>
    </row>
    <row r="2688" spans="17:19">
      <c r="Q2688" s="54" t="s">
        <v>305</v>
      </c>
      <c r="R2688" s="90" t="s">
        <v>131</v>
      </c>
      <c r="S2688" s="100">
        <v>911.37</v>
      </c>
    </row>
    <row r="2689" spans="17:19">
      <c r="Q2689" s="54" t="s">
        <v>305</v>
      </c>
      <c r="R2689" s="90" t="s">
        <v>132</v>
      </c>
      <c r="S2689" s="100">
        <v>911.37</v>
      </c>
    </row>
    <row r="2690" spans="17:19">
      <c r="Q2690" s="54" t="s">
        <v>305</v>
      </c>
      <c r="R2690" s="90" t="s">
        <v>133</v>
      </c>
      <c r="S2690" s="100">
        <v>911.37</v>
      </c>
    </row>
    <row r="2691" spans="17:19">
      <c r="Q2691" s="54" t="s">
        <v>305</v>
      </c>
      <c r="R2691" s="90" t="s">
        <v>134</v>
      </c>
      <c r="S2691" s="100">
        <v>911.37</v>
      </c>
    </row>
    <row r="2692" spans="17:19">
      <c r="Q2692" s="54" t="s">
        <v>305</v>
      </c>
      <c r="R2692" s="90" t="s">
        <v>135</v>
      </c>
      <c r="S2692" s="100">
        <v>911.37</v>
      </c>
    </row>
    <row r="2693" spans="17:19">
      <c r="Q2693" s="54" t="s">
        <v>305</v>
      </c>
      <c r="R2693" s="90" t="s">
        <v>136</v>
      </c>
      <c r="S2693" s="100">
        <v>911.37</v>
      </c>
    </row>
    <row r="2694" spans="17:19">
      <c r="Q2694" s="54" t="s">
        <v>305</v>
      </c>
      <c r="R2694" s="90" t="s">
        <v>137</v>
      </c>
      <c r="S2694" s="100">
        <v>911.37</v>
      </c>
    </row>
    <row r="2695" spans="17:19">
      <c r="Q2695" s="54" t="s">
        <v>305</v>
      </c>
      <c r="R2695" s="90" t="s">
        <v>138</v>
      </c>
      <c r="S2695" s="100">
        <v>911.37</v>
      </c>
    </row>
    <row r="2696" spans="17:19">
      <c r="Q2696" s="54" t="s">
        <v>305</v>
      </c>
      <c r="R2696" s="90" t="s">
        <v>139</v>
      </c>
      <c r="S2696" s="100">
        <v>911.37</v>
      </c>
    </row>
    <row r="2697" spans="17:19">
      <c r="Q2697" s="54" t="s">
        <v>305</v>
      </c>
      <c r="R2697" s="90" t="s">
        <v>140</v>
      </c>
      <c r="S2697" s="100">
        <v>911.37</v>
      </c>
    </row>
    <row r="2698" spans="17:19">
      <c r="Q2698" s="54" t="s">
        <v>305</v>
      </c>
      <c r="R2698" s="90" t="s">
        <v>141</v>
      </c>
      <c r="S2698" s="100">
        <v>911.37</v>
      </c>
    </row>
    <row r="2699" spans="17:19">
      <c r="Q2699" s="54" t="s">
        <v>305</v>
      </c>
      <c r="R2699" s="90" t="s">
        <v>142</v>
      </c>
      <c r="S2699" s="100">
        <v>911.37</v>
      </c>
    </row>
    <row r="2700" spans="17:19">
      <c r="Q2700" s="54" t="s">
        <v>305</v>
      </c>
      <c r="R2700" s="90" t="s">
        <v>143</v>
      </c>
      <c r="S2700" s="100">
        <v>911.37</v>
      </c>
    </row>
    <row r="2701" spans="17:19">
      <c r="Q2701" s="54" t="s">
        <v>305</v>
      </c>
      <c r="R2701" s="90" t="s">
        <v>144</v>
      </c>
      <c r="S2701" s="100">
        <v>911.37</v>
      </c>
    </row>
    <row r="2702" spans="17:19">
      <c r="Q2702" s="54" t="s">
        <v>305</v>
      </c>
      <c r="R2702" s="90" t="s">
        <v>145</v>
      </c>
      <c r="S2702" s="100">
        <v>911.37</v>
      </c>
    </row>
    <row r="2703" spans="17:19">
      <c r="Q2703" s="54" t="s">
        <v>305</v>
      </c>
      <c r="R2703" s="90" t="s">
        <v>146</v>
      </c>
      <c r="S2703" s="100">
        <v>911.37</v>
      </c>
    </row>
    <row r="2704" spans="17:19">
      <c r="Q2704" s="54" t="s">
        <v>305</v>
      </c>
      <c r="R2704" s="90" t="s">
        <v>147</v>
      </c>
      <c r="S2704" s="100">
        <v>911.37</v>
      </c>
    </row>
    <row r="2705" spans="17:19">
      <c r="Q2705" s="54" t="s">
        <v>305</v>
      </c>
      <c r="R2705" s="90" t="s">
        <v>148</v>
      </c>
      <c r="S2705" s="100">
        <v>911.37</v>
      </c>
    </row>
    <row r="2706" spans="17:19">
      <c r="Q2706" s="54" t="s">
        <v>305</v>
      </c>
      <c r="R2706" s="90" t="s">
        <v>149</v>
      </c>
      <c r="S2706" s="100">
        <v>911.37</v>
      </c>
    </row>
    <row r="2707" spans="17:19">
      <c r="Q2707" s="54" t="s">
        <v>305</v>
      </c>
      <c r="R2707" s="90" t="s">
        <v>150</v>
      </c>
      <c r="S2707" s="100">
        <v>911.37</v>
      </c>
    </row>
    <row r="2708" spans="17:19">
      <c r="Q2708" s="54" t="s">
        <v>305</v>
      </c>
      <c r="R2708" s="90" t="s">
        <v>151</v>
      </c>
      <c r="S2708" s="100">
        <v>911.37</v>
      </c>
    </row>
    <row r="2709" spans="17:19">
      <c r="Q2709" s="54" t="s">
        <v>305</v>
      </c>
      <c r="R2709" s="90" t="s">
        <v>152</v>
      </c>
      <c r="S2709" s="100">
        <v>911.37</v>
      </c>
    </row>
    <row r="2710" spans="17:19">
      <c r="Q2710" s="54" t="s">
        <v>305</v>
      </c>
      <c r="R2710" s="90" t="s">
        <v>153</v>
      </c>
      <c r="S2710" s="100">
        <v>911.37</v>
      </c>
    </row>
    <row r="2711" spans="17:19">
      <c r="Q2711" s="54" t="s">
        <v>305</v>
      </c>
      <c r="R2711" s="90" t="s">
        <v>154</v>
      </c>
      <c r="S2711" s="100">
        <v>911.37</v>
      </c>
    </row>
    <row r="2712" spans="17:19">
      <c r="Q2712" s="54" t="s">
        <v>305</v>
      </c>
      <c r="R2712" s="90" t="s">
        <v>155</v>
      </c>
      <c r="S2712" s="100">
        <v>911.37</v>
      </c>
    </row>
    <row r="2713" spans="17:19">
      <c r="Q2713" s="54" t="s">
        <v>305</v>
      </c>
      <c r="R2713" s="90" t="s">
        <v>156</v>
      </c>
      <c r="S2713" s="100">
        <v>911.37</v>
      </c>
    </row>
    <row r="2714" spans="17:19">
      <c r="Q2714" s="54" t="s">
        <v>305</v>
      </c>
      <c r="R2714" s="90" t="s">
        <v>157</v>
      </c>
      <c r="S2714" s="100">
        <v>911.37</v>
      </c>
    </row>
    <row r="2715" spans="17:19">
      <c r="Q2715" s="54" t="s">
        <v>305</v>
      </c>
      <c r="R2715" s="90" t="s">
        <v>158</v>
      </c>
      <c r="S2715" s="100">
        <v>911.37</v>
      </c>
    </row>
    <row r="2716" spans="17:19">
      <c r="Q2716" s="54" t="s">
        <v>305</v>
      </c>
      <c r="R2716" s="90" t="s">
        <v>159</v>
      </c>
      <c r="S2716" s="100">
        <v>911.37</v>
      </c>
    </row>
    <row r="2717" spans="17:19">
      <c r="Q2717" s="54" t="s">
        <v>305</v>
      </c>
      <c r="R2717" s="90" t="s">
        <v>160</v>
      </c>
      <c r="S2717" s="100">
        <v>911.37</v>
      </c>
    </row>
    <row r="2718" spans="17:19">
      <c r="Q2718" s="54" t="s">
        <v>305</v>
      </c>
      <c r="R2718" s="90" t="s">
        <v>161</v>
      </c>
      <c r="S2718" s="100">
        <v>911.37</v>
      </c>
    </row>
    <row r="2719" spans="17:19">
      <c r="Q2719" s="54" t="s">
        <v>305</v>
      </c>
      <c r="R2719" s="90" t="s">
        <v>162</v>
      </c>
      <c r="S2719" s="100">
        <v>911.37</v>
      </c>
    </row>
    <row r="2720" spans="17:19">
      <c r="Q2720" s="54" t="s">
        <v>305</v>
      </c>
      <c r="R2720" s="90" t="s">
        <v>163</v>
      </c>
      <c r="S2720" s="100">
        <v>911.37</v>
      </c>
    </row>
    <row r="2721" spans="17:19">
      <c r="Q2721" s="54" t="s">
        <v>305</v>
      </c>
      <c r="R2721" s="90" t="s">
        <v>164</v>
      </c>
      <c r="S2721" s="100">
        <v>911.37</v>
      </c>
    </row>
    <row r="2722" spans="17:19">
      <c r="Q2722" s="54" t="s">
        <v>305</v>
      </c>
      <c r="R2722" s="90" t="s">
        <v>165</v>
      </c>
      <c r="S2722" s="100">
        <v>911.37</v>
      </c>
    </row>
    <row r="2723" spans="17:19">
      <c r="Q2723" s="54" t="s">
        <v>305</v>
      </c>
      <c r="R2723" s="90" t="s">
        <v>166</v>
      </c>
      <c r="S2723" s="100">
        <v>911.37</v>
      </c>
    </row>
    <row r="2724" spans="17:19">
      <c r="Q2724" s="54" t="s">
        <v>305</v>
      </c>
      <c r="R2724" s="90" t="s">
        <v>167</v>
      </c>
      <c r="S2724" s="100">
        <v>911.37</v>
      </c>
    </row>
    <row r="2725" spans="17:19">
      <c r="Q2725" s="54" t="s">
        <v>305</v>
      </c>
      <c r="R2725" s="90" t="s">
        <v>168</v>
      </c>
      <c r="S2725" s="100">
        <v>911.37</v>
      </c>
    </row>
    <row r="2726" spans="17:19">
      <c r="Q2726" s="54" t="s">
        <v>305</v>
      </c>
      <c r="R2726" s="90" t="s">
        <v>169</v>
      </c>
      <c r="S2726" s="100">
        <v>911.37</v>
      </c>
    </row>
    <row r="2727" spans="17:19">
      <c r="Q2727" s="54" t="s">
        <v>305</v>
      </c>
      <c r="R2727" s="90" t="s">
        <v>170</v>
      </c>
      <c r="S2727" s="100">
        <v>911.37</v>
      </c>
    </row>
    <row r="2728" spans="17:19">
      <c r="Q2728" s="54" t="s">
        <v>305</v>
      </c>
      <c r="R2728" s="90" t="s">
        <v>171</v>
      </c>
      <c r="S2728" s="100">
        <v>911.37</v>
      </c>
    </row>
    <row r="2729" spans="17:19">
      <c r="Q2729" s="54" t="s">
        <v>305</v>
      </c>
      <c r="R2729" s="90" t="s">
        <v>172</v>
      </c>
      <c r="S2729" s="100">
        <v>911.37</v>
      </c>
    </row>
    <row r="2730" spans="17:19">
      <c r="Q2730" s="54" t="s">
        <v>305</v>
      </c>
      <c r="R2730" s="90" t="s">
        <v>173</v>
      </c>
      <c r="S2730" s="100">
        <v>911.37</v>
      </c>
    </row>
    <row r="2731" spans="17:19">
      <c r="Q2731" s="54" t="s">
        <v>305</v>
      </c>
      <c r="R2731" s="90" t="s">
        <v>174</v>
      </c>
      <c r="S2731" s="100">
        <v>911.37</v>
      </c>
    </row>
    <row r="2732" spans="17:19">
      <c r="Q2732" s="54" t="s">
        <v>305</v>
      </c>
      <c r="R2732" s="90" t="s">
        <v>175</v>
      </c>
      <c r="S2732" s="100">
        <v>911.37</v>
      </c>
    </row>
    <row r="2733" spans="17:19">
      <c r="Q2733" s="54" t="s">
        <v>305</v>
      </c>
      <c r="R2733" s="90" t="s">
        <v>176</v>
      </c>
      <c r="S2733" s="100">
        <v>911.37</v>
      </c>
    </row>
    <row r="2734" spans="17:19">
      <c r="Q2734" s="54" t="s">
        <v>305</v>
      </c>
      <c r="R2734" s="90" t="s">
        <v>177</v>
      </c>
      <c r="S2734" s="100">
        <v>911.37</v>
      </c>
    </row>
    <row r="2735" spans="17:19">
      <c r="Q2735" s="54" t="s">
        <v>305</v>
      </c>
      <c r="R2735" s="90" t="s">
        <v>178</v>
      </c>
      <c r="S2735" s="100">
        <v>911.37</v>
      </c>
    </row>
    <row r="2736" spans="17:19">
      <c r="Q2736" s="54" t="s">
        <v>305</v>
      </c>
      <c r="R2736" s="90" t="s">
        <v>179</v>
      </c>
      <c r="S2736" s="100">
        <v>911.37</v>
      </c>
    </row>
    <row r="2737" spans="17:19">
      <c r="Q2737" s="54" t="s">
        <v>305</v>
      </c>
      <c r="R2737" s="90" t="s">
        <v>180</v>
      </c>
      <c r="S2737" s="100">
        <v>911.37</v>
      </c>
    </row>
    <row r="2738" spans="17:19">
      <c r="Q2738" s="54" t="s">
        <v>305</v>
      </c>
      <c r="R2738" s="90" t="s">
        <v>181</v>
      </c>
      <c r="S2738" s="100">
        <v>911.37</v>
      </c>
    </row>
    <row r="2739" spans="17:19">
      <c r="Q2739" s="54" t="s">
        <v>305</v>
      </c>
      <c r="R2739" s="90" t="s">
        <v>182</v>
      </c>
      <c r="S2739" s="100">
        <v>911.37</v>
      </c>
    </row>
    <row r="2740" spans="17:19">
      <c r="Q2740" s="54" t="s">
        <v>305</v>
      </c>
      <c r="R2740" s="90" t="s">
        <v>183</v>
      </c>
      <c r="S2740" s="100">
        <v>911.37</v>
      </c>
    </row>
    <row r="2741" spans="17:19">
      <c r="Q2741" s="54" t="s">
        <v>305</v>
      </c>
      <c r="R2741" s="90" t="s">
        <v>184</v>
      </c>
      <c r="S2741" s="100">
        <v>911.37</v>
      </c>
    </row>
    <row r="2742" spans="17:19">
      <c r="Q2742" s="54" t="s">
        <v>305</v>
      </c>
      <c r="R2742" s="90" t="s">
        <v>185</v>
      </c>
      <c r="S2742" s="100">
        <v>911.37</v>
      </c>
    </row>
    <row r="2743" spans="17:19">
      <c r="Q2743" s="54" t="s">
        <v>305</v>
      </c>
      <c r="R2743" s="90" t="s">
        <v>186</v>
      </c>
      <c r="S2743" s="100">
        <v>911.37</v>
      </c>
    </row>
    <row r="2744" spans="17:19">
      <c r="Q2744" s="54" t="s">
        <v>305</v>
      </c>
      <c r="R2744" s="90" t="s">
        <v>187</v>
      </c>
      <c r="S2744" s="100">
        <v>911.37</v>
      </c>
    </row>
    <row r="2745" spans="17:19">
      <c r="Q2745" s="54" t="s">
        <v>305</v>
      </c>
      <c r="R2745" s="90" t="s">
        <v>188</v>
      </c>
      <c r="S2745" s="100">
        <v>911.37</v>
      </c>
    </row>
    <row r="2746" spans="17:19">
      <c r="Q2746" s="54" t="s">
        <v>305</v>
      </c>
      <c r="R2746" s="90" t="s">
        <v>189</v>
      </c>
      <c r="S2746" s="100">
        <v>911.37</v>
      </c>
    </row>
    <row r="2747" spans="17:19">
      <c r="Q2747" s="54" t="s">
        <v>305</v>
      </c>
      <c r="R2747" s="90" t="s">
        <v>190</v>
      </c>
      <c r="S2747" s="100">
        <v>911.37</v>
      </c>
    </row>
    <row r="2748" spans="17:19">
      <c r="Q2748" s="54" t="s">
        <v>305</v>
      </c>
      <c r="R2748" s="90" t="s">
        <v>191</v>
      </c>
      <c r="S2748" s="100">
        <v>911.37</v>
      </c>
    </row>
    <row r="2749" spans="17:19">
      <c r="Q2749" s="54" t="s">
        <v>305</v>
      </c>
      <c r="R2749" s="90" t="s">
        <v>192</v>
      </c>
      <c r="S2749" s="100">
        <v>911.37</v>
      </c>
    </row>
    <row r="2750" spans="17:19">
      <c r="Q2750" s="54" t="s">
        <v>305</v>
      </c>
      <c r="R2750" s="90" t="s">
        <v>193</v>
      </c>
      <c r="S2750" s="100">
        <v>911.37</v>
      </c>
    </row>
    <row r="2751" spans="17:19">
      <c r="Q2751" s="54" t="s">
        <v>305</v>
      </c>
      <c r="R2751" s="90" t="s">
        <v>194</v>
      </c>
      <c r="S2751" s="100">
        <v>911.37</v>
      </c>
    </row>
    <row r="2752" spans="17:19">
      <c r="Q2752" s="54" t="s">
        <v>305</v>
      </c>
      <c r="R2752" s="90" t="s">
        <v>195</v>
      </c>
      <c r="S2752" s="100">
        <v>911.37</v>
      </c>
    </row>
    <row r="2753" spans="17:19">
      <c r="Q2753" s="54" t="s">
        <v>305</v>
      </c>
      <c r="R2753" s="90" t="s">
        <v>196</v>
      </c>
      <c r="S2753" s="100">
        <v>911.37</v>
      </c>
    </row>
    <row r="2754" spans="17:19">
      <c r="Q2754" s="54" t="s">
        <v>305</v>
      </c>
      <c r="R2754" s="90" t="s">
        <v>197</v>
      </c>
      <c r="S2754" s="100">
        <v>911.37</v>
      </c>
    </row>
    <row r="2755" spans="17:19">
      <c r="Q2755" s="54" t="s">
        <v>305</v>
      </c>
      <c r="R2755" s="90" t="s">
        <v>198</v>
      </c>
      <c r="S2755" s="100">
        <v>911.37</v>
      </c>
    </row>
    <row r="2756" spans="17:19">
      <c r="Q2756" s="54" t="s">
        <v>305</v>
      </c>
      <c r="R2756" s="90" t="s">
        <v>199</v>
      </c>
      <c r="S2756" s="100">
        <v>911.37</v>
      </c>
    </row>
    <row r="2757" spans="17:19">
      <c r="Q2757" s="54" t="s">
        <v>305</v>
      </c>
      <c r="R2757" s="90" t="s">
        <v>200</v>
      </c>
      <c r="S2757" s="100">
        <v>911.37</v>
      </c>
    </row>
    <row r="2758" spans="17:19">
      <c r="Q2758" s="54" t="s">
        <v>305</v>
      </c>
      <c r="R2758" s="90" t="s">
        <v>201</v>
      </c>
      <c r="S2758" s="100">
        <v>911.37</v>
      </c>
    </row>
    <row r="2759" spans="17:19">
      <c r="Q2759" s="54" t="s">
        <v>305</v>
      </c>
      <c r="R2759" s="90" t="s">
        <v>202</v>
      </c>
      <c r="S2759" s="100">
        <v>911.37</v>
      </c>
    </row>
    <row r="2760" spans="17:19">
      <c r="Q2760" s="54" t="s">
        <v>305</v>
      </c>
      <c r="R2760" s="90" t="s">
        <v>203</v>
      </c>
      <c r="S2760" s="100">
        <v>911.37</v>
      </c>
    </row>
    <row r="2761" spans="17:19">
      <c r="Q2761" s="54" t="s">
        <v>305</v>
      </c>
      <c r="R2761" s="90" t="s">
        <v>204</v>
      </c>
      <c r="S2761" s="100">
        <v>911.37</v>
      </c>
    </row>
    <row r="2762" spans="17:19">
      <c r="Q2762" s="54" t="s">
        <v>305</v>
      </c>
      <c r="R2762" s="90" t="s">
        <v>205</v>
      </c>
      <c r="S2762" s="100">
        <v>911.37</v>
      </c>
    </row>
    <row r="2763" spans="17:19">
      <c r="Q2763" s="54" t="s">
        <v>305</v>
      </c>
      <c r="R2763" s="90" t="s">
        <v>206</v>
      </c>
      <c r="S2763" s="100">
        <v>911.37</v>
      </c>
    </row>
    <row r="2764" spans="17:19">
      <c r="Q2764" s="54" t="s">
        <v>305</v>
      </c>
      <c r="R2764" s="90" t="s">
        <v>207</v>
      </c>
      <c r="S2764" s="100">
        <v>911.37</v>
      </c>
    </row>
    <row r="2765" spans="17:19">
      <c r="Q2765" s="54" t="s">
        <v>305</v>
      </c>
      <c r="R2765" s="90" t="s">
        <v>208</v>
      </c>
      <c r="S2765" s="100">
        <v>911.37</v>
      </c>
    </row>
    <row r="2766" spans="17:19">
      <c r="Q2766" s="54" t="s">
        <v>305</v>
      </c>
      <c r="R2766" s="90" t="s">
        <v>209</v>
      </c>
      <c r="S2766" s="100">
        <v>911.37</v>
      </c>
    </row>
    <row r="2767" spans="17:19">
      <c r="Q2767" s="54" t="s">
        <v>305</v>
      </c>
      <c r="R2767" s="90" t="s">
        <v>210</v>
      </c>
      <c r="S2767" s="100">
        <v>911.37</v>
      </c>
    </row>
    <row r="2768" spans="17:19">
      <c r="Q2768" s="54" t="s">
        <v>305</v>
      </c>
      <c r="R2768" s="90" t="s">
        <v>211</v>
      </c>
      <c r="S2768" s="100">
        <v>911.37</v>
      </c>
    </row>
    <row r="2769" spans="17:19">
      <c r="Q2769" s="54" t="s">
        <v>305</v>
      </c>
      <c r="R2769" s="90" t="s">
        <v>212</v>
      </c>
      <c r="S2769" s="100">
        <v>911.37</v>
      </c>
    </row>
    <row r="2770" spans="17:19">
      <c r="Q2770" s="54" t="s">
        <v>305</v>
      </c>
      <c r="R2770" s="90" t="s">
        <v>213</v>
      </c>
      <c r="S2770" s="100">
        <v>911.37</v>
      </c>
    </row>
    <row r="2771" spans="17:19">
      <c r="Q2771" s="54" t="s">
        <v>305</v>
      </c>
      <c r="R2771" s="90" t="s">
        <v>214</v>
      </c>
      <c r="S2771" s="100">
        <v>911.37</v>
      </c>
    </row>
    <row r="2772" spans="17:19">
      <c r="Q2772" s="54" t="s">
        <v>305</v>
      </c>
      <c r="R2772" s="90" t="s">
        <v>215</v>
      </c>
      <c r="S2772" s="100">
        <v>911.37</v>
      </c>
    </row>
    <row r="2773" spans="17:19">
      <c r="Q2773" s="54" t="s">
        <v>305</v>
      </c>
      <c r="R2773" s="90" t="s">
        <v>216</v>
      </c>
      <c r="S2773" s="100">
        <v>911.37</v>
      </c>
    </row>
    <row r="2774" spans="17:19">
      <c r="Q2774" s="54" t="s">
        <v>305</v>
      </c>
      <c r="R2774" s="90" t="s">
        <v>217</v>
      </c>
      <c r="S2774" s="100">
        <v>911.37</v>
      </c>
    </row>
    <row r="2775" spans="17:19">
      <c r="Q2775" s="54" t="s">
        <v>305</v>
      </c>
      <c r="R2775" s="90" t="s">
        <v>218</v>
      </c>
      <c r="S2775" s="100">
        <v>911.37</v>
      </c>
    </row>
    <row r="2776" spans="17:19">
      <c r="Q2776" s="54" t="s">
        <v>305</v>
      </c>
      <c r="R2776" s="90" t="s">
        <v>219</v>
      </c>
      <c r="S2776" s="100">
        <v>911.37</v>
      </c>
    </row>
    <row r="2777" spans="17:19">
      <c r="Q2777" s="54" t="s">
        <v>305</v>
      </c>
      <c r="R2777" s="90" t="s">
        <v>220</v>
      </c>
      <c r="S2777" s="100">
        <v>911.37</v>
      </c>
    </row>
    <row r="2778" spans="17:19">
      <c r="Q2778" s="54" t="s">
        <v>305</v>
      </c>
      <c r="R2778" s="90" t="s">
        <v>221</v>
      </c>
      <c r="S2778" s="100">
        <v>911.37</v>
      </c>
    </row>
    <row r="2779" spans="17:19">
      <c r="Q2779" s="54" t="s">
        <v>305</v>
      </c>
      <c r="R2779" s="90" t="s">
        <v>222</v>
      </c>
      <c r="S2779" s="100">
        <v>911.37</v>
      </c>
    </row>
    <row r="2780" spans="17:19">
      <c r="Q2780" s="54" t="s">
        <v>305</v>
      </c>
      <c r="R2780" s="90" t="s">
        <v>223</v>
      </c>
      <c r="S2780" s="100">
        <v>911.37</v>
      </c>
    </row>
    <row r="2781" spans="17:19">
      <c r="Q2781" s="54" t="s">
        <v>305</v>
      </c>
      <c r="R2781" s="90" t="s">
        <v>224</v>
      </c>
      <c r="S2781" s="100">
        <v>911.37</v>
      </c>
    </row>
    <row r="2782" spans="17:19">
      <c r="Q2782" s="54" t="s">
        <v>305</v>
      </c>
      <c r="R2782" s="90" t="s">
        <v>225</v>
      </c>
      <c r="S2782" s="100">
        <v>911.37</v>
      </c>
    </row>
    <row r="2783" spans="17:19">
      <c r="Q2783" s="54" t="s">
        <v>305</v>
      </c>
      <c r="R2783" s="90" t="s">
        <v>226</v>
      </c>
      <c r="S2783" s="100">
        <v>911.37</v>
      </c>
    </row>
    <row r="2784" spans="17:19">
      <c r="Q2784" s="54" t="s">
        <v>305</v>
      </c>
      <c r="R2784" s="90" t="s">
        <v>227</v>
      </c>
      <c r="S2784" s="100">
        <v>911.37</v>
      </c>
    </row>
    <row r="2785" spans="17:19">
      <c r="Q2785" s="54" t="s">
        <v>305</v>
      </c>
      <c r="R2785" s="90" t="s">
        <v>228</v>
      </c>
      <c r="S2785" s="100">
        <v>911.37</v>
      </c>
    </row>
    <row r="2786" spans="17:19">
      <c r="Q2786" s="54" t="s">
        <v>305</v>
      </c>
      <c r="R2786" s="90" t="s">
        <v>229</v>
      </c>
      <c r="S2786" s="100">
        <v>911.37</v>
      </c>
    </row>
    <row r="2787" spans="17:19">
      <c r="Q2787" s="54" t="s">
        <v>305</v>
      </c>
      <c r="R2787" s="90" t="s">
        <v>230</v>
      </c>
      <c r="S2787" s="100">
        <v>911.37</v>
      </c>
    </row>
    <row r="2788" spans="17:19">
      <c r="Q2788" s="54" t="s">
        <v>305</v>
      </c>
      <c r="R2788" s="90" t="s">
        <v>231</v>
      </c>
      <c r="S2788" s="100">
        <v>911.37</v>
      </c>
    </row>
    <row r="2789" spans="17:19">
      <c r="Q2789" s="106" t="s">
        <v>306</v>
      </c>
      <c r="R2789" s="35" t="s">
        <v>34</v>
      </c>
      <c r="S2789" s="99">
        <v>125.42</v>
      </c>
    </row>
    <row r="2790" spans="17:19">
      <c r="Q2790" s="106" t="s">
        <v>306</v>
      </c>
      <c r="R2790" s="35" t="s">
        <v>33</v>
      </c>
      <c r="S2790" s="99">
        <v>125.42</v>
      </c>
    </row>
    <row r="2791" spans="17:19">
      <c r="Q2791" s="106" t="s">
        <v>306</v>
      </c>
      <c r="R2791" s="35" t="s">
        <v>35</v>
      </c>
      <c r="S2791" s="99">
        <v>125.42</v>
      </c>
    </row>
    <row r="2792" spans="17:19">
      <c r="Q2792" s="106" t="s">
        <v>306</v>
      </c>
      <c r="R2792" s="35" t="s">
        <v>36</v>
      </c>
      <c r="S2792" s="99">
        <v>125.42</v>
      </c>
    </row>
    <row r="2793" spans="17:19">
      <c r="Q2793" s="106" t="s">
        <v>306</v>
      </c>
      <c r="R2793" s="35" t="s">
        <v>37</v>
      </c>
      <c r="S2793" s="99">
        <v>125.42</v>
      </c>
    </row>
    <row r="2794" spans="17:19">
      <c r="Q2794" s="106" t="s">
        <v>306</v>
      </c>
      <c r="R2794" s="35" t="s">
        <v>38</v>
      </c>
      <c r="S2794" s="99">
        <v>125.42</v>
      </c>
    </row>
    <row r="2795" spans="17:19">
      <c r="Q2795" s="106" t="s">
        <v>306</v>
      </c>
      <c r="R2795" s="35" t="s">
        <v>39</v>
      </c>
      <c r="S2795" s="99">
        <v>125.42</v>
      </c>
    </row>
    <row r="2796" spans="17:19">
      <c r="Q2796" s="106" t="s">
        <v>306</v>
      </c>
      <c r="R2796" s="35" t="s">
        <v>40</v>
      </c>
      <c r="S2796" s="99">
        <v>125.42</v>
      </c>
    </row>
    <row r="2797" spans="17:19">
      <c r="Q2797" s="106" t="s">
        <v>306</v>
      </c>
      <c r="R2797" s="35" t="s">
        <v>41</v>
      </c>
      <c r="S2797" s="99">
        <v>125.42</v>
      </c>
    </row>
    <row r="2798" spans="17:19">
      <c r="Q2798" s="106" t="s">
        <v>306</v>
      </c>
      <c r="R2798" s="35" t="s">
        <v>42</v>
      </c>
      <c r="S2798" s="99">
        <v>125.42</v>
      </c>
    </row>
    <row r="2799" spans="17:19">
      <c r="Q2799" s="106" t="s">
        <v>306</v>
      </c>
      <c r="R2799" s="35" t="s">
        <v>43</v>
      </c>
      <c r="S2799" s="99">
        <v>125.42</v>
      </c>
    </row>
    <row r="2800" spans="17:19">
      <c r="Q2800" s="106" t="s">
        <v>306</v>
      </c>
      <c r="R2800" s="35" t="s">
        <v>44</v>
      </c>
      <c r="S2800" s="99">
        <v>125.42</v>
      </c>
    </row>
    <row r="2801" spans="17:19">
      <c r="Q2801" s="106" t="s">
        <v>306</v>
      </c>
      <c r="R2801" s="35" t="s">
        <v>45</v>
      </c>
      <c r="S2801" s="99">
        <v>125.42</v>
      </c>
    </row>
    <row r="2802" spans="17:19">
      <c r="Q2802" s="106" t="s">
        <v>306</v>
      </c>
      <c r="R2802" s="35" t="s">
        <v>46</v>
      </c>
      <c r="S2802" s="99">
        <v>125.42</v>
      </c>
    </row>
    <row r="2803" spans="17:19">
      <c r="Q2803" s="106" t="s">
        <v>306</v>
      </c>
      <c r="R2803" s="35" t="s">
        <v>47</v>
      </c>
      <c r="S2803" s="99">
        <v>125.42</v>
      </c>
    </row>
    <row r="2804" spans="17:19">
      <c r="Q2804" s="106" t="s">
        <v>306</v>
      </c>
      <c r="R2804" s="35" t="s">
        <v>48</v>
      </c>
      <c r="S2804" s="99">
        <v>125.42</v>
      </c>
    </row>
    <row r="2805" spans="17:19">
      <c r="Q2805" s="106" t="s">
        <v>306</v>
      </c>
      <c r="R2805" s="35" t="s">
        <v>49</v>
      </c>
      <c r="S2805" s="99">
        <v>125.42</v>
      </c>
    </row>
    <row r="2806" spans="17:19">
      <c r="Q2806" s="106" t="s">
        <v>306</v>
      </c>
      <c r="R2806" s="35" t="s">
        <v>50</v>
      </c>
      <c r="S2806" s="99">
        <v>125.42</v>
      </c>
    </row>
    <row r="2807" spans="17:19">
      <c r="Q2807" s="106" t="s">
        <v>306</v>
      </c>
      <c r="R2807" s="35" t="s">
        <v>51</v>
      </c>
      <c r="S2807" s="99">
        <v>125.42</v>
      </c>
    </row>
    <row r="2808" spans="17:19">
      <c r="Q2808" s="106" t="s">
        <v>306</v>
      </c>
      <c r="R2808" s="35" t="s">
        <v>52</v>
      </c>
      <c r="S2808" s="99">
        <v>125.42</v>
      </c>
    </row>
    <row r="2809" spans="17:19">
      <c r="Q2809" s="106" t="s">
        <v>306</v>
      </c>
      <c r="R2809" s="35" t="s">
        <v>53</v>
      </c>
      <c r="S2809" s="99">
        <v>125.42</v>
      </c>
    </row>
    <row r="2810" spans="17:19">
      <c r="Q2810" s="106" t="s">
        <v>306</v>
      </c>
      <c r="R2810" s="35" t="s">
        <v>54</v>
      </c>
      <c r="S2810" s="99">
        <v>125.42</v>
      </c>
    </row>
    <row r="2811" spans="17:19">
      <c r="Q2811" s="106" t="s">
        <v>306</v>
      </c>
      <c r="R2811" s="35" t="s">
        <v>55</v>
      </c>
      <c r="S2811" s="99">
        <v>125.42</v>
      </c>
    </row>
    <row r="2812" spans="17:19">
      <c r="Q2812" s="106" t="s">
        <v>306</v>
      </c>
      <c r="R2812" s="35" t="s">
        <v>56</v>
      </c>
      <c r="S2812" s="99">
        <v>125.42</v>
      </c>
    </row>
    <row r="2813" spans="17:19">
      <c r="Q2813" s="106" t="s">
        <v>306</v>
      </c>
      <c r="R2813" s="35" t="s">
        <v>57</v>
      </c>
      <c r="S2813" s="99">
        <v>125.42</v>
      </c>
    </row>
    <row r="2814" spans="17:19">
      <c r="Q2814" s="106" t="s">
        <v>306</v>
      </c>
      <c r="R2814" s="35" t="s">
        <v>58</v>
      </c>
      <c r="S2814" s="99">
        <v>125.42</v>
      </c>
    </row>
    <row r="2815" spans="17:19">
      <c r="Q2815" s="106" t="s">
        <v>306</v>
      </c>
      <c r="R2815" s="35" t="s">
        <v>59</v>
      </c>
      <c r="S2815" s="99">
        <v>125.42</v>
      </c>
    </row>
    <row r="2816" spans="17:19">
      <c r="Q2816" s="106" t="s">
        <v>306</v>
      </c>
      <c r="R2816" s="35" t="s">
        <v>60</v>
      </c>
      <c r="S2816" s="99">
        <v>125.42</v>
      </c>
    </row>
    <row r="2817" spans="17:19">
      <c r="Q2817" s="106" t="s">
        <v>306</v>
      </c>
      <c r="R2817" s="35" t="s">
        <v>61</v>
      </c>
      <c r="S2817" s="99">
        <v>125.42</v>
      </c>
    </row>
    <row r="2818" spans="17:19">
      <c r="Q2818" s="106" t="s">
        <v>306</v>
      </c>
      <c r="R2818" s="35" t="s">
        <v>62</v>
      </c>
      <c r="S2818" s="99">
        <v>125.42</v>
      </c>
    </row>
    <row r="2819" spans="17:19">
      <c r="Q2819" s="106" t="s">
        <v>306</v>
      </c>
      <c r="R2819" s="35" t="s">
        <v>63</v>
      </c>
      <c r="S2819" s="99">
        <v>125.42</v>
      </c>
    </row>
    <row r="2820" spans="17:19">
      <c r="Q2820" s="106" t="s">
        <v>306</v>
      </c>
      <c r="R2820" s="35" t="s">
        <v>64</v>
      </c>
      <c r="S2820" s="99">
        <v>125.42</v>
      </c>
    </row>
    <row r="2821" spans="17:19">
      <c r="Q2821" s="106" t="s">
        <v>306</v>
      </c>
      <c r="R2821" s="35" t="s">
        <v>65</v>
      </c>
      <c r="S2821" s="99">
        <v>125.42</v>
      </c>
    </row>
    <row r="2822" spans="17:19">
      <c r="Q2822" s="106" t="s">
        <v>306</v>
      </c>
      <c r="R2822" s="35" t="s">
        <v>66</v>
      </c>
      <c r="S2822" s="99">
        <v>125.42</v>
      </c>
    </row>
    <row r="2823" spans="17:19">
      <c r="Q2823" s="106" t="s">
        <v>306</v>
      </c>
      <c r="R2823" s="35" t="s">
        <v>67</v>
      </c>
      <c r="S2823" s="99">
        <v>125.42</v>
      </c>
    </row>
    <row r="2824" spans="17:19">
      <c r="Q2824" s="106" t="s">
        <v>306</v>
      </c>
      <c r="R2824" s="35" t="s">
        <v>68</v>
      </c>
      <c r="S2824" s="99">
        <v>125.42</v>
      </c>
    </row>
    <row r="2825" spans="17:19">
      <c r="Q2825" s="106" t="s">
        <v>306</v>
      </c>
      <c r="R2825" s="35" t="s">
        <v>69</v>
      </c>
      <c r="S2825" s="99">
        <v>125.42</v>
      </c>
    </row>
    <row r="2826" spans="17:19">
      <c r="Q2826" s="106" t="s">
        <v>306</v>
      </c>
      <c r="R2826" s="35" t="s">
        <v>70</v>
      </c>
      <c r="S2826" s="99">
        <v>125.42</v>
      </c>
    </row>
    <row r="2827" spans="17:19">
      <c r="Q2827" s="106" t="s">
        <v>306</v>
      </c>
      <c r="R2827" s="35" t="s">
        <v>71</v>
      </c>
      <c r="S2827" s="99">
        <v>125.42</v>
      </c>
    </row>
    <row r="2828" spans="17:19">
      <c r="Q2828" s="106" t="s">
        <v>306</v>
      </c>
      <c r="R2828" s="35" t="s">
        <v>72</v>
      </c>
      <c r="S2828" s="99">
        <v>125.42</v>
      </c>
    </row>
    <row r="2829" spans="17:19">
      <c r="Q2829" s="106" t="s">
        <v>306</v>
      </c>
      <c r="R2829" s="35" t="s">
        <v>73</v>
      </c>
      <c r="S2829" s="99">
        <v>125.42</v>
      </c>
    </row>
    <row r="2830" spans="17:19">
      <c r="Q2830" s="106" t="s">
        <v>306</v>
      </c>
      <c r="R2830" s="35" t="s">
        <v>74</v>
      </c>
      <c r="S2830" s="99">
        <v>125.42</v>
      </c>
    </row>
    <row r="2831" spans="17:19">
      <c r="Q2831" s="106" t="s">
        <v>306</v>
      </c>
      <c r="R2831" s="35" t="s">
        <v>75</v>
      </c>
      <c r="S2831" s="99">
        <v>125.42</v>
      </c>
    </row>
    <row r="2832" spans="17:19">
      <c r="Q2832" s="106" t="s">
        <v>306</v>
      </c>
      <c r="R2832" s="35" t="s">
        <v>76</v>
      </c>
      <c r="S2832" s="99">
        <v>125.42</v>
      </c>
    </row>
    <row r="2833" spans="17:19">
      <c r="Q2833" s="106" t="s">
        <v>306</v>
      </c>
      <c r="R2833" s="35" t="s">
        <v>77</v>
      </c>
      <c r="S2833" s="99">
        <v>125.42</v>
      </c>
    </row>
    <row r="2834" spans="17:19">
      <c r="Q2834" s="106" t="s">
        <v>306</v>
      </c>
      <c r="R2834" s="35" t="s">
        <v>78</v>
      </c>
      <c r="S2834" s="99">
        <v>125.42</v>
      </c>
    </row>
    <row r="2835" spans="17:19">
      <c r="Q2835" s="106" t="s">
        <v>306</v>
      </c>
      <c r="R2835" s="35" t="s">
        <v>79</v>
      </c>
      <c r="S2835" s="99">
        <v>125.42</v>
      </c>
    </row>
    <row r="2836" spans="17:19">
      <c r="Q2836" s="106" t="s">
        <v>306</v>
      </c>
      <c r="R2836" s="35" t="s">
        <v>80</v>
      </c>
      <c r="S2836" s="99">
        <v>125.42</v>
      </c>
    </row>
    <row r="2837" spans="17:19">
      <c r="Q2837" s="106" t="s">
        <v>306</v>
      </c>
      <c r="R2837" s="35" t="s">
        <v>81</v>
      </c>
      <c r="S2837" s="99">
        <v>125.42</v>
      </c>
    </row>
    <row r="2838" spans="17:19">
      <c r="Q2838" s="106" t="s">
        <v>306</v>
      </c>
      <c r="R2838" s="35" t="s">
        <v>83</v>
      </c>
      <c r="S2838" s="99">
        <v>125.42</v>
      </c>
    </row>
    <row r="2839" spans="17:19">
      <c r="Q2839" s="106" t="s">
        <v>306</v>
      </c>
      <c r="R2839" s="35" t="s">
        <v>84</v>
      </c>
      <c r="S2839" s="99">
        <v>125.42</v>
      </c>
    </row>
    <row r="2840" spans="17:19">
      <c r="Q2840" s="106" t="s">
        <v>306</v>
      </c>
      <c r="R2840" s="35" t="s">
        <v>85</v>
      </c>
      <c r="S2840" s="99">
        <v>125.42</v>
      </c>
    </row>
    <row r="2841" spans="17:19">
      <c r="Q2841" s="106" t="s">
        <v>306</v>
      </c>
      <c r="R2841" s="35" t="s">
        <v>86</v>
      </c>
      <c r="S2841" s="99">
        <v>125.42</v>
      </c>
    </row>
    <row r="2842" spans="17:19">
      <c r="Q2842" s="106" t="s">
        <v>306</v>
      </c>
      <c r="R2842" s="35" t="s">
        <v>87</v>
      </c>
      <c r="S2842" s="99">
        <v>125.42</v>
      </c>
    </row>
    <row r="2843" spans="17:19">
      <c r="Q2843" s="106" t="s">
        <v>306</v>
      </c>
      <c r="R2843" s="35" t="s">
        <v>88</v>
      </c>
      <c r="S2843" s="99">
        <v>125.42</v>
      </c>
    </row>
    <row r="2844" spans="17:19">
      <c r="Q2844" s="106" t="s">
        <v>306</v>
      </c>
      <c r="R2844" s="35" t="s">
        <v>89</v>
      </c>
      <c r="S2844" s="99">
        <v>125.42</v>
      </c>
    </row>
    <row r="2845" spans="17:19">
      <c r="Q2845" s="106" t="s">
        <v>306</v>
      </c>
      <c r="R2845" s="35" t="s">
        <v>90</v>
      </c>
      <c r="S2845" s="99">
        <v>125.42</v>
      </c>
    </row>
    <row r="2846" spans="17:19">
      <c r="Q2846" s="106" t="s">
        <v>306</v>
      </c>
      <c r="R2846" s="35" t="s">
        <v>91</v>
      </c>
      <c r="S2846" s="99">
        <v>125.42</v>
      </c>
    </row>
    <row r="2847" spans="17:19">
      <c r="Q2847" s="106" t="s">
        <v>306</v>
      </c>
      <c r="R2847" s="35" t="s">
        <v>82</v>
      </c>
      <c r="S2847" s="99">
        <v>125.42</v>
      </c>
    </row>
    <row r="2848" spans="17:19">
      <c r="Q2848" s="106" t="s">
        <v>306</v>
      </c>
      <c r="R2848" s="35" t="s">
        <v>92</v>
      </c>
      <c r="S2848" s="99">
        <v>125.42</v>
      </c>
    </row>
    <row r="2849" spans="17:19">
      <c r="Q2849" s="106" t="s">
        <v>306</v>
      </c>
      <c r="R2849" s="35" t="s">
        <v>93</v>
      </c>
      <c r="S2849" s="99">
        <v>125.42</v>
      </c>
    </row>
    <row r="2850" spans="17:19">
      <c r="Q2850" s="106" t="s">
        <v>306</v>
      </c>
      <c r="R2850" s="35" t="s">
        <v>235</v>
      </c>
      <c r="S2850" s="99">
        <v>125.42</v>
      </c>
    </row>
    <row r="2851" spans="17:19">
      <c r="Q2851" s="106" t="s">
        <v>306</v>
      </c>
      <c r="R2851" s="35" t="s">
        <v>95</v>
      </c>
      <c r="S2851" s="99">
        <v>125.42</v>
      </c>
    </row>
    <row r="2852" spans="17:19">
      <c r="Q2852" s="106" t="s">
        <v>306</v>
      </c>
      <c r="R2852" s="35" t="s">
        <v>96</v>
      </c>
      <c r="S2852" s="99">
        <v>125.42</v>
      </c>
    </row>
    <row r="2853" spans="17:19">
      <c r="Q2853" s="106" t="s">
        <v>306</v>
      </c>
      <c r="R2853" s="35" t="s">
        <v>97</v>
      </c>
      <c r="S2853" s="99">
        <v>125.42</v>
      </c>
    </row>
    <row r="2854" spans="17:19">
      <c r="Q2854" s="106" t="s">
        <v>306</v>
      </c>
      <c r="R2854" s="35" t="s">
        <v>98</v>
      </c>
      <c r="S2854" s="99">
        <v>125.42</v>
      </c>
    </row>
    <row r="2855" spans="17:19">
      <c r="Q2855" s="106" t="s">
        <v>306</v>
      </c>
      <c r="R2855" s="35" t="s">
        <v>99</v>
      </c>
      <c r="S2855" s="99">
        <v>125.42</v>
      </c>
    </row>
    <row r="2856" spans="17:19">
      <c r="Q2856" s="106" t="s">
        <v>306</v>
      </c>
      <c r="R2856" s="35" t="s">
        <v>100</v>
      </c>
      <c r="S2856" s="99">
        <v>125.42</v>
      </c>
    </row>
    <row r="2857" spans="17:19">
      <c r="Q2857" s="106" t="s">
        <v>306</v>
      </c>
      <c r="R2857" s="35" t="s">
        <v>101</v>
      </c>
      <c r="S2857" s="99">
        <v>125.42</v>
      </c>
    </row>
    <row r="2858" spans="17:19">
      <c r="Q2858" s="106" t="s">
        <v>306</v>
      </c>
      <c r="R2858" s="35" t="s">
        <v>102</v>
      </c>
      <c r="S2858" s="99">
        <v>125.42</v>
      </c>
    </row>
    <row r="2859" spans="17:19">
      <c r="Q2859" s="106" t="s">
        <v>306</v>
      </c>
      <c r="R2859" s="35" t="s">
        <v>103</v>
      </c>
      <c r="S2859" s="99">
        <v>125.42</v>
      </c>
    </row>
    <row r="2860" spans="17:19">
      <c r="Q2860" s="106" t="s">
        <v>306</v>
      </c>
      <c r="R2860" s="35" t="s">
        <v>104</v>
      </c>
      <c r="S2860" s="99">
        <v>125.42</v>
      </c>
    </row>
    <row r="2861" spans="17:19">
      <c r="Q2861" s="106" t="s">
        <v>306</v>
      </c>
      <c r="R2861" s="35" t="s">
        <v>105</v>
      </c>
      <c r="S2861" s="99">
        <v>125.42</v>
      </c>
    </row>
    <row r="2862" spans="17:19">
      <c r="Q2862" s="106" t="s">
        <v>306</v>
      </c>
      <c r="R2862" s="35" t="s">
        <v>106</v>
      </c>
      <c r="S2862" s="99">
        <v>125.42</v>
      </c>
    </row>
    <row r="2863" spans="17:19">
      <c r="Q2863" s="106" t="s">
        <v>306</v>
      </c>
      <c r="R2863" s="35" t="s">
        <v>107</v>
      </c>
      <c r="S2863" s="99">
        <v>125.42</v>
      </c>
    </row>
    <row r="2864" spans="17:19">
      <c r="Q2864" s="106" t="s">
        <v>306</v>
      </c>
      <c r="R2864" s="35" t="s">
        <v>108</v>
      </c>
      <c r="S2864" s="99">
        <v>125.42</v>
      </c>
    </row>
    <row r="2865" spans="17:19">
      <c r="Q2865" s="106" t="s">
        <v>306</v>
      </c>
      <c r="R2865" s="35" t="s">
        <v>109</v>
      </c>
      <c r="S2865" s="99">
        <v>125.42</v>
      </c>
    </row>
    <row r="2866" spans="17:19">
      <c r="Q2866" s="106" t="s">
        <v>306</v>
      </c>
      <c r="R2866" s="35" t="s">
        <v>110</v>
      </c>
      <c r="S2866" s="99">
        <v>125.42</v>
      </c>
    </row>
    <row r="2867" spans="17:19">
      <c r="Q2867" s="106" t="s">
        <v>306</v>
      </c>
      <c r="R2867" s="35" t="s">
        <v>111</v>
      </c>
      <c r="S2867" s="99">
        <v>125.42</v>
      </c>
    </row>
    <row r="2868" spans="17:19">
      <c r="Q2868" s="106" t="s">
        <v>306</v>
      </c>
      <c r="R2868" s="35" t="s">
        <v>112</v>
      </c>
      <c r="S2868" s="99">
        <v>125.42</v>
      </c>
    </row>
    <row r="2869" spans="17:19">
      <c r="Q2869" s="106" t="s">
        <v>306</v>
      </c>
      <c r="R2869" s="35" t="s">
        <v>113</v>
      </c>
      <c r="S2869" s="99">
        <v>125.42</v>
      </c>
    </row>
    <row r="2870" spans="17:19">
      <c r="Q2870" s="106" t="s">
        <v>306</v>
      </c>
      <c r="R2870" s="35" t="s">
        <v>114</v>
      </c>
      <c r="S2870" s="99">
        <v>125.42</v>
      </c>
    </row>
    <row r="2871" spans="17:19">
      <c r="Q2871" s="106" t="s">
        <v>306</v>
      </c>
      <c r="R2871" s="35" t="s">
        <v>115</v>
      </c>
      <c r="S2871" s="99">
        <v>125.42</v>
      </c>
    </row>
    <row r="2872" spans="17:19">
      <c r="Q2872" s="106" t="s">
        <v>306</v>
      </c>
      <c r="R2872" s="35" t="s">
        <v>116</v>
      </c>
      <c r="S2872" s="99">
        <v>125.42</v>
      </c>
    </row>
    <row r="2873" spans="17:19">
      <c r="Q2873" s="106" t="s">
        <v>306</v>
      </c>
      <c r="R2873" s="35" t="s">
        <v>117</v>
      </c>
      <c r="S2873" s="99">
        <v>125.42</v>
      </c>
    </row>
    <row r="2874" spans="17:19">
      <c r="Q2874" s="106" t="s">
        <v>306</v>
      </c>
      <c r="R2874" s="35" t="s">
        <v>118</v>
      </c>
      <c r="S2874" s="99">
        <v>125.42</v>
      </c>
    </row>
    <row r="2875" spans="17:19">
      <c r="Q2875" s="106" t="s">
        <v>306</v>
      </c>
      <c r="R2875" s="35" t="s">
        <v>119</v>
      </c>
      <c r="S2875" s="99">
        <v>125.42</v>
      </c>
    </row>
    <row r="2876" spans="17:19">
      <c r="Q2876" s="106" t="s">
        <v>306</v>
      </c>
      <c r="R2876" s="35" t="s">
        <v>120</v>
      </c>
      <c r="S2876" s="99">
        <v>125.42</v>
      </c>
    </row>
    <row r="2877" spans="17:19">
      <c r="Q2877" s="106" t="s">
        <v>306</v>
      </c>
      <c r="R2877" s="35" t="s">
        <v>121</v>
      </c>
      <c r="S2877" s="99">
        <v>125.42</v>
      </c>
    </row>
    <row r="2878" spans="17:19">
      <c r="Q2878" s="106" t="s">
        <v>306</v>
      </c>
      <c r="R2878" s="35" t="s">
        <v>122</v>
      </c>
      <c r="S2878" s="99">
        <v>125.42</v>
      </c>
    </row>
    <row r="2879" spans="17:19">
      <c r="Q2879" s="106" t="s">
        <v>306</v>
      </c>
      <c r="R2879" s="35" t="s">
        <v>123</v>
      </c>
      <c r="S2879" s="99">
        <v>125.42</v>
      </c>
    </row>
    <row r="2880" spans="17:19">
      <c r="Q2880" s="106" t="s">
        <v>306</v>
      </c>
      <c r="R2880" s="35" t="s">
        <v>124</v>
      </c>
      <c r="S2880" s="99">
        <v>125.42</v>
      </c>
    </row>
    <row r="2881" spans="17:19">
      <c r="Q2881" s="106" t="s">
        <v>306</v>
      </c>
      <c r="R2881" s="35" t="s">
        <v>125</v>
      </c>
      <c r="S2881" s="99">
        <v>125.42</v>
      </c>
    </row>
    <row r="2882" spans="17:19">
      <c r="Q2882" s="106" t="s">
        <v>306</v>
      </c>
      <c r="R2882" s="35" t="s">
        <v>126</v>
      </c>
      <c r="S2882" s="99">
        <v>125.42</v>
      </c>
    </row>
    <row r="2883" spans="17:19">
      <c r="Q2883" s="106" t="s">
        <v>306</v>
      </c>
      <c r="R2883" s="35" t="s">
        <v>127</v>
      </c>
      <c r="S2883" s="99">
        <v>125.42</v>
      </c>
    </row>
    <row r="2884" spans="17:19">
      <c r="Q2884" s="106" t="s">
        <v>306</v>
      </c>
      <c r="R2884" s="35" t="s">
        <v>128</v>
      </c>
      <c r="S2884" s="99">
        <v>125.42</v>
      </c>
    </row>
    <row r="2885" spans="17:19">
      <c r="Q2885" s="106" t="s">
        <v>306</v>
      </c>
      <c r="R2885" s="35" t="s">
        <v>129</v>
      </c>
      <c r="S2885" s="99">
        <v>125.42</v>
      </c>
    </row>
    <row r="2886" spans="17:19">
      <c r="Q2886" s="106" t="s">
        <v>306</v>
      </c>
      <c r="R2886" s="35" t="s">
        <v>130</v>
      </c>
      <c r="S2886" s="99">
        <v>125.42</v>
      </c>
    </row>
    <row r="2887" spans="17:19">
      <c r="Q2887" s="106" t="s">
        <v>306</v>
      </c>
      <c r="R2887" s="35" t="s">
        <v>131</v>
      </c>
      <c r="S2887" s="99">
        <v>125.42</v>
      </c>
    </row>
    <row r="2888" spans="17:19">
      <c r="Q2888" s="106" t="s">
        <v>306</v>
      </c>
      <c r="R2888" s="35" t="s">
        <v>132</v>
      </c>
      <c r="S2888" s="99">
        <v>125.42</v>
      </c>
    </row>
    <row r="2889" spans="17:19">
      <c r="Q2889" s="106" t="s">
        <v>306</v>
      </c>
      <c r="R2889" s="35" t="s">
        <v>133</v>
      </c>
      <c r="S2889" s="99">
        <v>125.42</v>
      </c>
    </row>
    <row r="2890" spans="17:19">
      <c r="Q2890" s="106" t="s">
        <v>306</v>
      </c>
      <c r="R2890" s="35" t="s">
        <v>134</v>
      </c>
      <c r="S2890" s="99">
        <v>125.42</v>
      </c>
    </row>
    <row r="2891" spans="17:19">
      <c r="Q2891" s="106" t="s">
        <v>306</v>
      </c>
      <c r="R2891" s="35" t="s">
        <v>135</v>
      </c>
      <c r="S2891" s="99">
        <v>125.42</v>
      </c>
    </row>
    <row r="2892" spans="17:19">
      <c r="Q2892" s="106" t="s">
        <v>306</v>
      </c>
      <c r="R2892" s="35" t="s">
        <v>136</v>
      </c>
      <c r="S2892" s="99">
        <v>125.42</v>
      </c>
    </row>
    <row r="2893" spans="17:19">
      <c r="Q2893" s="106" t="s">
        <v>306</v>
      </c>
      <c r="R2893" s="35" t="s">
        <v>137</v>
      </c>
      <c r="S2893" s="99">
        <v>125.42</v>
      </c>
    </row>
    <row r="2894" spans="17:19">
      <c r="Q2894" s="106" t="s">
        <v>306</v>
      </c>
      <c r="R2894" s="35" t="s">
        <v>138</v>
      </c>
      <c r="S2894" s="99">
        <v>125.42</v>
      </c>
    </row>
    <row r="2895" spans="17:19">
      <c r="Q2895" s="106" t="s">
        <v>306</v>
      </c>
      <c r="R2895" s="35" t="s">
        <v>139</v>
      </c>
      <c r="S2895" s="99">
        <v>125.42</v>
      </c>
    </row>
    <row r="2896" spans="17:19">
      <c r="Q2896" s="106" t="s">
        <v>306</v>
      </c>
      <c r="R2896" s="35" t="s">
        <v>140</v>
      </c>
      <c r="S2896" s="99">
        <v>125.42</v>
      </c>
    </row>
    <row r="2897" spans="17:19">
      <c r="Q2897" s="106" t="s">
        <v>306</v>
      </c>
      <c r="R2897" s="35" t="s">
        <v>141</v>
      </c>
      <c r="S2897" s="99">
        <v>125.42</v>
      </c>
    </row>
    <row r="2898" spans="17:19">
      <c r="Q2898" s="106" t="s">
        <v>306</v>
      </c>
      <c r="R2898" s="35" t="s">
        <v>142</v>
      </c>
      <c r="S2898" s="99">
        <v>125.42</v>
      </c>
    </row>
    <row r="2899" spans="17:19">
      <c r="Q2899" s="106" t="s">
        <v>306</v>
      </c>
      <c r="R2899" s="35" t="s">
        <v>143</v>
      </c>
      <c r="S2899" s="99">
        <v>125.42</v>
      </c>
    </row>
    <row r="2900" spans="17:19">
      <c r="Q2900" s="106" t="s">
        <v>306</v>
      </c>
      <c r="R2900" s="35" t="s">
        <v>144</v>
      </c>
      <c r="S2900" s="99">
        <v>125.42</v>
      </c>
    </row>
    <row r="2901" spans="17:19">
      <c r="Q2901" s="106" t="s">
        <v>306</v>
      </c>
      <c r="R2901" s="35" t="s">
        <v>145</v>
      </c>
      <c r="S2901" s="99">
        <v>125.42</v>
      </c>
    </row>
    <row r="2902" spans="17:19">
      <c r="Q2902" s="106" t="s">
        <v>306</v>
      </c>
      <c r="R2902" s="35" t="s">
        <v>146</v>
      </c>
      <c r="S2902" s="99">
        <v>125.42</v>
      </c>
    </row>
    <row r="2903" spans="17:19">
      <c r="Q2903" s="106" t="s">
        <v>306</v>
      </c>
      <c r="R2903" s="35" t="s">
        <v>147</v>
      </c>
      <c r="S2903" s="99">
        <v>125.42</v>
      </c>
    </row>
    <row r="2904" spans="17:19">
      <c r="Q2904" s="106" t="s">
        <v>306</v>
      </c>
      <c r="R2904" s="35" t="s">
        <v>148</v>
      </c>
      <c r="S2904" s="99">
        <v>125.42</v>
      </c>
    </row>
    <row r="2905" spans="17:19">
      <c r="Q2905" s="106" t="s">
        <v>306</v>
      </c>
      <c r="R2905" s="35" t="s">
        <v>149</v>
      </c>
      <c r="S2905" s="99">
        <v>125.42</v>
      </c>
    </row>
    <row r="2906" spans="17:19">
      <c r="Q2906" s="106" t="s">
        <v>306</v>
      </c>
      <c r="R2906" s="35" t="s">
        <v>150</v>
      </c>
      <c r="S2906" s="99">
        <v>125.42</v>
      </c>
    </row>
    <row r="2907" spans="17:19">
      <c r="Q2907" s="106" t="s">
        <v>306</v>
      </c>
      <c r="R2907" s="35" t="s">
        <v>151</v>
      </c>
      <c r="S2907" s="99">
        <v>125.42</v>
      </c>
    </row>
    <row r="2908" spans="17:19">
      <c r="Q2908" s="106" t="s">
        <v>306</v>
      </c>
      <c r="R2908" s="35" t="s">
        <v>152</v>
      </c>
      <c r="S2908" s="99">
        <v>125.42</v>
      </c>
    </row>
    <row r="2909" spans="17:19">
      <c r="Q2909" s="106" t="s">
        <v>306</v>
      </c>
      <c r="R2909" s="35" t="s">
        <v>153</v>
      </c>
      <c r="S2909" s="99">
        <v>125.42</v>
      </c>
    </row>
    <row r="2910" spans="17:19">
      <c r="Q2910" s="106" t="s">
        <v>306</v>
      </c>
      <c r="R2910" s="35" t="s">
        <v>154</v>
      </c>
      <c r="S2910" s="99">
        <v>125.42</v>
      </c>
    </row>
    <row r="2911" spans="17:19">
      <c r="Q2911" s="106" t="s">
        <v>306</v>
      </c>
      <c r="R2911" s="35" t="s">
        <v>155</v>
      </c>
      <c r="S2911" s="99">
        <v>125.42</v>
      </c>
    </row>
    <row r="2912" spans="17:19">
      <c r="Q2912" s="106" t="s">
        <v>306</v>
      </c>
      <c r="R2912" s="35" t="s">
        <v>156</v>
      </c>
      <c r="S2912" s="99">
        <v>125.42</v>
      </c>
    </row>
    <row r="2913" spans="17:19">
      <c r="Q2913" s="106" t="s">
        <v>306</v>
      </c>
      <c r="R2913" s="35" t="s">
        <v>157</v>
      </c>
      <c r="S2913" s="99">
        <v>125.42</v>
      </c>
    </row>
    <row r="2914" spans="17:19">
      <c r="Q2914" s="106" t="s">
        <v>306</v>
      </c>
      <c r="R2914" s="35" t="s">
        <v>158</v>
      </c>
      <c r="S2914" s="99">
        <v>125.42</v>
      </c>
    </row>
    <row r="2915" spans="17:19">
      <c r="Q2915" s="106" t="s">
        <v>306</v>
      </c>
      <c r="R2915" s="35" t="s">
        <v>159</v>
      </c>
      <c r="S2915" s="99">
        <v>125.42</v>
      </c>
    </row>
    <row r="2916" spans="17:19">
      <c r="Q2916" s="106" t="s">
        <v>306</v>
      </c>
      <c r="R2916" s="35" t="s">
        <v>160</v>
      </c>
      <c r="S2916" s="99">
        <v>125.42</v>
      </c>
    </row>
    <row r="2917" spans="17:19">
      <c r="Q2917" s="106" t="s">
        <v>306</v>
      </c>
      <c r="R2917" s="35" t="s">
        <v>161</v>
      </c>
      <c r="S2917" s="99">
        <v>125.42</v>
      </c>
    </row>
    <row r="2918" spans="17:19">
      <c r="Q2918" s="106" t="s">
        <v>306</v>
      </c>
      <c r="R2918" s="35" t="s">
        <v>162</v>
      </c>
      <c r="S2918" s="99">
        <v>125.42</v>
      </c>
    </row>
    <row r="2919" spans="17:19">
      <c r="Q2919" s="106" t="s">
        <v>306</v>
      </c>
      <c r="R2919" s="35" t="s">
        <v>163</v>
      </c>
      <c r="S2919" s="99">
        <v>125.42</v>
      </c>
    </row>
    <row r="2920" spans="17:19">
      <c r="Q2920" s="106" t="s">
        <v>306</v>
      </c>
      <c r="R2920" s="35" t="s">
        <v>164</v>
      </c>
      <c r="S2920" s="99">
        <v>125.42</v>
      </c>
    </row>
    <row r="2921" spans="17:19">
      <c r="Q2921" s="106" t="s">
        <v>306</v>
      </c>
      <c r="R2921" s="35" t="s">
        <v>165</v>
      </c>
      <c r="S2921" s="99">
        <v>125.42</v>
      </c>
    </row>
    <row r="2922" spans="17:19">
      <c r="Q2922" s="106" t="s">
        <v>306</v>
      </c>
      <c r="R2922" s="35" t="s">
        <v>166</v>
      </c>
      <c r="S2922" s="99">
        <v>125.42</v>
      </c>
    </row>
    <row r="2923" spans="17:19">
      <c r="Q2923" s="106" t="s">
        <v>306</v>
      </c>
      <c r="R2923" s="35" t="s">
        <v>167</v>
      </c>
      <c r="S2923" s="99">
        <v>125.42</v>
      </c>
    </row>
    <row r="2924" spans="17:19">
      <c r="Q2924" s="106" t="s">
        <v>306</v>
      </c>
      <c r="R2924" s="35" t="s">
        <v>168</v>
      </c>
      <c r="S2924" s="99">
        <v>125.42</v>
      </c>
    </row>
    <row r="2925" spans="17:19">
      <c r="Q2925" s="106" t="s">
        <v>306</v>
      </c>
      <c r="R2925" s="35" t="s">
        <v>169</v>
      </c>
      <c r="S2925" s="99">
        <v>125.42</v>
      </c>
    </row>
    <row r="2926" spans="17:19">
      <c r="Q2926" s="106" t="s">
        <v>306</v>
      </c>
      <c r="R2926" s="35" t="s">
        <v>170</v>
      </c>
      <c r="S2926" s="99">
        <v>125.42</v>
      </c>
    </row>
    <row r="2927" spans="17:19">
      <c r="Q2927" s="106" t="s">
        <v>306</v>
      </c>
      <c r="R2927" s="35" t="s">
        <v>171</v>
      </c>
      <c r="S2927" s="99">
        <v>125.42</v>
      </c>
    </row>
    <row r="2928" spans="17:19">
      <c r="Q2928" s="106" t="s">
        <v>306</v>
      </c>
      <c r="R2928" s="35" t="s">
        <v>172</v>
      </c>
      <c r="S2928" s="99">
        <v>125.42</v>
      </c>
    </row>
    <row r="2929" spans="17:19">
      <c r="Q2929" s="106" t="s">
        <v>306</v>
      </c>
      <c r="R2929" s="35" t="s">
        <v>173</v>
      </c>
      <c r="S2929" s="99">
        <v>125.42</v>
      </c>
    </row>
    <row r="2930" spans="17:19">
      <c r="Q2930" s="106" t="s">
        <v>306</v>
      </c>
      <c r="R2930" s="35" t="s">
        <v>174</v>
      </c>
      <c r="S2930" s="99">
        <v>125.42</v>
      </c>
    </row>
    <row r="2931" spans="17:19">
      <c r="Q2931" s="106" t="s">
        <v>306</v>
      </c>
      <c r="R2931" s="35" t="s">
        <v>175</v>
      </c>
      <c r="S2931" s="99">
        <v>125.42</v>
      </c>
    </row>
    <row r="2932" spans="17:19">
      <c r="Q2932" s="106" t="s">
        <v>306</v>
      </c>
      <c r="R2932" s="35" t="s">
        <v>176</v>
      </c>
      <c r="S2932" s="99">
        <v>125.42</v>
      </c>
    </row>
    <row r="2933" spans="17:19">
      <c r="Q2933" s="106" t="s">
        <v>306</v>
      </c>
      <c r="R2933" s="35" t="s">
        <v>177</v>
      </c>
      <c r="S2933" s="99">
        <v>125.42</v>
      </c>
    </row>
    <row r="2934" spans="17:19">
      <c r="Q2934" s="106" t="s">
        <v>306</v>
      </c>
      <c r="R2934" s="35" t="s">
        <v>178</v>
      </c>
      <c r="S2934" s="99">
        <v>125.42</v>
      </c>
    </row>
    <row r="2935" spans="17:19">
      <c r="Q2935" s="106" t="s">
        <v>306</v>
      </c>
      <c r="R2935" s="35" t="s">
        <v>179</v>
      </c>
      <c r="S2935" s="99">
        <v>125.42</v>
      </c>
    </row>
    <row r="2936" spans="17:19">
      <c r="Q2936" s="106" t="s">
        <v>306</v>
      </c>
      <c r="R2936" s="35" t="s">
        <v>180</v>
      </c>
      <c r="S2936" s="99">
        <v>125.42</v>
      </c>
    </row>
    <row r="2937" spans="17:19">
      <c r="Q2937" s="106" t="s">
        <v>306</v>
      </c>
      <c r="R2937" s="35" t="s">
        <v>181</v>
      </c>
      <c r="S2937" s="99">
        <v>125.42</v>
      </c>
    </row>
    <row r="2938" spans="17:19">
      <c r="Q2938" s="106" t="s">
        <v>306</v>
      </c>
      <c r="R2938" s="35" t="s">
        <v>182</v>
      </c>
      <c r="S2938" s="99">
        <v>125.42</v>
      </c>
    </row>
    <row r="2939" spans="17:19">
      <c r="Q2939" s="106" t="s">
        <v>306</v>
      </c>
      <c r="R2939" s="35" t="s">
        <v>183</v>
      </c>
      <c r="S2939" s="99">
        <v>125.42</v>
      </c>
    </row>
    <row r="2940" spans="17:19">
      <c r="Q2940" s="106" t="s">
        <v>306</v>
      </c>
      <c r="R2940" s="35" t="s">
        <v>184</v>
      </c>
      <c r="S2940" s="99">
        <v>125.42</v>
      </c>
    </row>
    <row r="2941" spans="17:19">
      <c r="Q2941" s="106" t="s">
        <v>306</v>
      </c>
      <c r="R2941" s="35" t="s">
        <v>185</v>
      </c>
      <c r="S2941" s="99">
        <v>125.42</v>
      </c>
    </row>
    <row r="2942" spans="17:19">
      <c r="Q2942" s="106" t="s">
        <v>306</v>
      </c>
      <c r="R2942" s="35" t="s">
        <v>186</v>
      </c>
      <c r="S2942" s="99">
        <v>125.42</v>
      </c>
    </row>
    <row r="2943" spans="17:19">
      <c r="Q2943" s="106" t="s">
        <v>306</v>
      </c>
      <c r="R2943" s="35" t="s">
        <v>187</v>
      </c>
      <c r="S2943" s="99">
        <v>125.42</v>
      </c>
    </row>
    <row r="2944" spans="17:19">
      <c r="Q2944" s="106" t="s">
        <v>306</v>
      </c>
      <c r="R2944" s="35" t="s">
        <v>188</v>
      </c>
      <c r="S2944" s="99">
        <v>125.42</v>
      </c>
    </row>
    <row r="2945" spans="17:19">
      <c r="Q2945" s="106" t="s">
        <v>306</v>
      </c>
      <c r="R2945" s="35" t="s">
        <v>189</v>
      </c>
      <c r="S2945" s="99">
        <v>125.42</v>
      </c>
    </row>
    <row r="2946" spans="17:19">
      <c r="Q2946" s="106" t="s">
        <v>306</v>
      </c>
      <c r="R2946" s="35" t="s">
        <v>190</v>
      </c>
      <c r="S2946" s="99">
        <v>125.42</v>
      </c>
    </row>
    <row r="2947" spans="17:19">
      <c r="Q2947" s="106" t="s">
        <v>306</v>
      </c>
      <c r="R2947" s="35" t="s">
        <v>191</v>
      </c>
      <c r="S2947" s="99">
        <v>125.42</v>
      </c>
    </row>
    <row r="2948" spans="17:19">
      <c r="Q2948" s="106" t="s">
        <v>306</v>
      </c>
      <c r="R2948" s="35" t="s">
        <v>192</v>
      </c>
      <c r="S2948" s="99">
        <v>125.42</v>
      </c>
    </row>
    <row r="2949" spans="17:19">
      <c r="Q2949" s="106" t="s">
        <v>306</v>
      </c>
      <c r="R2949" s="35" t="s">
        <v>193</v>
      </c>
      <c r="S2949" s="99">
        <v>125.42</v>
      </c>
    </row>
    <row r="2950" spans="17:19">
      <c r="Q2950" s="106" t="s">
        <v>306</v>
      </c>
      <c r="R2950" s="35" t="s">
        <v>194</v>
      </c>
      <c r="S2950" s="99">
        <v>125.42</v>
      </c>
    </row>
    <row r="2951" spans="17:19">
      <c r="Q2951" s="106" t="s">
        <v>306</v>
      </c>
      <c r="R2951" s="35" t="s">
        <v>195</v>
      </c>
      <c r="S2951" s="99">
        <v>125.42</v>
      </c>
    </row>
    <row r="2952" spans="17:19">
      <c r="Q2952" s="106" t="s">
        <v>306</v>
      </c>
      <c r="R2952" s="35" t="s">
        <v>196</v>
      </c>
      <c r="S2952" s="99">
        <v>125.42</v>
      </c>
    </row>
    <row r="2953" spans="17:19">
      <c r="Q2953" s="106" t="s">
        <v>306</v>
      </c>
      <c r="R2953" s="35" t="s">
        <v>197</v>
      </c>
      <c r="S2953" s="99">
        <v>125.42</v>
      </c>
    </row>
    <row r="2954" spans="17:19">
      <c r="Q2954" s="106" t="s">
        <v>306</v>
      </c>
      <c r="R2954" s="35" t="s">
        <v>198</v>
      </c>
      <c r="S2954" s="99">
        <v>125.42</v>
      </c>
    </row>
    <row r="2955" spans="17:19">
      <c r="Q2955" s="106" t="s">
        <v>306</v>
      </c>
      <c r="R2955" s="35" t="s">
        <v>199</v>
      </c>
      <c r="S2955" s="99">
        <v>125.42</v>
      </c>
    </row>
    <row r="2956" spans="17:19">
      <c r="Q2956" s="106" t="s">
        <v>306</v>
      </c>
      <c r="R2956" s="35" t="s">
        <v>200</v>
      </c>
      <c r="S2956" s="99">
        <v>125.42</v>
      </c>
    </row>
    <row r="2957" spans="17:19">
      <c r="Q2957" s="106" t="s">
        <v>306</v>
      </c>
      <c r="R2957" s="35" t="s">
        <v>201</v>
      </c>
      <c r="S2957" s="99">
        <v>125.42</v>
      </c>
    </row>
    <row r="2958" spans="17:19">
      <c r="Q2958" s="106" t="s">
        <v>306</v>
      </c>
      <c r="R2958" s="35" t="s">
        <v>202</v>
      </c>
      <c r="S2958" s="99">
        <v>125.42</v>
      </c>
    </row>
    <row r="2959" spans="17:19">
      <c r="Q2959" s="106" t="s">
        <v>306</v>
      </c>
      <c r="R2959" s="35" t="s">
        <v>203</v>
      </c>
      <c r="S2959" s="99">
        <v>125.42</v>
      </c>
    </row>
    <row r="2960" spans="17:19">
      <c r="Q2960" s="106" t="s">
        <v>306</v>
      </c>
      <c r="R2960" s="35" t="s">
        <v>204</v>
      </c>
      <c r="S2960" s="99">
        <v>125.42</v>
      </c>
    </row>
    <row r="2961" spans="17:19">
      <c r="Q2961" s="106" t="s">
        <v>306</v>
      </c>
      <c r="R2961" s="35" t="s">
        <v>205</v>
      </c>
      <c r="S2961" s="99">
        <v>125.42</v>
      </c>
    </row>
    <row r="2962" spans="17:19">
      <c r="Q2962" s="106" t="s">
        <v>306</v>
      </c>
      <c r="R2962" s="35" t="s">
        <v>206</v>
      </c>
      <c r="S2962" s="99">
        <v>125.42</v>
      </c>
    </row>
    <row r="2963" spans="17:19">
      <c r="Q2963" s="106" t="s">
        <v>306</v>
      </c>
      <c r="R2963" s="35" t="s">
        <v>207</v>
      </c>
      <c r="S2963" s="99">
        <v>125.42</v>
      </c>
    </row>
    <row r="2964" spans="17:19">
      <c r="Q2964" s="106" t="s">
        <v>306</v>
      </c>
      <c r="R2964" s="35" t="s">
        <v>208</v>
      </c>
      <c r="S2964" s="99">
        <v>125.42</v>
      </c>
    </row>
    <row r="2965" spans="17:19">
      <c r="Q2965" s="106" t="s">
        <v>306</v>
      </c>
      <c r="R2965" s="35" t="s">
        <v>209</v>
      </c>
      <c r="S2965" s="99">
        <v>125.42</v>
      </c>
    </row>
    <row r="2966" spans="17:19">
      <c r="Q2966" s="106" t="s">
        <v>306</v>
      </c>
      <c r="R2966" s="35" t="s">
        <v>210</v>
      </c>
      <c r="S2966" s="99">
        <v>125.42</v>
      </c>
    </row>
    <row r="2967" spans="17:19">
      <c r="Q2967" s="106" t="s">
        <v>306</v>
      </c>
      <c r="R2967" s="35" t="s">
        <v>211</v>
      </c>
      <c r="S2967" s="99">
        <v>125.42</v>
      </c>
    </row>
    <row r="2968" spans="17:19">
      <c r="Q2968" s="106" t="s">
        <v>306</v>
      </c>
      <c r="R2968" s="35" t="s">
        <v>212</v>
      </c>
      <c r="S2968" s="99">
        <v>125.42</v>
      </c>
    </row>
    <row r="2969" spans="17:19">
      <c r="Q2969" s="106" t="s">
        <v>306</v>
      </c>
      <c r="R2969" s="35" t="s">
        <v>213</v>
      </c>
      <c r="S2969" s="99">
        <v>125.42</v>
      </c>
    </row>
    <row r="2970" spans="17:19">
      <c r="Q2970" s="106" t="s">
        <v>306</v>
      </c>
      <c r="R2970" s="35" t="s">
        <v>214</v>
      </c>
      <c r="S2970" s="99">
        <v>125.42</v>
      </c>
    </row>
    <row r="2971" spans="17:19">
      <c r="Q2971" s="106" t="s">
        <v>306</v>
      </c>
      <c r="R2971" s="35" t="s">
        <v>215</v>
      </c>
      <c r="S2971" s="99">
        <v>125.42</v>
      </c>
    </row>
    <row r="2972" spans="17:19">
      <c r="Q2972" s="106" t="s">
        <v>306</v>
      </c>
      <c r="R2972" s="35" t="s">
        <v>216</v>
      </c>
      <c r="S2972" s="99">
        <v>125.42</v>
      </c>
    </row>
    <row r="2973" spans="17:19">
      <c r="Q2973" s="106" t="s">
        <v>306</v>
      </c>
      <c r="R2973" s="35" t="s">
        <v>217</v>
      </c>
      <c r="S2973" s="99">
        <v>125.42</v>
      </c>
    </row>
    <row r="2974" spans="17:19">
      <c r="Q2974" s="106" t="s">
        <v>306</v>
      </c>
      <c r="R2974" s="35" t="s">
        <v>218</v>
      </c>
      <c r="S2974" s="99">
        <v>125.42</v>
      </c>
    </row>
    <row r="2975" spans="17:19">
      <c r="Q2975" s="106" t="s">
        <v>306</v>
      </c>
      <c r="R2975" s="35" t="s">
        <v>219</v>
      </c>
      <c r="S2975" s="99">
        <v>125.42</v>
      </c>
    </row>
    <row r="2976" spans="17:19">
      <c r="Q2976" s="106" t="s">
        <v>306</v>
      </c>
      <c r="R2976" s="35" t="s">
        <v>220</v>
      </c>
      <c r="S2976" s="99">
        <v>125.42</v>
      </c>
    </row>
    <row r="2977" spans="17:19">
      <c r="Q2977" s="106" t="s">
        <v>306</v>
      </c>
      <c r="R2977" s="35" t="s">
        <v>221</v>
      </c>
      <c r="S2977" s="99">
        <v>125.42</v>
      </c>
    </row>
    <row r="2978" spans="17:19">
      <c r="Q2978" s="106" t="s">
        <v>306</v>
      </c>
      <c r="R2978" s="35" t="s">
        <v>222</v>
      </c>
      <c r="S2978" s="99">
        <v>125.42</v>
      </c>
    </row>
    <row r="2979" spans="17:19">
      <c r="Q2979" s="106" t="s">
        <v>306</v>
      </c>
      <c r="R2979" s="35" t="s">
        <v>223</v>
      </c>
      <c r="S2979" s="99">
        <v>125.42</v>
      </c>
    </row>
    <row r="2980" spans="17:19">
      <c r="Q2980" s="106" t="s">
        <v>306</v>
      </c>
      <c r="R2980" s="35" t="s">
        <v>224</v>
      </c>
      <c r="S2980" s="99">
        <v>125.42</v>
      </c>
    </row>
    <row r="2981" spans="17:19">
      <c r="Q2981" s="106" t="s">
        <v>306</v>
      </c>
      <c r="R2981" s="35" t="s">
        <v>225</v>
      </c>
      <c r="S2981" s="99">
        <v>125.42</v>
      </c>
    </row>
    <row r="2982" spans="17:19">
      <c r="Q2982" s="106" t="s">
        <v>306</v>
      </c>
      <c r="R2982" s="35" t="s">
        <v>226</v>
      </c>
      <c r="S2982" s="99">
        <v>125.42</v>
      </c>
    </row>
    <row r="2983" spans="17:19">
      <c r="Q2983" s="106" t="s">
        <v>306</v>
      </c>
      <c r="R2983" s="35" t="s">
        <v>227</v>
      </c>
      <c r="S2983" s="99">
        <v>125.42</v>
      </c>
    </row>
    <row r="2984" spans="17:19">
      <c r="Q2984" s="106" t="s">
        <v>306</v>
      </c>
      <c r="R2984" s="35" t="s">
        <v>228</v>
      </c>
      <c r="S2984" s="99">
        <v>125.42</v>
      </c>
    </row>
    <row r="2985" spans="17:19">
      <c r="Q2985" s="106" t="s">
        <v>306</v>
      </c>
      <c r="R2985" s="35" t="s">
        <v>229</v>
      </c>
      <c r="S2985" s="99">
        <v>125.42</v>
      </c>
    </row>
    <row r="2986" spans="17:19">
      <c r="Q2986" s="106" t="s">
        <v>306</v>
      </c>
      <c r="R2986" s="35" t="s">
        <v>230</v>
      </c>
      <c r="S2986" s="99">
        <v>125.42</v>
      </c>
    </row>
    <row r="2987" spans="17:19">
      <c r="Q2987" s="106" t="s">
        <v>306</v>
      </c>
      <c r="R2987" s="35" t="s">
        <v>231</v>
      </c>
      <c r="S2987" s="99">
        <v>125.42</v>
      </c>
    </row>
    <row r="2988" spans="17:19">
      <c r="Q2988" s="54" t="s">
        <v>307</v>
      </c>
      <c r="R2988" s="90" t="s">
        <v>34</v>
      </c>
      <c r="S2988" s="100">
        <v>120.4</v>
      </c>
    </row>
    <row r="2989" spans="17:19">
      <c r="Q2989" s="54" t="s">
        <v>307</v>
      </c>
      <c r="R2989" s="90" t="s">
        <v>33</v>
      </c>
      <c r="S2989" s="100">
        <v>120.4</v>
      </c>
    </row>
    <row r="2990" spans="17:19">
      <c r="Q2990" s="54" t="s">
        <v>307</v>
      </c>
      <c r="R2990" s="90" t="s">
        <v>35</v>
      </c>
      <c r="S2990" s="100">
        <v>120.4</v>
      </c>
    </row>
    <row r="2991" spans="17:19">
      <c r="Q2991" s="54" t="s">
        <v>307</v>
      </c>
      <c r="R2991" s="90" t="s">
        <v>36</v>
      </c>
      <c r="S2991" s="100">
        <v>120.4</v>
      </c>
    </row>
    <row r="2992" spans="17:19">
      <c r="Q2992" s="54" t="s">
        <v>307</v>
      </c>
      <c r="R2992" s="90" t="s">
        <v>37</v>
      </c>
      <c r="S2992" s="100">
        <v>120.4</v>
      </c>
    </row>
    <row r="2993" spans="17:19">
      <c r="Q2993" s="54" t="s">
        <v>307</v>
      </c>
      <c r="R2993" s="90" t="s">
        <v>38</v>
      </c>
      <c r="S2993" s="100">
        <v>120.4</v>
      </c>
    </row>
    <row r="2994" spans="17:19">
      <c r="Q2994" s="54" t="s">
        <v>307</v>
      </c>
      <c r="R2994" s="90" t="s">
        <v>39</v>
      </c>
      <c r="S2994" s="100">
        <v>120.4</v>
      </c>
    </row>
    <row r="2995" spans="17:19">
      <c r="Q2995" s="54" t="s">
        <v>307</v>
      </c>
      <c r="R2995" s="90" t="s">
        <v>40</v>
      </c>
      <c r="S2995" s="100">
        <v>120.4</v>
      </c>
    </row>
    <row r="2996" spans="17:19">
      <c r="Q2996" s="54" t="s">
        <v>307</v>
      </c>
      <c r="R2996" s="90" t="s">
        <v>41</v>
      </c>
      <c r="S2996" s="100">
        <v>120.4</v>
      </c>
    </row>
    <row r="2997" spans="17:19">
      <c r="Q2997" s="54" t="s">
        <v>307</v>
      </c>
      <c r="R2997" s="90" t="s">
        <v>42</v>
      </c>
      <c r="S2997" s="100">
        <v>120.4</v>
      </c>
    </row>
    <row r="2998" spans="17:19">
      <c r="Q2998" s="54" t="s">
        <v>307</v>
      </c>
      <c r="R2998" s="90" t="s">
        <v>43</v>
      </c>
      <c r="S2998" s="100">
        <v>120.4</v>
      </c>
    </row>
    <row r="2999" spans="17:19">
      <c r="Q2999" s="54" t="s">
        <v>307</v>
      </c>
      <c r="R2999" s="90" t="s">
        <v>44</v>
      </c>
      <c r="S2999" s="100">
        <v>120.4</v>
      </c>
    </row>
    <row r="3000" spans="17:19">
      <c r="Q3000" s="54" t="s">
        <v>307</v>
      </c>
      <c r="R3000" s="90" t="s">
        <v>45</v>
      </c>
      <c r="S3000" s="100">
        <v>120.4</v>
      </c>
    </row>
    <row r="3001" spans="17:19">
      <c r="Q3001" s="54" t="s">
        <v>307</v>
      </c>
      <c r="R3001" s="90" t="s">
        <v>46</v>
      </c>
      <c r="S3001" s="100">
        <v>120.4</v>
      </c>
    </row>
    <row r="3002" spans="17:19">
      <c r="Q3002" s="54" t="s">
        <v>307</v>
      </c>
      <c r="R3002" s="90" t="s">
        <v>47</v>
      </c>
      <c r="S3002" s="100">
        <v>120.4</v>
      </c>
    </row>
    <row r="3003" spans="17:19">
      <c r="Q3003" s="54" t="s">
        <v>307</v>
      </c>
      <c r="R3003" s="90" t="s">
        <v>48</v>
      </c>
      <c r="S3003" s="100">
        <v>120.4</v>
      </c>
    </row>
    <row r="3004" spans="17:19">
      <c r="Q3004" s="54" t="s">
        <v>307</v>
      </c>
      <c r="R3004" s="90" t="s">
        <v>49</v>
      </c>
      <c r="S3004" s="100">
        <v>120.4</v>
      </c>
    </row>
    <row r="3005" spans="17:19">
      <c r="Q3005" s="54" t="s">
        <v>307</v>
      </c>
      <c r="R3005" s="90" t="s">
        <v>50</v>
      </c>
      <c r="S3005" s="100">
        <v>120.4</v>
      </c>
    </row>
    <row r="3006" spans="17:19">
      <c r="Q3006" s="54" t="s">
        <v>307</v>
      </c>
      <c r="R3006" s="90" t="s">
        <v>51</v>
      </c>
      <c r="S3006" s="100">
        <v>120.4</v>
      </c>
    </row>
    <row r="3007" spans="17:19">
      <c r="Q3007" s="54" t="s">
        <v>307</v>
      </c>
      <c r="R3007" s="90" t="s">
        <v>52</v>
      </c>
      <c r="S3007" s="100">
        <v>120.4</v>
      </c>
    </row>
    <row r="3008" spans="17:19">
      <c r="Q3008" s="54" t="s">
        <v>307</v>
      </c>
      <c r="R3008" s="90" t="s">
        <v>53</v>
      </c>
      <c r="S3008" s="100">
        <v>120.4</v>
      </c>
    </row>
    <row r="3009" spans="17:19">
      <c r="Q3009" s="54" t="s">
        <v>307</v>
      </c>
      <c r="R3009" s="90" t="s">
        <v>54</v>
      </c>
      <c r="S3009" s="100">
        <v>120.4</v>
      </c>
    </row>
    <row r="3010" spans="17:19">
      <c r="Q3010" s="54" t="s">
        <v>307</v>
      </c>
      <c r="R3010" s="90" t="s">
        <v>55</v>
      </c>
      <c r="S3010" s="100">
        <v>120.4</v>
      </c>
    </row>
    <row r="3011" spans="17:19">
      <c r="Q3011" s="54" t="s">
        <v>307</v>
      </c>
      <c r="R3011" s="90" t="s">
        <v>56</v>
      </c>
      <c r="S3011" s="100">
        <v>120.4</v>
      </c>
    </row>
    <row r="3012" spans="17:19">
      <c r="Q3012" s="54" t="s">
        <v>307</v>
      </c>
      <c r="R3012" s="90" t="s">
        <v>57</v>
      </c>
      <c r="S3012" s="100">
        <v>120.4</v>
      </c>
    </row>
    <row r="3013" spans="17:19">
      <c r="Q3013" s="54" t="s">
        <v>307</v>
      </c>
      <c r="R3013" s="90" t="s">
        <v>58</v>
      </c>
      <c r="S3013" s="100">
        <v>120.4</v>
      </c>
    </row>
    <row r="3014" spans="17:19">
      <c r="Q3014" s="54" t="s">
        <v>307</v>
      </c>
      <c r="R3014" s="90" t="s">
        <v>59</v>
      </c>
      <c r="S3014" s="100">
        <v>120.4</v>
      </c>
    </row>
    <row r="3015" spans="17:19">
      <c r="Q3015" s="54" t="s">
        <v>307</v>
      </c>
      <c r="R3015" s="90" t="s">
        <v>60</v>
      </c>
      <c r="S3015" s="100">
        <v>120.4</v>
      </c>
    </row>
    <row r="3016" spans="17:19">
      <c r="Q3016" s="54" t="s">
        <v>307</v>
      </c>
      <c r="R3016" s="90" t="s">
        <v>61</v>
      </c>
      <c r="S3016" s="100">
        <v>120.4</v>
      </c>
    </row>
    <row r="3017" spans="17:19">
      <c r="Q3017" s="54" t="s">
        <v>307</v>
      </c>
      <c r="R3017" s="90" t="s">
        <v>62</v>
      </c>
      <c r="S3017" s="100">
        <v>120.4</v>
      </c>
    </row>
    <row r="3018" spans="17:19">
      <c r="Q3018" s="54" t="s">
        <v>307</v>
      </c>
      <c r="R3018" s="90" t="s">
        <v>63</v>
      </c>
      <c r="S3018" s="100">
        <v>120.4</v>
      </c>
    </row>
    <row r="3019" spans="17:19">
      <c r="Q3019" s="54" t="s">
        <v>307</v>
      </c>
      <c r="R3019" s="90" t="s">
        <v>64</v>
      </c>
      <c r="S3019" s="100">
        <v>120.4</v>
      </c>
    </row>
    <row r="3020" spans="17:19">
      <c r="Q3020" s="54" t="s">
        <v>307</v>
      </c>
      <c r="R3020" s="90" t="s">
        <v>65</v>
      </c>
      <c r="S3020" s="100">
        <v>120.4</v>
      </c>
    </row>
    <row r="3021" spans="17:19">
      <c r="Q3021" s="54" t="s">
        <v>307</v>
      </c>
      <c r="R3021" s="90" t="s">
        <v>66</v>
      </c>
      <c r="S3021" s="100">
        <v>120.4</v>
      </c>
    </row>
    <row r="3022" spans="17:19">
      <c r="Q3022" s="54" t="s">
        <v>307</v>
      </c>
      <c r="R3022" s="90" t="s">
        <v>67</v>
      </c>
      <c r="S3022" s="100">
        <v>120.4</v>
      </c>
    </row>
    <row r="3023" spans="17:19">
      <c r="Q3023" s="54" t="s">
        <v>307</v>
      </c>
      <c r="R3023" s="90" t="s">
        <v>68</v>
      </c>
      <c r="S3023" s="100">
        <v>120.4</v>
      </c>
    </row>
    <row r="3024" spans="17:19">
      <c r="Q3024" s="54" t="s">
        <v>307</v>
      </c>
      <c r="R3024" s="90" t="s">
        <v>69</v>
      </c>
      <c r="S3024" s="100">
        <v>120.4</v>
      </c>
    </row>
    <row r="3025" spans="17:19">
      <c r="Q3025" s="54" t="s">
        <v>307</v>
      </c>
      <c r="R3025" s="90" t="s">
        <v>70</v>
      </c>
      <c r="S3025" s="100">
        <v>120.4</v>
      </c>
    </row>
    <row r="3026" spans="17:19">
      <c r="Q3026" s="54" t="s">
        <v>307</v>
      </c>
      <c r="R3026" s="90" t="s">
        <v>71</v>
      </c>
      <c r="S3026" s="100">
        <v>120.4</v>
      </c>
    </row>
    <row r="3027" spans="17:19">
      <c r="Q3027" s="54" t="s">
        <v>307</v>
      </c>
      <c r="R3027" s="90" t="s">
        <v>72</v>
      </c>
      <c r="S3027" s="100">
        <v>120.4</v>
      </c>
    </row>
    <row r="3028" spans="17:19">
      <c r="Q3028" s="54" t="s">
        <v>307</v>
      </c>
      <c r="R3028" s="90" t="s">
        <v>73</v>
      </c>
      <c r="S3028" s="100">
        <v>120.4</v>
      </c>
    </row>
    <row r="3029" spans="17:19">
      <c r="Q3029" s="54" t="s">
        <v>307</v>
      </c>
      <c r="R3029" s="90" t="s">
        <v>74</v>
      </c>
      <c r="S3029" s="100">
        <v>120.4</v>
      </c>
    </row>
    <row r="3030" spans="17:19">
      <c r="Q3030" s="54" t="s">
        <v>307</v>
      </c>
      <c r="R3030" s="90" t="s">
        <v>75</v>
      </c>
      <c r="S3030" s="100">
        <v>120.4</v>
      </c>
    </row>
    <row r="3031" spans="17:19">
      <c r="Q3031" s="54" t="s">
        <v>307</v>
      </c>
      <c r="R3031" s="90" t="s">
        <v>76</v>
      </c>
      <c r="S3031" s="100">
        <v>120.4</v>
      </c>
    </row>
    <row r="3032" spans="17:19">
      <c r="Q3032" s="54" t="s">
        <v>307</v>
      </c>
      <c r="R3032" s="90" t="s">
        <v>77</v>
      </c>
      <c r="S3032" s="100">
        <v>120.4</v>
      </c>
    </row>
    <row r="3033" spans="17:19">
      <c r="Q3033" s="54" t="s">
        <v>307</v>
      </c>
      <c r="R3033" s="90" t="s">
        <v>78</v>
      </c>
      <c r="S3033" s="100">
        <v>120.4</v>
      </c>
    </row>
    <row r="3034" spans="17:19">
      <c r="Q3034" s="54" t="s">
        <v>307</v>
      </c>
      <c r="R3034" s="90" t="s">
        <v>79</v>
      </c>
      <c r="S3034" s="100">
        <v>120.4</v>
      </c>
    </row>
    <row r="3035" spans="17:19">
      <c r="Q3035" s="54" t="s">
        <v>307</v>
      </c>
      <c r="R3035" s="90" t="s">
        <v>80</v>
      </c>
      <c r="S3035" s="100">
        <v>120.4</v>
      </c>
    </row>
    <row r="3036" spans="17:19">
      <c r="Q3036" s="54" t="s">
        <v>307</v>
      </c>
      <c r="R3036" s="90" t="s">
        <v>81</v>
      </c>
      <c r="S3036" s="100">
        <v>120.4</v>
      </c>
    </row>
    <row r="3037" spans="17:19">
      <c r="Q3037" s="54" t="s">
        <v>307</v>
      </c>
      <c r="R3037" s="90" t="s">
        <v>83</v>
      </c>
      <c r="S3037" s="100">
        <v>120.4</v>
      </c>
    </row>
    <row r="3038" spans="17:19">
      <c r="Q3038" s="54" t="s">
        <v>307</v>
      </c>
      <c r="R3038" s="90" t="s">
        <v>84</v>
      </c>
      <c r="S3038" s="100">
        <v>120.4</v>
      </c>
    </row>
    <row r="3039" spans="17:19">
      <c r="Q3039" s="54" t="s">
        <v>307</v>
      </c>
      <c r="R3039" s="90" t="s">
        <v>85</v>
      </c>
      <c r="S3039" s="100">
        <v>120.4</v>
      </c>
    </row>
    <row r="3040" spans="17:19">
      <c r="Q3040" s="54" t="s">
        <v>307</v>
      </c>
      <c r="R3040" s="90" t="s">
        <v>86</v>
      </c>
      <c r="S3040" s="100">
        <v>120.4</v>
      </c>
    </row>
    <row r="3041" spans="17:19">
      <c r="Q3041" s="54" t="s">
        <v>307</v>
      </c>
      <c r="R3041" s="90" t="s">
        <v>87</v>
      </c>
      <c r="S3041" s="100">
        <v>120.4</v>
      </c>
    </row>
    <row r="3042" spans="17:19">
      <c r="Q3042" s="54" t="s">
        <v>307</v>
      </c>
      <c r="R3042" s="90" t="s">
        <v>88</v>
      </c>
      <c r="S3042" s="100">
        <v>120.4</v>
      </c>
    </row>
    <row r="3043" spans="17:19">
      <c r="Q3043" s="54" t="s">
        <v>307</v>
      </c>
      <c r="R3043" s="90" t="s">
        <v>89</v>
      </c>
      <c r="S3043" s="100">
        <v>120.4</v>
      </c>
    </row>
    <row r="3044" spans="17:19">
      <c r="Q3044" s="54" t="s">
        <v>307</v>
      </c>
      <c r="R3044" s="90" t="s">
        <v>90</v>
      </c>
      <c r="S3044" s="100">
        <v>120.4</v>
      </c>
    </row>
    <row r="3045" spans="17:19">
      <c r="Q3045" s="54" t="s">
        <v>307</v>
      </c>
      <c r="R3045" s="90" t="s">
        <v>91</v>
      </c>
      <c r="S3045" s="100">
        <v>120.4</v>
      </c>
    </row>
    <row r="3046" spans="17:19">
      <c r="Q3046" s="54" t="s">
        <v>307</v>
      </c>
      <c r="R3046" s="90" t="s">
        <v>82</v>
      </c>
      <c r="S3046" s="100">
        <v>120.4</v>
      </c>
    </row>
    <row r="3047" spans="17:19">
      <c r="Q3047" s="54" t="s">
        <v>307</v>
      </c>
      <c r="R3047" s="90" t="s">
        <v>92</v>
      </c>
      <c r="S3047" s="100">
        <v>120.4</v>
      </c>
    </row>
    <row r="3048" spans="17:19">
      <c r="Q3048" s="54" t="s">
        <v>307</v>
      </c>
      <c r="R3048" s="90" t="s">
        <v>93</v>
      </c>
      <c r="S3048" s="100">
        <v>120.4</v>
      </c>
    </row>
    <row r="3049" spans="17:19">
      <c r="Q3049" s="54" t="s">
        <v>307</v>
      </c>
      <c r="R3049" s="90" t="s">
        <v>235</v>
      </c>
      <c r="S3049" s="100">
        <v>120.4</v>
      </c>
    </row>
    <row r="3050" spans="17:19">
      <c r="Q3050" s="54" t="s">
        <v>307</v>
      </c>
      <c r="R3050" s="90" t="s">
        <v>95</v>
      </c>
      <c r="S3050" s="100">
        <v>120.4</v>
      </c>
    </row>
    <row r="3051" spans="17:19">
      <c r="Q3051" s="54" t="s">
        <v>307</v>
      </c>
      <c r="R3051" s="90" t="s">
        <v>96</v>
      </c>
      <c r="S3051" s="100">
        <v>120.4</v>
      </c>
    </row>
    <row r="3052" spans="17:19">
      <c r="Q3052" s="54" t="s">
        <v>307</v>
      </c>
      <c r="R3052" s="90" t="s">
        <v>97</v>
      </c>
      <c r="S3052" s="100">
        <v>120.4</v>
      </c>
    </row>
    <row r="3053" spans="17:19">
      <c r="Q3053" s="54" t="s">
        <v>307</v>
      </c>
      <c r="R3053" s="90" t="s">
        <v>98</v>
      </c>
      <c r="S3053" s="100">
        <v>120.4</v>
      </c>
    </row>
    <row r="3054" spans="17:19">
      <c r="Q3054" s="54" t="s">
        <v>307</v>
      </c>
      <c r="R3054" s="90" t="s">
        <v>99</v>
      </c>
      <c r="S3054" s="100">
        <v>120.4</v>
      </c>
    </row>
    <row r="3055" spans="17:19">
      <c r="Q3055" s="54" t="s">
        <v>307</v>
      </c>
      <c r="R3055" s="90" t="s">
        <v>100</v>
      </c>
      <c r="S3055" s="100">
        <v>120.4</v>
      </c>
    </row>
    <row r="3056" spans="17:19">
      <c r="Q3056" s="54" t="s">
        <v>307</v>
      </c>
      <c r="R3056" s="90" t="s">
        <v>101</v>
      </c>
      <c r="S3056" s="100">
        <v>120.4</v>
      </c>
    </row>
    <row r="3057" spans="17:19">
      <c r="Q3057" s="54" t="s">
        <v>307</v>
      </c>
      <c r="R3057" s="90" t="s">
        <v>102</v>
      </c>
      <c r="S3057" s="100">
        <v>120.4</v>
      </c>
    </row>
    <row r="3058" spans="17:19">
      <c r="Q3058" s="54" t="s">
        <v>307</v>
      </c>
      <c r="R3058" s="90" t="s">
        <v>103</v>
      </c>
      <c r="S3058" s="100">
        <v>120.4</v>
      </c>
    </row>
    <row r="3059" spans="17:19">
      <c r="Q3059" s="54" t="s">
        <v>307</v>
      </c>
      <c r="R3059" s="90" t="s">
        <v>104</v>
      </c>
      <c r="S3059" s="100">
        <v>120.4</v>
      </c>
    </row>
    <row r="3060" spans="17:19">
      <c r="Q3060" s="54" t="s">
        <v>307</v>
      </c>
      <c r="R3060" s="90" t="s">
        <v>105</v>
      </c>
      <c r="S3060" s="100">
        <v>120.4</v>
      </c>
    </row>
    <row r="3061" spans="17:19">
      <c r="Q3061" s="54" t="s">
        <v>307</v>
      </c>
      <c r="R3061" s="90" t="s">
        <v>106</v>
      </c>
      <c r="S3061" s="100">
        <v>120.4</v>
      </c>
    </row>
    <row r="3062" spans="17:19">
      <c r="Q3062" s="54" t="s">
        <v>307</v>
      </c>
      <c r="R3062" s="90" t="s">
        <v>107</v>
      </c>
      <c r="S3062" s="100">
        <v>120.4</v>
      </c>
    </row>
    <row r="3063" spans="17:19">
      <c r="Q3063" s="54" t="s">
        <v>307</v>
      </c>
      <c r="R3063" s="90" t="s">
        <v>108</v>
      </c>
      <c r="S3063" s="100">
        <v>120.4</v>
      </c>
    </row>
    <row r="3064" spans="17:19">
      <c r="Q3064" s="54" t="s">
        <v>307</v>
      </c>
      <c r="R3064" s="90" t="s">
        <v>109</v>
      </c>
      <c r="S3064" s="100">
        <v>120.4</v>
      </c>
    </row>
    <row r="3065" spans="17:19">
      <c r="Q3065" s="54" t="s">
        <v>307</v>
      </c>
      <c r="R3065" s="90" t="s">
        <v>110</v>
      </c>
      <c r="S3065" s="100">
        <v>120.4</v>
      </c>
    </row>
    <row r="3066" spans="17:19">
      <c r="Q3066" s="54" t="s">
        <v>307</v>
      </c>
      <c r="R3066" s="90" t="s">
        <v>111</v>
      </c>
      <c r="S3066" s="100">
        <v>120.4</v>
      </c>
    </row>
    <row r="3067" spans="17:19">
      <c r="Q3067" s="54" t="s">
        <v>307</v>
      </c>
      <c r="R3067" s="90" t="s">
        <v>112</v>
      </c>
      <c r="S3067" s="100">
        <v>120.4</v>
      </c>
    </row>
    <row r="3068" spans="17:19">
      <c r="Q3068" s="54" t="s">
        <v>307</v>
      </c>
      <c r="R3068" s="90" t="s">
        <v>113</v>
      </c>
      <c r="S3068" s="100">
        <v>120.4</v>
      </c>
    </row>
    <row r="3069" spans="17:19">
      <c r="Q3069" s="54" t="s">
        <v>307</v>
      </c>
      <c r="R3069" s="90" t="s">
        <v>114</v>
      </c>
      <c r="S3069" s="100">
        <v>120.4</v>
      </c>
    </row>
    <row r="3070" spans="17:19">
      <c r="Q3070" s="54" t="s">
        <v>307</v>
      </c>
      <c r="R3070" s="90" t="s">
        <v>115</v>
      </c>
      <c r="S3070" s="100">
        <v>120.4</v>
      </c>
    </row>
    <row r="3071" spans="17:19">
      <c r="Q3071" s="54" t="s">
        <v>307</v>
      </c>
      <c r="R3071" s="90" t="s">
        <v>116</v>
      </c>
      <c r="S3071" s="100">
        <v>120.4</v>
      </c>
    </row>
    <row r="3072" spans="17:19">
      <c r="Q3072" s="54" t="s">
        <v>307</v>
      </c>
      <c r="R3072" s="90" t="s">
        <v>117</v>
      </c>
      <c r="S3072" s="100">
        <v>120.4</v>
      </c>
    </row>
    <row r="3073" spans="17:19">
      <c r="Q3073" s="54" t="s">
        <v>307</v>
      </c>
      <c r="R3073" s="90" t="s">
        <v>118</v>
      </c>
      <c r="S3073" s="100">
        <v>120.4</v>
      </c>
    </row>
    <row r="3074" spans="17:19">
      <c r="Q3074" s="54" t="s">
        <v>307</v>
      </c>
      <c r="R3074" s="90" t="s">
        <v>119</v>
      </c>
      <c r="S3074" s="100">
        <v>120.4</v>
      </c>
    </row>
    <row r="3075" spans="17:19">
      <c r="Q3075" s="54" t="s">
        <v>307</v>
      </c>
      <c r="R3075" s="90" t="s">
        <v>120</v>
      </c>
      <c r="S3075" s="100">
        <v>120.4</v>
      </c>
    </row>
    <row r="3076" spans="17:19">
      <c r="Q3076" s="54" t="s">
        <v>307</v>
      </c>
      <c r="R3076" s="90" t="s">
        <v>121</v>
      </c>
      <c r="S3076" s="100">
        <v>120.4</v>
      </c>
    </row>
    <row r="3077" spans="17:19">
      <c r="Q3077" s="54" t="s">
        <v>307</v>
      </c>
      <c r="R3077" s="90" t="s">
        <v>122</v>
      </c>
      <c r="S3077" s="100">
        <v>120.4</v>
      </c>
    </row>
    <row r="3078" spans="17:19">
      <c r="Q3078" s="54" t="s">
        <v>307</v>
      </c>
      <c r="R3078" s="90" t="s">
        <v>123</v>
      </c>
      <c r="S3078" s="100">
        <v>120.4</v>
      </c>
    </row>
    <row r="3079" spans="17:19">
      <c r="Q3079" s="54" t="s">
        <v>307</v>
      </c>
      <c r="R3079" s="90" t="s">
        <v>124</v>
      </c>
      <c r="S3079" s="100">
        <v>120.4</v>
      </c>
    </row>
    <row r="3080" spans="17:19">
      <c r="Q3080" s="54" t="s">
        <v>307</v>
      </c>
      <c r="R3080" s="90" t="s">
        <v>125</v>
      </c>
      <c r="S3080" s="100">
        <v>120.4</v>
      </c>
    </row>
    <row r="3081" spans="17:19">
      <c r="Q3081" s="54" t="s">
        <v>307</v>
      </c>
      <c r="R3081" s="90" t="s">
        <v>126</v>
      </c>
      <c r="S3081" s="100">
        <v>120.4</v>
      </c>
    </row>
    <row r="3082" spans="17:19">
      <c r="Q3082" s="54" t="s">
        <v>307</v>
      </c>
      <c r="R3082" s="90" t="s">
        <v>127</v>
      </c>
      <c r="S3082" s="100">
        <v>120.4</v>
      </c>
    </row>
    <row r="3083" spans="17:19">
      <c r="Q3083" s="54" t="s">
        <v>307</v>
      </c>
      <c r="R3083" s="90" t="s">
        <v>128</v>
      </c>
      <c r="S3083" s="100">
        <v>120.4</v>
      </c>
    </row>
    <row r="3084" spans="17:19">
      <c r="Q3084" s="54" t="s">
        <v>307</v>
      </c>
      <c r="R3084" s="90" t="s">
        <v>129</v>
      </c>
      <c r="S3084" s="100">
        <v>120.4</v>
      </c>
    </row>
    <row r="3085" spans="17:19">
      <c r="Q3085" s="54" t="s">
        <v>307</v>
      </c>
      <c r="R3085" s="90" t="s">
        <v>130</v>
      </c>
      <c r="S3085" s="100">
        <v>120.4</v>
      </c>
    </row>
    <row r="3086" spans="17:19">
      <c r="Q3086" s="54" t="s">
        <v>307</v>
      </c>
      <c r="R3086" s="90" t="s">
        <v>131</v>
      </c>
      <c r="S3086" s="100">
        <v>120.4</v>
      </c>
    </row>
    <row r="3087" spans="17:19">
      <c r="Q3087" s="54" t="s">
        <v>307</v>
      </c>
      <c r="R3087" s="90" t="s">
        <v>132</v>
      </c>
      <c r="S3087" s="100">
        <v>120.4</v>
      </c>
    </row>
    <row r="3088" spans="17:19">
      <c r="Q3088" s="54" t="s">
        <v>307</v>
      </c>
      <c r="R3088" s="90" t="s">
        <v>133</v>
      </c>
      <c r="S3088" s="100">
        <v>120.4</v>
      </c>
    </row>
    <row r="3089" spans="17:19">
      <c r="Q3089" s="54" t="s">
        <v>307</v>
      </c>
      <c r="R3089" s="90" t="s">
        <v>134</v>
      </c>
      <c r="S3089" s="100">
        <v>120.4</v>
      </c>
    </row>
    <row r="3090" spans="17:19">
      <c r="Q3090" s="54" t="s">
        <v>307</v>
      </c>
      <c r="R3090" s="90" t="s">
        <v>135</v>
      </c>
      <c r="S3090" s="100">
        <v>120.4</v>
      </c>
    </row>
    <row r="3091" spans="17:19">
      <c r="Q3091" s="54" t="s">
        <v>307</v>
      </c>
      <c r="R3091" s="90" t="s">
        <v>136</v>
      </c>
      <c r="S3091" s="100">
        <v>120.4</v>
      </c>
    </row>
    <row r="3092" spans="17:19">
      <c r="Q3092" s="54" t="s">
        <v>307</v>
      </c>
      <c r="R3092" s="90" t="s">
        <v>137</v>
      </c>
      <c r="S3092" s="100">
        <v>120.4</v>
      </c>
    </row>
    <row r="3093" spans="17:19">
      <c r="Q3093" s="54" t="s">
        <v>307</v>
      </c>
      <c r="R3093" s="90" t="s">
        <v>138</v>
      </c>
      <c r="S3093" s="100">
        <v>120.4</v>
      </c>
    </row>
    <row r="3094" spans="17:19">
      <c r="Q3094" s="54" t="s">
        <v>307</v>
      </c>
      <c r="R3094" s="90" t="s">
        <v>139</v>
      </c>
      <c r="S3094" s="100">
        <v>120.4</v>
      </c>
    </row>
    <row r="3095" spans="17:19">
      <c r="Q3095" s="54" t="s">
        <v>307</v>
      </c>
      <c r="R3095" s="90" t="s">
        <v>140</v>
      </c>
      <c r="S3095" s="100">
        <v>120.4</v>
      </c>
    </row>
    <row r="3096" spans="17:19">
      <c r="Q3096" s="54" t="s">
        <v>307</v>
      </c>
      <c r="R3096" s="90" t="s">
        <v>141</v>
      </c>
      <c r="S3096" s="100">
        <v>120.4</v>
      </c>
    </row>
    <row r="3097" spans="17:19">
      <c r="Q3097" s="54" t="s">
        <v>307</v>
      </c>
      <c r="R3097" s="90" t="s">
        <v>142</v>
      </c>
      <c r="S3097" s="100">
        <v>120.4</v>
      </c>
    </row>
    <row r="3098" spans="17:19">
      <c r="Q3098" s="54" t="s">
        <v>307</v>
      </c>
      <c r="R3098" s="90" t="s">
        <v>143</v>
      </c>
      <c r="S3098" s="100">
        <v>120.4</v>
      </c>
    </row>
    <row r="3099" spans="17:19">
      <c r="Q3099" s="54" t="s">
        <v>307</v>
      </c>
      <c r="R3099" s="90" t="s">
        <v>144</v>
      </c>
      <c r="S3099" s="100">
        <v>120.4</v>
      </c>
    </row>
    <row r="3100" spans="17:19">
      <c r="Q3100" s="54" t="s">
        <v>307</v>
      </c>
      <c r="R3100" s="90" t="s">
        <v>145</v>
      </c>
      <c r="S3100" s="100">
        <v>120.4</v>
      </c>
    </row>
    <row r="3101" spans="17:19">
      <c r="Q3101" s="54" t="s">
        <v>307</v>
      </c>
      <c r="R3101" s="90" t="s">
        <v>146</v>
      </c>
      <c r="S3101" s="100">
        <v>120.4</v>
      </c>
    </row>
    <row r="3102" spans="17:19">
      <c r="Q3102" s="54" t="s">
        <v>307</v>
      </c>
      <c r="R3102" s="90" t="s">
        <v>147</v>
      </c>
      <c r="S3102" s="100">
        <v>120.4</v>
      </c>
    </row>
    <row r="3103" spans="17:19">
      <c r="Q3103" s="54" t="s">
        <v>307</v>
      </c>
      <c r="R3103" s="90" t="s">
        <v>148</v>
      </c>
      <c r="S3103" s="100">
        <v>120.4</v>
      </c>
    </row>
    <row r="3104" spans="17:19">
      <c r="Q3104" s="54" t="s">
        <v>307</v>
      </c>
      <c r="R3104" s="90" t="s">
        <v>149</v>
      </c>
      <c r="S3104" s="100">
        <v>120.4</v>
      </c>
    </row>
    <row r="3105" spans="17:19">
      <c r="Q3105" s="54" t="s">
        <v>307</v>
      </c>
      <c r="R3105" s="90" t="s">
        <v>150</v>
      </c>
      <c r="S3105" s="100">
        <v>120.4</v>
      </c>
    </row>
    <row r="3106" spans="17:19">
      <c r="Q3106" s="54" t="s">
        <v>307</v>
      </c>
      <c r="R3106" s="90" t="s">
        <v>151</v>
      </c>
      <c r="S3106" s="100">
        <v>120.4</v>
      </c>
    </row>
    <row r="3107" spans="17:19">
      <c r="Q3107" s="54" t="s">
        <v>307</v>
      </c>
      <c r="R3107" s="90" t="s">
        <v>152</v>
      </c>
      <c r="S3107" s="100">
        <v>120.4</v>
      </c>
    </row>
    <row r="3108" spans="17:19">
      <c r="Q3108" s="54" t="s">
        <v>307</v>
      </c>
      <c r="R3108" s="90" t="s">
        <v>153</v>
      </c>
      <c r="S3108" s="100">
        <v>120.4</v>
      </c>
    </row>
    <row r="3109" spans="17:19">
      <c r="Q3109" s="54" t="s">
        <v>307</v>
      </c>
      <c r="R3109" s="90" t="s">
        <v>154</v>
      </c>
      <c r="S3109" s="100">
        <v>120.4</v>
      </c>
    </row>
    <row r="3110" spans="17:19">
      <c r="Q3110" s="54" t="s">
        <v>307</v>
      </c>
      <c r="R3110" s="90" t="s">
        <v>155</v>
      </c>
      <c r="S3110" s="100">
        <v>120.4</v>
      </c>
    </row>
    <row r="3111" spans="17:19">
      <c r="Q3111" s="54" t="s">
        <v>307</v>
      </c>
      <c r="R3111" s="90" t="s">
        <v>156</v>
      </c>
      <c r="S3111" s="100">
        <v>120.4</v>
      </c>
    </row>
    <row r="3112" spans="17:19">
      <c r="Q3112" s="54" t="s">
        <v>307</v>
      </c>
      <c r="R3112" s="90" t="s">
        <v>157</v>
      </c>
      <c r="S3112" s="100">
        <v>120.4</v>
      </c>
    </row>
    <row r="3113" spans="17:19">
      <c r="Q3113" s="54" t="s">
        <v>307</v>
      </c>
      <c r="R3113" s="90" t="s">
        <v>158</v>
      </c>
      <c r="S3113" s="100">
        <v>120.4</v>
      </c>
    </row>
    <row r="3114" spans="17:19">
      <c r="Q3114" s="54" t="s">
        <v>307</v>
      </c>
      <c r="R3114" s="90" t="s">
        <v>159</v>
      </c>
      <c r="S3114" s="100">
        <v>120.4</v>
      </c>
    </row>
    <row r="3115" spans="17:19">
      <c r="Q3115" s="54" t="s">
        <v>307</v>
      </c>
      <c r="R3115" s="90" t="s">
        <v>160</v>
      </c>
      <c r="S3115" s="100">
        <v>120.4</v>
      </c>
    </row>
    <row r="3116" spans="17:19">
      <c r="Q3116" s="54" t="s">
        <v>307</v>
      </c>
      <c r="R3116" s="90" t="s">
        <v>161</v>
      </c>
      <c r="S3116" s="100">
        <v>120.4</v>
      </c>
    </row>
    <row r="3117" spans="17:19">
      <c r="Q3117" s="54" t="s">
        <v>307</v>
      </c>
      <c r="R3117" s="90" t="s">
        <v>162</v>
      </c>
      <c r="S3117" s="100">
        <v>120.4</v>
      </c>
    </row>
    <row r="3118" spans="17:19">
      <c r="Q3118" s="54" t="s">
        <v>307</v>
      </c>
      <c r="R3118" s="90" t="s">
        <v>163</v>
      </c>
      <c r="S3118" s="100">
        <v>120.4</v>
      </c>
    </row>
    <row r="3119" spans="17:19">
      <c r="Q3119" s="54" t="s">
        <v>307</v>
      </c>
      <c r="R3119" s="90" t="s">
        <v>164</v>
      </c>
      <c r="S3119" s="100">
        <v>120.4</v>
      </c>
    </row>
    <row r="3120" spans="17:19">
      <c r="Q3120" s="54" t="s">
        <v>307</v>
      </c>
      <c r="R3120" s="90" t="s">
        <v>165</v>
      </c>
      <c r="S3120" s="100">
        <v>120.4</v>
      </c>
    </row>
    <row r="3121" spans="17:19">
      <c r="Q3121" s="54" t="s">
        <v>307</v>
      </c>
      <c r="R3121" s="90" t="s">
        <v>166</v>
      </c>
      <c r="S3121" s="100">
        <v>120.4</v>
      </c>
    </row>
    <row r="3122" spans="17:19">
      <c r="Q3122" s="54" t="s">
        <v>307</v>
      </c>
      <c r="R3122" s="90" t="s">
        <v>167</v>
      </c>
      <c r="S3122" s="100">
        <v>120.4</v>
      </c>
    </row>
    <row r="3123" spans="17:19">
      <c r="Q3123" s="54" t="s">
        <v>307</v>
      </c>
      <c r="R3123" s="90" t="s">
        <v>168</v>
      </c>
      <c r="S3123" s="100">
        <v>120.4</v>
      </c>
    </row>
    <row r="3124" spans="17:19">
      <c r="Q3124" s="54" t="s">
        <v>307</v>
      </c>
      <c r="R3124" s="90" t="s">
        <v>169</v>
      </c>
      <c r="S3124" s="100">
        <v>120.4</v>
      </c>
    </row>
    <row r="3125" spans="17:19">
      <c r="Q3125" s="54" t="s">
        <v>307</v>
      </c>
      <c r="R3125" s="90" t="s">
        <v>170</v>
      </c>
      <c r="S3125" s="100">
        <v>120.4</v>
      </c>
    </row>
    <row r="3126" spans="17:19">
      <c r="Q3126" s="54" t="s">
        <v>307</v>
      </c>
      <c r="R3126" s="90" t="s">
        <v>171</v>
      </c>
      <c r="S3126" s="100">
        <v>120.4</v>
      </c>
    </row>
    <row r="3127" spans="17:19">
      <c r="Q3127" s="54" t="s">
        <v>307</v>
      </c>
      <c r="R3127" s="90" t="s">
        <v>172</v>
      </c>
      <c r="S3127" s="100">
        <v>120.4</v>
      </c>
    </row>
    <row r="3128" spans="17:19">
      <c r="Q3128" s="54" t="s">
        <v>307</v>
      </c>
      <c r="R3128" s="90" t="s">
        <v>173</v>
      </c>
      <c r="S3128" s="100">
        <v>120.4</v>
      </c>
    </row>
    <row r="3129" spans="17:19">
      <c r="Q3129" s="54" t="s">
        <v>307</v>
      </c>
      <c r="R3129" s="90" t="s">
        <v>174</v>
      </c>
      <c r="S3129" s="100">
        <v>120.4</v>
      </c>
    </row>
    <row r="3130" spans="17:19">
      <c r="Q3130" s="54" t="s">
        <v>307</v>
      </c>
      <c r="R3130" s="90" t="s">
        <v>175</v>
      </c>
      <c r="S3130" s="100">
        <v>120.4</v>
      </c>
    </row>
    <row r="3131" spans="17:19">
      <c r="Q3131" s="54" t="s">
        <v>307</v>
      </c>
      <c r="R3131" s="90" t="s">
        <v>176</v>
      </c>
      <c r="S3131" s="100">
        <v>120.4</v>
      </c>
    </row>
    <row r="3132" spans="17:19">
      <c r="Q3132" s="54" t="s">
        <v>307</v>
      </c>
      <c r="R3132" s="90" t="s">
        <v>177</v>
      </c>
      <c r="S3132" s="100">
        <v>120.4</v>
      </c>
    </row>
    <row r="3133" spans="17:19">
      <c r="Q3133" s="54" t="s">
        <v>307</v>
      </c>
      <c r="R3133" s="90" t="s">
        <v>178</v>
      </c>
      <c r="S3133" s="100">
        <v>120.4</v>
      </c>
    </row>
    <row r="3134" spans="17:19">
      <c r="Q3134" s="54" t="s">
        <v>307</v>
      </c>
      <c r="R3134" s="90" t="s">
        <v>179</v>
      </c>
      <c r="S3134" s="100">
        <v>120.4</v>
      </c>
    </row>
    <row r="3135" spans="17:19">
      <c r="Q3135" s="54" t="s">
        <v>307</v>
      </c>
      <c r="R3135" s="90" t="s">
        <v>180</v>
      </c>
      <c r="S3135" s="100">
        <v>120.4</v>
      </c>
    </row>
    <row r="3136" spans="17:19">
      <c r="Q3136" s="54" t="s">
        <v>307</v>
      </c>
      <c r="R3136" s="90" t="s">
        <v>181</v>
      </c>
      <c r="S3136" s="100">
        <v>120.4</v>
      </c>
    </row>
    <row r="3137" spans="17:19">
      <c r="Q3137" s="54" t="s">
        <v>307</v>
      </c>
      <c r="R3137" s="90" t="s">
        <v>182</v>
      </c>
      <c r="S3137" s="100">
        <v>120.4</v>
      </c>
    </row>
    <row r="3138" spans="17:19">
      <c r="Q3138" s="54" t="s">
        <v>307</v>
      </c>
      <c r="R3138" s="90" t="s">
        <v>183</v>
      </c>
      <c r="S3138" s="100">
        <v>120.4</v>
      </c>
    </row>
    <row r="3139" spans="17:19">
      <c r="Q3139" s="54" t="s">
        <v>307</v>
      </c>
      <c r="R3139" s="90" t="s">
        <v>184</v>
      </c>
      <c r="S3139" s="100">
        <v>120.4</v>
      </c>
    </row>
    <row r="3140" spans="17:19">
      <c r="Q3140" s="54" t="s">
        <v>307</v>
      </c>
      <c r="R3140" s="90" t="s">
        <v>185</v>
      </c>
      <c r="S3140" s="100">
        <v>120.4</v>
      </c>
    </row>
    <row r="3141" spans="17:19">
      <c r="Q3141" s="54" t="s">
        <v>307</v>
      </c>
      <c r="R3141" s="90" t="s">
        <v>186</v>
      </c>
      <c r="S3141" s="100">
        <v>120.4</v>
      </c>
    </row>
    <row r="3142" spans="17:19">
      <c r="Q3142" s="54" t="s">
        <v>307</v>
      </c>
      <c r="R3142" s="90" t="s">
        <v>187</v>
      </c>
      <c r="S3142" s="100">
        <v>120.4</v>
      </c>
    </row>
    <row r="3143" spans="17:19">
      <c r="Q3143" s="54" t="s">
        <v>307</v>
      </c>
      <c r="R3143" s="90" t="s">
        <v>188</v>
      </c>
      <c r="S3143" s="100">
        <v>120.4</v>
      </c>
    </row>
    <row r="3144" spans="17:19">
      <c r="Q3144" s="54" t="s">
        <v>307</v>
      </c>
      <c r="R3144" s="90" t="s">
        <v>189</v>
      </c>
      <c r="S3144" s="100">
        <v>120.4</v>
      </c>
    </row>
    <row r="3145" spans="17:19">
      <c r="Q3145" s="54" t="s">
        <v>307</v>
      </c>
      <c r="R3145" s="90" t="s">
        <v>190</v>
      </c>
      <c r="S3145" s="100">
        <v>120.4</v>
      </c>
    </row>
    <row r="3146" spans="17:19">
      <c r="Q3146" s="54" t="s">
        <v>307</v>
      </c>
      <c r="R3146" s="90" t="s">
        <v>191</v>
      </c>
      <c r="S3146" s="100">
        <v>120.4</v>
      </c>
    </row>
    <row r="3147" spans="17:19">
      <c r="Q3147" s="54" t="s">
        <v>307</v>
      </c>
      <c r="R3147" s="90" t="s">
        <v>192</v>
      </c>
      <c r="S3147" s="100">
        <v>120.4</v>
      </c>
    </row>
    <row r="3148" spans="17:19">
      <c r="Q3148" s="54" t="s">
        <v>307</v>
      </c>
      <c r="R3148" s="90" t="s">
        <v>193</v>
      </c>
      <c r="S3148" s="100">
        <v>120.4</v>
      </c>
    </row>
    <row r="3149" spans="17:19">
      <c r="Q3149" s="54" t="s">
        <v>307</v>
      </c>
      <c r="R3149" s="90" t="s">
        <v>194</v>
      </c>
      <c r="S3149" s="100">
        <v>120.4</v>
      </c>
    </row>
    <row r="3150" spans="17:19">
      <c r="Q3150" s="54" t="s">
        <v>307</v>
      </c>
      <c r="R3150" s="90" t="s">
        <v>195</v>
      </c>
      <c r="S3150" s="100">
        <v>120.4</v>
      </c>
    </row>
    <row r="3151" spans="17:19">
      <c r="Q3151" s="54" t="s">
        <v>307</v>
      </c>
      <c r="R3151" s="90" t="s">
        <v>196</v>
      </c>
      <c r="S3151" s="100">
        <v>120.4</v>
      </c>
    </row>
    <row r="3152" spans="17:19">
      <c r="Q3152" s="54" t="s">
        <v>307</v>
      </c>
      <c r="R3152" s="90" t="s">
        <v>197</v>
      </c>
      <c r="S3152" s="100">
        <v>120.4</v>
      </c>
    </row>
    <row r="3153" spans="17:19">
      <c r="Q3153" s="54" t="s">
        <v>307</v>
      </c>
      <c r="R3153" s="90" t="s">
        <v>198</v>
      </c>
      <c r="S3153" s="100">
        <v>120.4</v>
      </c>
    </row>
    <row r="3154" spans="17:19">
      <c r="Q3154" s="54" t="s">
        <v>307</v>
      </c>
      <c r="R3154" s="90" t="s">
        <v>199</v>
      </c>
      <c r="S3154" s="100">
        <v>120.4</v>
      </c>
    </row>
    <row r="3155" spans="17:19">
      <c r="Q3155" s="54" t="s">
        <v>307</v>
      </c>
      <c r="R3155" s="90" t="s">
        <v>200</v>
      </c>
      <c r="S3155" s="100">
        <v>120.4</v>
      </c>
    </row>
    <row r="3156" spans="17:19">
      <c r="Q3156" s="54" t="s">
        <v>307</v>
      </c>
      <c r="R3156" s="90" t="s">
        <v>201</v>
      </c>
      <c r="S3156" s="100">
        <v>120.4</v>
      </c>
    </row>
    <row r="3157" spans="17:19">
      <c r="Q3157" s="54" t="s">
        <v>307</v>
      </c>
      <c r="R3157" s="90" t="s">
        <v>202</v>
      </c>
      <c r="S3157" s="100">
        <v>120.4</v>
      </c>
    </row>
    <row r="3158" spans="17:19">
      <c r="Q3158" s="54" t="s">
        <v>307</v>
      </c>
      <c r="R3158" s="90" t="s">
        <v>203</v>
      </c>
      <c r="S3158" s="100">
        <v>120.4</v>
      </c>
    </row>
    <row r="3159" spans="17:19">
      <c r="Q3159" s="54" t="s">
        <v>307</v>
      </c>
      <c r="R3159" s="90" t="s">
        <v>204</v>
      </c>
      <c r="S3159" s="100">
        <v>120.4</v>
      </c>
    </row>
    <row r="3160" spans="17:19">
      <c r="Q3160" s="54" t="s">
        <v>307</v>
      </c>
      <c r="R3160" s="90" t="s">
        <v>205</v>
      </c>
      <c r="S3160" s="100">
        <v>120.4</v>
      </c>
    </row>
    <row r="3161" spans="17:19">
      <c r="Q3161" s="54" t="s">
        <v>307</v>
      </c>
      <c r="R3161" s="90" t="s">
        <v>206</v>
      </c>
      <c r="S3161" s="100">
        <v>120.4</v>
      </c>
    </row>
    <row r="3162" spans="17:19">
      <c r="Q3162" s="54" t="s">
        <v>307</v>
      </c>
      <c r="R3162" s="90" t="s">
        <v>207</v>
      </c>
      <c r="S3162" s="100">
        <v>120.4</v>
      </c>
    </row>
    <row r="3163" spans="17:19">
      <c r="Q3163" s="54" t="s">
        <v>307</v>
      </c>
      <c r="R3163" s="90" t="s">
        <v>208</v>
      </c>
      <c r="S3163" s="100">
        <v>120.4</v>
      </c>
    </row>
    <row r="3164" spans="17:19">
      <c r="Q3164" s="54" t="s">
        <v>307</v>
      </c>
      <c r="R3164" s="90" t="s">
        <v>209</v>
      </c>
      <c r="S3164" s="100">
        <v>120.4</v>
      </c>
    </row>
    <row r="3165" spans="17:19">
      <c r="Q3165" s="54" t="s">
        <v>307</v>
      </c>
      <c r="R3165" s="90" t="s">
        <v>210</v>
      </c>
      <c r="S3165" s="100">
        <v>120.4</v>
      </c>
    </row>
    <row r="3166" spans="17:19">
      <c r="Q3166" s="54" t="s">
        <v>307</v>
      </c>
      <c r="R3166" s="90" t="s">
        <v>211</v>
      </c>
      <c r="S3166" s="100">
        <v>120.4</v>
      </c>
    </row>
    <row r="3167" spans="17:19">
      <c r="Q3167" s="54" t="s">
        <v>307</v>
      </c>
      <c r="R3167" s="90" t="s">
        <v>212</v>
      </c>
      <c r="S3167" s="100">
        <v>120.4</v>
      </c>
    </row>
    <row r="3168" spans="17:19">
      <c r="Q3168" s="54" t="s">
        <v>307</v>
      </c>
      <c r="R3168" s="90" t="s">
        <v>213</v>
      </c>
      <c r="S3168" s="100">
        <v>120.4</v>
      </c>
    </row>
    <row r="3169" spans="17:19">
      <c r="Q3169" s="54" t="s">
        <v>307</v>
      </c>
      <c r="R3169" s="90" t="s">
        <v>214</v>
      </c>
      <c r="S3169" s="100">
        <v>120.4</v>
      </c>
    </row>
    <row r="3170" spans="17:19">
      <c r="Q3170" s="54" t="s">
        <v>307</v>
      </c>
      <c r="R3170" s="90" t="s">
        <v>215</v>
      </c>
      <c r="S3170" s="100">
        <v>120.4</v>
      </c>
    </row>
    <row r="3171" spans="17:19">
      <c r="Q3171" s="54" t="s">
        <v>307</v>
      </c>
      <c r="R3171" s="90" t="s">
        <v>216</v>
      </c>
      <c r="S3171" s="100">
        <v>120.4</v>
      </c>
    </row>
    <row r="3172" spans="17:19">
      <c r="Q3172" s="54" t="s">
        <v>307</v>
      </c>
      <c r="R3172" s="90" t="s">
        <v>217</v>
      </c>
      <c r="S3172" s="100">
        <v>120.4</v>
      </c>
    </row>
    <row r="3173" spans="17:19">
      <c r="Q3173" s="54" t="s">
        <v>307</v>
      </c>
      <c r="R3173" s="90" t="s">
        <v>218</v>
      </c>
      <c r="S3173" s="100">
        <v>120.4</v>
      </c>
    </row>
    <row r="3174" spans="17:19">
      <c r="Q3174" s="54" t="s">
        <v>307</v>
      </c>
      <c r="R3174" s="90" t="s">
        <v>219</v>
      </c>
      <c r="S3174" s="100">
        <v>120.4</v>
      </c>
    </row>
    <row r="3175" spans="17:19">
      <c r="Q3175" s="54" t="s">
        <v>307</v>
      </c>
      <c r="R3175" s="90" t="s">
        <v>220</v>
      </c>
      <c r="S3175" s="100">
        <v>120.4</v>
      </c>
    </row>
    <row r="3176" spans="17:19">
      <c r="Q3176" s="54" t="s">
        <v>307</v>
      </c>
      <c r="R3176" s="90" t="s">
        <v>221</v>
      </c>
      <c r="S3176" s="100">
        <v>120.4</v>
      </c>
    </row>
    <row r="3177" spans="17:19">
      <c r="Q3177" s="54" t="s">
        <v>307</v>
      </c>
      <c r="R3177" s="90" t="s">
        <v>222</v>
      </c>
      <c r="S3177" s="100">
        <v>120.4</v>
      </c>
    </row>
    <row r="3178" spans="17:19">
      <c r="Q3178" s="54" t="s">
        <v>307</v>
      </c>
      <c r="R3178" s="90" t="s">
        <v>223</v>
      </c>
      <c r="S3178" s="100">
        <v>120.4</v>
      </c>
    </row>
    <row r="3179" spans="17:19">
      <c r="Q3179" s="54" t="s">
        <v>307</v>
      </c>
      <c r="R3179" s="90" t="s">
        <v>224</v>
      </c>
      <c r="S3179" s="100">
        <v>120.4</v>
      </c>
    </row>
    <row r="3180" spans="17:19">
      <c r="Q3180" s="54" t="s">
        <v>307</v>
      </c>
      <c r="R3180" s="90" t="s">
        <v>225</v>
      </c>
      <c r="S3180" s="100">
        <v>120.4</v>
      </c>
    </row>
    <row r="3181" spans="17:19">
      <c r="Q3181" s="54" t="s">
        <v>307</v>
      </c>
      <c r="R3181" s="90" t="s">
        <v>226</v>
      </c>
      <c r="S3181" s="100">
        <v>120.4</v>
      </c>
    </row>
    <row r="3182" spans="17:19">
      <c r="Q3182" s="54" t="s">
        <v>307</v>
      </c>
      <c r="R3182" s="90" t="s">
        <v>227</v>
      </c>
      <c r="S3182" s="100">
        <v>120.4</v>
      </c>
    </row>
    <row r="3183" spans="17:19">
      <c r="Q3183" s="54" t="s">
        <v>307</v>
      </c>
      <c r="R3183" s="90" t="s">
        <v>228</v>
      </c>
      <c r="S3183" s="100">
        <v>120.4</v>
      </c>
    </row>
    <row r="3184" spans="17:19">
      <c r="Q3184" s="54" t="s">
        <v>307</v>
      </c>
      <c r="R3184" s="90" t="s">
        <v>229</v>
      </c>
      <c r="S3184" s="100">
        <v>120.4</v>
      </c>
    </row>
    <row r="3185" spans="17:19">
      <c r="Q3185" s="54" t="s">
        <v>307</v>
      </c>
      <c r="R3185" s="90" t="s">
        <v>230</v>
      </c>
      <c r="S3185" s="100">
        <v>120.4</v>
      </c>
    </row>
    <row r="3186" spans="17:19">
      <c r="Q3186" s="54" t="s">
        <v>307</v>
      </c>
      <c r="R3186" s="90" t="s">
        <v>231</v>
      </c>
      <c r="S3186" s="100">
        <v>120.4</v>
      </c>
    </row>
    <row r="3187" spans="17:19">
      <c r="Q3187" s="106" t="s">
        <v>308</v>
      </c>
      <c r="R3187" s="35" t="s">
        <v>34</v>
      </c>
      <c r="S3187" s="99">
        <v>501.67</v>
      </c>
    </row>
    <row r="3188" spans="17:19">
      <c r="Q3188" s="106" t="s">
        <v>308</v>
      </c>
      <c r="R3188" s="35" t="s">
        <v>33</v>
      </c>
      <c r="S3188" s="99">
        <v>501.67</v>
      </c>
    </row>
    <row r="3189" spans="17:19">
      <c r="Q3189" s="106" t="s">
        <v>308</v>
      </c>
      <c r="R3189" s="35" t="s">
        <v>35</v>
      </c>
      <c r="S3189" s="99">
        <v>501.67</v>
      </c>
    </row>
    <row r="3190" spans="17:19">
      <c r="Q3190" s="106" t="s">
        <v>308</v>
      </c>
      <c r="R3190" s="35" t="s">
        <v>36</v>
      </c>
      <c r="S3190" s="99">
        <v>501.67</v>
      </c>
    </row>
    <row r="3191" spans="17:19">
      <c r="Q3191" s="106" t="s">
        <v>308</v>
      </c>
      <c r="R3191" s="35" t="s">
        <v>37</v>
      </c>
      <c r="S3191" s="99">
        <v>501.67</v>
      </c>
    </row>
    <row r="3192" spans="17:19">
      <c r="Q3192" s="106" t="s">
        <v>308</v>
      </c>
      <c r="R3192" s="35" t="s">
        <v>38</v>
      </c>
      <c r="S3192" s="99">
        <v>501.67</v>
      </c>
    </row>
    <row r="3193" spans="17:19">
      <c r="Q3193" s="106" t="s">
        <v>308</v>
      </c>
      <c r="R3193" s="35" t="s">
        <v>39</v>
      </c>
      <c r="S3193" s="99">
        <v>501.67</v>
      </c>
    </row>
    <row r="3194" spans="17:19">
      <c r="Q3194" s="106" t="s">
        <v>308</v>
      </c>
      <c r="R3194" s="35" t="s">
        <v>40</v>
      </c>
      <c r="S3194" s="99">
        <v>501.67</v>
      </c>
    </row>
    <row r="3195" spans="17:19">
      <c r="Q3195" s="106" t="s">
        <v>308</v>
      </c>
      <c r="R3195" s="35" t="s">
        <v>41</v>
      </c>
      <c r="S3195" s="99">
        <v>501.67</v>
      </c>
    </row>
    <row r="3196" spans="17:19">
      <c r="Q3196" s="106" t="s">
        <v>308</v>
      </c>
      <c r="R3196" s="35" t="s">
        <v>42</v>
      </c>
      <c r="S3196" s="99">
        <v>501.67</v>
      </c>
    </row>
    <row r="3197" spans="17:19">
      <c r="Q3197" s="106" t="s">
        <v>308</v>
      </c>
      <c r="R3197" s="35" t="s">
        <v>43</v>
      </c>
      <c r="S3197" s="99">
        <v>501.67</v>
      </c>
    </row>
    <row r="3198" spans="17:19">
      <c r="Q3198" s="106" t="s">
        <v>308</v>
      </c>
      <c r="R3198" s="35" t="s">
        <v>44</v>
      </c>
      <c r="S3198" s="99">
        <v>501.67</v>
      </c>
    </row>
    <row r="3199" spans="17:19">
      <c r="Q3199" s="106" t="s">
        <v>308</v>
      </c>
      <c r="R3199" s="35" t="s">
        <v>45</v>
      </c>
      <c r="S3199" s="99">
        <v>501.67</v>
      </c>
    </row>
    <row r="3200" spans="17:19">
      <c r="Q3200" s="106" t="s">
        <v>308</v>
      </c>
      <c r="R3200" s="35" t="s">
        <v>46</v>
      </c>
      <c r="S3200" s="99">
        <v>501.67</v>
      </c>
    </row>
    <row r="3201" spans="17:19">
      <c r="Q3201" s="106" t="s">
        <v>308</v>
      </c>
      <c r="R3201" s="35" t="s">
        <v>47</v>
      </c>
      <c r="S3201" s="99">
        <v>501.67</v>
      </c>
    </row>
    <row r="3202" spans="17:19">
      <c r="Q3202" s="106" t="s">
        <v>308</v>
      </c>
      <c r="R3202" s="35" t="s">
        <v>48</v>
      </c>
      <c r="S3202" s="99">
        <v>501.67</v>
      </c>
    </row>
    <row r="3203" spans="17:19">
      <c r="Q3203" s="106" t="s">
        <v>308</v>
      </c>
      <c r="R3203" s="35" t="s">
        <v>49</v>
      </c>
      <c r="S3203" s="99">
        <v>501.67</v>
      </c>
    </row>
    <row r="3204" spans="17:19">
      <c r="Q3204" s="106" t="s">
        <v>308</v>
      </c>
      <c r="R3204" s="35" t="s">
        <v>50</v>
      </c>
      <c r="S3204" s="99">
        <v>501.67</v>
      </c>
    </row>
    <row r="3205" spans="17:19">
      <c r="Q3205" s="106" t="s">
        <v>308</v>
      </c>
      <c r="R3205" s="35" t="s">
        <v>51</v>
      </c>
      <c r="S3205" s="99">
        <v>501.67</v>
      </c>
    </row>
    <row r="3206" spans="17:19">
      <c r="Q3206" s="106" t="s">
        <v>308</v>
      </c>
      <c r="R3206" s="35" t="s">
        <v>52</v>
      </c>
      <c r="S3206" s="99">
        <v>501.67</v>
      </c>
    </row>
    <row r="3207" spans="17:19">
      <c r="Q3207" s="106" t="s">
        <v>308</v>
      </c>
      <c r="R3207" s="35" t="s">
        <v>53</v>
      </c>
      <c r="S3207" s="99">
        <v>501.67</v>
      </c>
    </row>
    <row r="3208" spans="17:19">
      <c r="Q3208" s="106" t="s">
        <v>308</v>
      </c>
      <c r="R3208" s="35" t="s">
        <v>54</v>
      </c>
      <c r="S3208" s="99">
        <v>501.67</v>
      </c>
    </row>
    <row r="3209" spans="17:19">
      <c r="Q3209" s="106" t="s">
        <v>308</v>
      </c>
      <c r="R3209" s="35" t="s">
        <v>55</v>
      </c>
      <c r="S3209" s="99">
        <v>501.67</v>
      </c>
    </row>
    <row r="3210" spans="17:19">
      <c r="Q3210" s="106" t="s">
        <v>308</v>
      </c>
      <c r="R3210" s="35" t="s">
        <v>56</v>
      </c>
      <c r="S3210" s="99">
        <v>501.67</v>
      </c>
    </row>
    <row r="3211" spans="17:19">
      <c r="Q3211" s="106" t="s">
        <v>308</v>
      </c>
      <c r="R3211" s="35" t="s">
        <v>57</v>
      </c>
      <c r="S3211" s="99">
        <v>501.67</v>
      </c>
    </row>
    <row r="3212" spans="17:19">
      <c r="Q3212" s="106" t="s">
        <v>308</v>
      </c>
      <c r="R3212" s="35" t="s">
        <v>58</v>
      </c>
      <c r="S3212" s="99">
        <v>501.67</v>
      </c>
    </row>
    <row r="3213" spans="17:19">
      <c r="Q3213" s="106" t="s">
        <v>308</v>
      </c>
      <c r="R3213" s="35" t="s">
        <v>59</v>
      </c>
      <c r="S3213" s="99">
        <v>501.67</v>
      </c>
    </row>
    <row r="3214" spans="17:19">
      <c r="Q3214" s="106" t="s">
        <v>308</v>
      </c>
      <c r="R3214" s="35" t="s">
        <v>60</v>
      </c>
      <c r="S3214" s="99">
        <v>501.67</v>
      </c>
    </row>
    <row r="3215" spans="17:19">
      <c r="Q3215" s="106" t="s">
        <v>308</v>
      </c>
      <c r="R3215" s="35" t="s">
        <v>61</v>
      </c>
      <c r="S3215" s="99">
        <v>501.67</v>
      </c>
    </row>
    <row r="3216" spans="17:19">
      <c r="Q3216" s="106" t="s">
        <v>308</v>
      </c>
      <c r="R3216" s="35" t="s">
        <v>62</v>
      </c>
      <c r="S3216" s="99">
        <v>501.67</v>
      </c>
    </row>
    <row r="3217" spans="17:19">
      <c r="Q3217" s="106" t="s">
        <v>308</v>
      </c>
      <c r="R3217" s="35" t="s">
        <v>63</v>
      </c>
      <c r="S3217" s="99">
        <v>501.67</v>
      </c>
    </row>
    <row r="3218" spans="17:19">
      <c r="Q3218" s="106" t="s">
        <v>308</v>
      </c>
      <c r="R3218" s="35" t="s">
        <v>64</v>
      </c>
      <c r="S3218" s="99">
        <v>501.67</v>
      </c>
    </row>
    <row r="3219" spans="17:19">
      <c r="Q3219" s="106" t="s">
        <v>308</v>
      </c>
      <c r="R3219" s="35" t="s">
        <v>65</v>
      </c>
      <c r="S3219" s="99">
        <v>501.67</v>
      </c>
    </row>
    <row r="3220" spans="17:19">
      <c r="Q3220" s="106" t="s">
        <v>308</v>
      </c>
      <c r="R3220" s="35" t="s">
        <v>66</v>
      </c>
      <c r="S3220" s="99">
        <v>501.67</v>
      </c>
    </row>
    <row r="3221" spans="17:19">
      <c r="Q3221" s="106" t="s">
        <v>308</v>
      </c>
      <c r="R3221" s="35" t="s">
        <v>67</v>
      </c>
      <c r="S3221" s="99">
        <v>501.67</v>
      </c>
    </row>
    <row r="3222" spans="17:19">
      <c r="Q3222" s="106" t="s">
        <v>308</v>
      </c>
      <c r="R3222" s="35" t="s">
        <v>68</v>
      </c>
      <c r="S3222" s="99">
        <v>501.67</v>
      </c>
    </row>
    <row r="3223" spans="17:19">
      <c r="Q3223" s="106" t="s">
        <v>308</v>
      </c>
      <c r="R3223" s="35" t="s">
        <v>69</v>
      </c>
      <c r="S3223" s="99">
        <v>501.67</v>
      </c>
    </row>
    <row r="3224" spans="17:19">
      <c r="Q3224" s="106" t="s">
        <v>308</v>
      </c>
      <c r="R3224" s="35" t="s">
        <v>70</v>
      </c>
      <c r="S3224" s="99">
        <v>501.67</v>
      </c>
    </row>
    <row r="3225" spans="17:19">
      <c r="Q3225" s="106" t="s">
        <v>308</v>
      </c>
      <c r="R3225" s="35" t="s">
        <v>71</v>
      </c>
      <c r="S3225" s="99">
        <v>501.67</v>
      </c>
    </row>
    <row r="3226" spans="17:19">
      <c r="Q3226" s="106" t="s">
        <v>308</v>
      </c>
      <c r="R3226" s="35" t="s">
        <v>72</v>
      </c>
      <c r="S3226" s="99">
        <v>501.67</v>
      </c>
    </row>
    <row r="3227" spans="17:19">
      <c r="Q3227" s="106" t="s">
        <v>308</v>
      </c>
      <c r="R3227" s="35" t="s">
        <v>73</v>
      </c>
      <c r="S3227" s="99">
        <v>501.67</v>
      </c>
    </row>
    <row r="3228" spans="17:19">
      <c r="Q3228" s="106" t="s">
        <v>308</v>
      </c>
      <c r="R3228" s="35" t="s">
        <v>74</v>
      </c>
      <c r="S3228" s="99">
        <v>501.67</v>
      </c>
    </row>
    <row r="3229" spans="17:19">
      <c r="Q3229" s="106" t="s">
        <v>308</v>
      </c>
      <c r="R3229" s="35" t="s">
        <v>75</v>
      </c>
      <c r="S3229" s="99">
        <v>501.67</v>
      </c>
    </row>
    <row r="3230" spans="17:19">
      <c r="Q3230" s="106" t="s">
        <v>308</v>
      </c>
      <c r="R3230" s="35" t="s">
        <v>76</v>
      </c>
      <c r="S3230" s="99">
        <v>501.67</v>
      </c>
    </row>
    <row r="3231" spans="17:19">
      <c r="Q3231" s="106" t="s">
        <v>308</v>
      </c>
      <c r="R3231" s="35" t="s">
        <v>77</v>
      </c>
      <c r="S3231" s="99">
        <v>501.67</v>
      </c>
    </row>
    <row r="3232" spans="17:19">
      <c r="Q3232" s="106" t="s">
        <v>308</v>
      </c>
      <c r="R3232" s="35" t="s">
        <v>78</v>
      </c>
      <c r="S3232" s="99">
        <v>501.67</v>
      </c>
    </row>
    <row r="3233" spans="17:19">
      <c r="Q3233" s="106" t="s">
        <v>308</v>
      </c>
      <c r="R3233" s="35" t="s">
        <v>79</v>
      </c>
      <c r="S3233" s="99">
        <v>501.67</v>
      </c>
    </row>
    <row r="3234" spans="17:19">
      <c r="Q3234" s="106" t="s">
        <v>308</v>
      </c>
      <c r="R3234" s="35" t="s">
        <v>80</v>
      </c>
      <c r="S3234" s="99">
        <v>501.67</v>
      </c>
    </row>
    <row r="3235" spans="17:19">
      <c r="Q3235" s="106" t="s">
        <v>308</v>
      </c>
      <c r="R3235" s="35" t="s">
        <v>81</v>
      </c>
      <c r="S3235" s="99">
        <v>501.67</v>
      </c>
    </row>
    <row r="3236" spans="17:19">
      <c r="Q3236" s="106" t="s">
        <v>308</v>
      </c>
      <c r="R3236" s="35" t="s">
        <v>83</v>
      </c>
      <c r="S3236" s="99">
        <v>501.67</v>
      </c>
    </row>
    <row r="3237" spans="17:19">
      <c r="Q3237" s="106" t="s">
        <v>308</v>
      </c>
      <c r="R3237" s="35" t="s">
        <v>84</v>
      </c>
      <c r="S3237" s="99">
        <v>501.67</v>
      </c>
    </row>
    <row r="3238" spans="17:19">
      <c r="Q3238" s="106" t="s">
        <v>308</v>
      </c>
      <c r="R3238" s="35" t="s">
        <v>85</v>
      </c>
      <c r="S3238" s="99">
        <v>501.67</v>
      </c>
    </row>
    <row r="3239" spans="17:19">
      <c r="Q3239" s="106" t="s">
        <v>308</v>
      </c>
      <c r="R3239" s="35" t="s">
        <v>86</v>
      </c>
      <c r="S3239" s="99">
        <v>501.67</v>
      </c>
    </row>
    <row r="3240" spans="17:19">
      <c r="Q3240" s="106" t="s">
        <v>308</v>
      </c>
      <c r="R3240" s="35" t="s">
        <v>87</v>
      </c>
      <c r="S3240" s="99">
        <v>501.67</v>
      </c>
    </row>
    <row r="3241" spans="17:19">
      <c r="Q3241" s="106" t="s">
        <v>308</v>
      </c>
      <c r="R3241" s="35" t="s">
        <v>88</v>
      </c>
      <c r="S3241" s="99">
        <v>501.67</v>
      </c>
    </row>
    <row r="3242" spans="17:19">
      <c r="Q3242" s="106" t="s">
        <v>308</v>
      </c>
      <c r="R3242" s="35" t="s">
        <v>89</v>
      </c>
      <c r="S3242" s="99">
        <v>501.67</v>
      </c>
    </row>
    <row r="3243" spans="17:19">
      <c r="Q3243" s="106" t="s">
        <v>308</v>
      </c>
      <c r="R3243" s="35" t="s">
        <v>90</v>
      </c>
      <c r="S3243" s="99">
        <v>501.67</v>
      </c>
    </row>
    <row r="3244" spans="17:19">
      <c r="Q3244" s="106" t="s">
        <v>308</v>
      </c>
      <c r="R3244" s="35" t="s">
        <v>91</v>
      </c>
      <c r="S3244" s="99">
        <v>501.67</v>
      </c>
    </row>
    <row r="3245" spans="17:19">
      <c r="Q3245" s="106" t="s">
        <v>308</v>
      </c>
      <c r="R3245" s="35" t="s">
        <v>82</v>
      </c>
      <c r="S3245" s="99">
        <v>501.67</v>
      </c>
    </row>
    <row r="3246" spans="17:19">
      <c r="Q3246" s="106" t="s">
        <v>308</v>
      </c>
      <c r="R3246" s="35" t="s">
        <v>92</v>
      </c>
      <c r="S3246" s="99">
        <v>501.67</v>
      </c>
    </row>
    <row r="3247" spans="17:19">
      <c r="Q3247" s="106" t="s">
        <v>308</v>
      </c>
      <c r="R3247" s="35" t="s">
        <v>93</v>
      </c>
      <c r="S3247" s="99">
        <v>501.67</v>
      </c>
    </row>
    <row r="3248" spans="17:19">
      <c r="Q3248" s="106" t="s">
        <v>308</v>
      </c>
      <c r="R3248" s="35" t="s">
        <v>235</v>
      </c>
      <c r="S3248" s="99">
        <v>501.67</v>
      </c>
    </row>
    <row r="3249" spans="17:19">
      <c r="Q3249" s="106" t="s">
        <v>308</v>
      </c>
      <c r="R3249" s="35" t="s">
        <v>95</v>
      </c>
      <c r="S3249" s="99">
        <v>501.67</v>
      </c>
    </row>
    <row r="3250" spans="17:19">
      <c r="Q3250" s="106" t="s">
        <v>308</v>
      </c>
      <c r="R3250" s="35" t="s">
        <v>96</v>
      </c>
      <c r="S3250" s="99">
        <v>501.67</v>
      </c>
    </row>
    <row r="3251" spans="17:19">
      <c r="Q3251" s="106" t="s">
        <v>308</v>
      </c>
      <c r="R3251" s="35" t="s">
        <v>97</v>
      </c>
      <c r="S3251" s="99">
        <v>501.67</v>
      </c>
    </row>
    <row r="3252" spans="17:19">
      <c r="Q3252" s="106" t="s">
        <v>308</v>
      </c>
      <c r="R3252" s="35" t="s">
        <v>98</v>
      </c>
      <c r="S3252" s="99">
        <v>501.67</v>
      </c>
    </row>
    <row r="3253" spans="17:19">
      <c r="Q3253" s="106" t="s">
        <v>308</v>
      </c>
      <c r="R3253" s="35" t="s">
        <v>99</v>
      </c>
      <c r="S3253" s="99">
        <v>501.67</v>
      </c>
    </row>
    <row r="3254" spans="17:19">
      <c r="Q3254" s="106" t="s">
        <v>308</v>
      </c>
      <c r="R3254" s="35" t="s">
        <v>100</v>
      </c>
      <c r="S3254" s="99">
        <v>501.67</v>
      </c>
    </row>
    <row r="3255" spans="17:19">
      <c r="Q3255" s="106" t="s">
        <v>308</v>
      </c>
      <c r="R3255" s="35" t="s">
        <v>101</v>
      </c>
      <c r="S3255" s="99">
        <v>501.67</v>
      </c>
    </row>
    <row r="3256" spans="17:19">
      <c r="Q3256" s="106" t="s">
        <v>308</v>
      </c>
      <c r="R3256" s="35" t="s">
        <v>102</v>
      </c>
      <c r="S3256" s="99">
        <v>501.67</v>
      </c>
    </row>
    <row r="3257" spans="17:19">
      <c r="Q3257" s="106" t="s">
        <v>308</v>
      </c>
      <c r="R3257" s="35" t="s">
        <v>103</v>
      </c>
      <c r="S3257" s="99">
        <v>501.67</v>
      </c>
    </row>
    <row r="3258" spans="17:19">
      <c r="Q3258" s="106" t="s">
        <v>308</v>
      </c>
      <c r="R3258" s="35" t="s">
        <v>104</v>
      </c>
      <c r="S3258" s="99">
        <v>501.67</v>
      </c>
    </row>
    <row r="3259" spans="17:19">
      <c r="Q3259" s="106" t="s">
        <v>308</v>
      </c>
      <c r="R3259" s="35" t="s">
        <v>105</v>
      </c>
      <c r="S3259" s="99">
        <v>501.67</v>
      </c>
    </row>
    <row r="3260" spans="17:19">
      <c r="Q3260" s="106" t="s">
        <v>308</v>
      </c>
      <c r="R3260" s="35" t="s">
        <v>106</v>
      </c>
      <c r="S3260" s="99">
        <v>501.67</v>
      </c>
    </row>
    <row r="3261" spans="17:19">
      <c r="Q3261" s="106" t="s">
        <v>308</v>
      </c>
      <c r="R3261" s="35" t="s">
        <v>107</v>
      </c>
      <c r="S3261" s="99">
        <v>501.67</v>
      </c>
    </row>
    <row r="3262" spans="17:19">
      <c r="Q3262" s="106" t="s">
        <v>308</v>
      </c>
      <c r="R3262" s="35" t="s">
        <v>108</v>
      </c>
      <c r="S3262" s="99">
        <v>501.67</v>
      </c>
    </row>
    <row r="3263" spans="17:19">
      <c r="Q3263" s="106" t="s">
        <v>308</v>
      </c>
      <c r="R3263" s="35" t="s">
        <v>109</v>
      </c>
      <c r="S3263" s="99">
        <v>501.67</v>
      </c>
    </row>
    <row r="3264" spans="17:19">
      <c r="Q3264" s="106" t="s">
        <v>308</v>
      </c>
      <c r="R3264" s="35" t="s">
        <v>110</v>
      </c>
      <c r="S3264" s="99">
        <v>501.67</v>
      </c>
    </row>
    <row r="3265" spans="17:19">
      <c r="Q3265" s="106" t="s">
        <v>308</v>
      </c>
      <c r="R3265" s="35" t="s">
        <v>111</v>
      </c>
      <c r="S3265" s="99">
        <v>501.67</v>
      </c>
    </row>
    <row r="3266" spans="17:19">
      <c r="Q3266" s="106" t="s">
        <v>308</v>
      </c>
      <c r="R3266" s="35" t="s">
        <v>112</v>
      </c>
      <c r="S3266" s="99">
        <v>501.67</v>
      </c>
    </row>
    <row r="3267" spans="17:19">
      <c r="Q3267" s="106" t="s">
        <v>308</v>
      </c>
      <c r="R3267" s="35" t="s">
        <v>113</v>
      </c>
      <c r="S3267" s="99">
        <v>501.67</v>
      </c>
    </row>
    <row r="3268" spans="17:19">
      <c r="Q3268" s="106" t="s">
        <v>308</v>
      </c>
      <c r="R3268" s="35" t="s">
        <v>114</v>
      </c>
      <c r="S3268" s="99">
        <v>501.67</v>
      </c>
    </row>
    <row r="3269" spans="17:19">
      <c r="Q3269" s="106" t="s">
        <v>308</v>
      </c>
      <c r="R3269" s="35" t="s">
        <v>115</v>
      </c>
      <c r="S3269" s="99">
        <v>501.67</v>
      </c>
    </row>
    <row r="3270" spans="17:19">
      <c r="Q3270" s="106" t="s">
        <v>308</v>
      </c>
      <c r="R3270" s="35" t="s">
        <v>116</v>
      </c>
      <c r="S3270" s="99">
        <v>501.67</v>
      </c>
    </row>
    <row r="3271" spans="17:19">
      <c r="Q3271" s="106" t="s">
        <v>308</v>
      </c>
      <c r="R3271" s="35" t="s">
        <v>117</v>
      </c>
      <c r="S3271" s="99">
        <v>501.67</v>
      </c>
    </row>
    <row r="3272" spans="17:19">
      <c r="Q3272" s="106" t="s">
        <v>308</v>
      </c>
      <c r="R3272" s="35" t="s">
        <v>118</v>
      </c>
      <c r="S3272" s="99">
        <v>501.67</v>
      </c>
    </row>
    <row r="3273" spans="17:19">
      <c r="Q3273" s="106" t="s">
        <v>308</v>
      </c>
      <c r="R3273" s="35" t="s">
        <v>119</v>
      </c>
      <c r="S3273" s="99">
        <v>501.67</v>
      </c>
    </row>
    <row r="3274" spans="17:19">
      <c r="Q3274" s="106" t="s">
        <v>308</v>
      </c>
      <c r="R3274" s="35" t="s">
        <v>120</v>
      </c>
      <c r="S3274" s="99">
        <v>501.67</v>
      </c>
    </row>
    <row r="3275" spans="17:19">
      <c r="Q3275" s="106" t="s">
        <v>308</v>
      </c>
      <c r="R3275" s="35" t="s">
        <v>121</v>
      </c>
      <c r="S3275" s="99">
        <v>501.67</v>
      </c>
    </row>
    <row r="3276" spans="17:19">
      <c r="Q3276" s="106" t="s">
        <v>308</v>
      </c>
      <c r="R3276" s="35" t="s">
        <v>122</v>
      </c>
      <c r="S3276" s="99">
        <v>501.67</v>
      </c>
    </row>
    <row r="3277" spans="17:19">
      <c r="Q3277" s="106" t="s">
        <v>308</v>
      </c>
      <c r="R3277" s="35" t="s">
        <v>123</v>
      </c>
      <c r="S3277" s="99">
        <v>501.67</v>
      </c>
    </row>
    <row r="3278" spans="17:19">
      <c r="Q3278" s="106" t="s">
        <v>308</v>
      </c>
      <c r="R3278" s="35" t="s">
        <v>124</v>
      </c>
      <c r="S3278" s="99">
        <v>501.67</v>
      </c>
    </row>
    <row r="3279" spans="17:19">
      <c r="Q3279" s="106" t="s">
        <v>308</v>
      </c>
      <c r="R3279" s="35" t="s">
        <v>125</v>
      </c>
      <c r="S3279" s="99">
        <v>501.67</v>
      </c>
    </row>
    <row r="3280" spans="17:19">
      <c r="Q3280" s="106" t="s">
        <v>308</v>
      </c>
      <c r="R3280" s="35" t="s">
        <v>126</v>
      </c>
      <c r="S3280" s="99">
        <v>501.67</v>
      </c>
    </row>
    <row r="3281" spans="17:19">
      <c r="Q3281" s="106" t="s">
        <v>308</v>
      </c>
      <c r="R3281" s="35" t="s">
        <v>127</v>
      </c>
      <c r="S3281" s="99">
        <v>501.67</v>
      </c>
    </row>
    <row r="3282" spans="17:19">
      <c r="Q3282" s="106" t="s">
        <v>308</v>
      </c>
      <c r="R3282" s="35" t="s">
        <v>128</v>
      </c>
      <c r="S3282" s="99">
        <v>501.67</v>
      </c>
    </row>
    <row r="3283" spans="17:19">
      <c r="Q3283" s="106" t="s">
        <v>308</v>
      </c>
      <c r="R3283" s="35" t="s">
        <v>129</v>
      </c>
      <c r="S3283" s="99">
        <v>501.67</v>
      </c>
    </row>
    <row r="3284" spans="17:19">
      <c r="Q3284" s="106" t="s">
        <v>308</v>
      </c>
      <c r="R3284" s="35" t="s">
        <v>130</v>
      </c>
      <c r="S3284" s="99">
        <v>501.67</v>
      </c>
    </row>
    <row r="3285" spans="17:19">
      <c r="Q3285" s="106" t="s">
        <v>308</v>
      </c>
      <c r="R3285" s="35" t="s">
        <v>131</v>
      </c>
      <c r="S3285" s="99">
        <v>501.67</v>
      </c>
    </row>
    <row r="3286" spans="17:19">
      <c r="Q3286" s="106" t="s">
        <v>308</v>
      </c>
      <c r="R3286" s="35" t="s">
        <v>132</v>
      </c>
      <c r="S3286" s="99">
        <v>501.67</v>
      </c>
    </row>
    <row r="3287" spans="17:19">
      <c r="Q3287" s="106" t="s">
        <v>308</v>
      </c>
      <c r="R3287" s="35" t="s">
        <v>133</v>
      </c>
      <c r="S3287" s="99">
        <v>501.67</v>
      </c>
    </row>
    <row r="3288" spans="17:19">
      <c r="Q3288" s="106" t="s">
        <v>308</v>
      </c>
      <c r="R3288" s="35" t="s">
        <v>134</v>
      </c>
      <c r="S3288" s="99">
        <v>501.67</v>
      </c>
    </row>
    <row r="3289" spans="17:19">
      <c r="Q3289" s="106" t="s">
        <v>308</v>
      </c>
      <c r="R3289" s="35" t="s">
        <v>135</v>
      </c>
      <c r="S3289" s="99">
        <v>501.67</v>
      </c>
    </row>
    <row r="3290" spans="17:19">
      <c r="Q3290" s="106" t="s">
        <v>308</v>
      </c>
      <c r="R3290" s="35" t="s">
        <v>136</v>
      </c>
      <c r="S3290" s="99">
        <v>501.67</v>
      </c>
    </row>
    <row r="3291" spans="17:19">
      <c r="Q3291" s="106" t="s">
        <v>308</v>
      </c>
      <c r="R3291" s="35" t="s">
        <v>137</v>
      </c>
      <c r="S3291" s="99">
        <v>501.67</v>
      </c>
    </row>
    <row r="3292" spans="17:19">
      <c r="Q3292" s="106" t="s">
        <v>308</v>
      </c>
      <c r="R3292" s="35" t="s">
        <v>138</v>
      </c>
      <c r="S3292" s="99">
        <v>501.67</v>
      </c>
    </row>
    <row r="3293" spans="17:19">
      <c r="Q3293" s="106" t="s">
        <v>308</v>
      </c>
      <c r="R3293" s="35" t="s">
        <v>139</v>
      </c>
      <c r="S3293" s="99">
        <v>501.67</v>
      </c>
    </row>
    <row r="3294" spans="17:19">
      <c r="Q3294" s="106" t="s">
        <v>308</v>
      </c>
      <c r="R3294" s="35" t="s">
        <v>140</v>
      </c>
      <c r="S3294" s="99">
        <v>501.67</v>
      </c>
    </row>
    <row r="3295" spans="17:19">
      <c r="Q3295" s="106" t="s">
        <v>308</v>
      </c>
      <c r="R3295" s="35" t="s">
        <v>141</v>
      </c>
      <c r="S3295" s="99">
        <v>501.67</v>
      </c>
    </row>
    <row r="3296" spans="17:19">
      <c r="Q3296" s="106" t="s">
        <v>308</v>
      </c>
      <c r="R3296" s="35" t="s">
        <v>142</v>
      </c>
      <c r="S3296" s="99">
        <v>501.67</v>
      </c>
    </row>
    <row r="3297" spans="17:19">
      <c r="Q3297" s="106" t="s">
        <v>308</v>
      </c>
      <c r="R3297" s="35" t="s">
        <v>143</v>
      </c>
      <c r="S3297" s="99">
        <v>501.67</v>
      </c>
    </row>
    <row r="3298" spans="17:19">
      <c r="Q3298" s="106" t="s">
        <v>308</v>
      </c>
      <c r="R3298" s="35" t="s">
        <v>144</v>
      </c>
      <c r="S3298" s="99">
        <v>501.67</v>
      </c>
    </row>
    <row r="3299" spans="17:19">
      <c r="Q3299" s="106" t="s">
        <v>308</v>
      </c>
      <c r="R3299" s="35" t="s">
        <v>145</v>
      </c>
      <c r="S3299" s="99">
        <v>501.67</v>
      </c>
    </row>
    <row r="3300" spans="17:19">
      <c r="Q3300" s="106" t="s">
        <v>308</v>
      </c>
      <c r="R3300" s="35" t="s">
        <v>146</v>
      </c>
      <c r="S3300" s="99">
        <v>501.67</v>
      </c>
    </row>
    <row r="3301" spans="17:19">
      <c r="Q3301" s="106" t="s">
        <v>308</v>
      </c>
      <c r="R3301" s="35" t="s">
        <v>147</v>
      </c>
      <c r="S3301" s="99">
        <v>501.67</v>
      </c>
    </row>
    <row r="3302" spans="17:19">
      <c r="Q3302" s="106" t="s">
        <v>308</v>
      </c>
      <c r="R3302" s="35" t="s">
        <v>148</v>
      </c>
      <c r="S3302" s="99">
        <v>501.67</v>
      </c>
    </row>
    <row r="3303" spans="17:19">
      <c r="Q3303" s="106" t="s">
        <v>308</v>
      </c>
      <c r="R3303" s="35" t="s">
        <v>149</v>
      </c>
      <c r="S3303" s="99">
        <v>501.67</v>
      </c>
    </row>
    <row r="3304" spans="17:19">
      <c r="Q3304" s="106" t="s">
        <v>308</v>
      </c>
      <c r="R3304" s="35" t="s">
        <v>150</v>
      </c>
      <c r="S3304" s="99">
        <v>501.67</v>
      </c>
    </row>
    <row r="3305" spans="17:19">
      <c r="Q3305" s="106" t="s">
        <v>308</v>
      </c>
      <c r="R3305" s="35" t="s">
        <v>151</v>
      </c>
      <c r="S3305" s="99">
        <v>501.67</v>
      </c>
    </row>
    <row r="3306" spans="17:19">
      <c r="Q3306" s="106" t="s">
        <v>308</v>
      </c>
      <c r="R3306" s="35" t="s">
        <v>152</v>
      </c>
      <c r="S3306" s="99">
        <v>501.67</v>
      </c>
    </row>
    <row r="3307" spans="17:19">
      <c r="Q3307" s="106" t="s">
        <v>308</v>
      </c>
      <c r="R3307" s="35" t="s">
        <v>153</v>
      </c>
      <c r="S3307" s="99">
        <v>501.67</v>
      </c>
    </row>
    <row r="3308" spans="17:19">
      <c r="Q3308" s="106" t="s">
        <v>308</v>
      </c>
      <c r="R3308" s="35" t="s">
        <v>154</v>
      </c>
      <c r="S3308" s="99">
        <v>501.67</v>
      </c>
    </row>
    <row r="3309" spans="17:19">
      <c r="Q3309" s="106" t="s">
        <v>308</v>
      </c>
      <c r="R3309" s="35" t="s">
        <v>155</v>
      </c>
      <c r="S3309" s="99">
        <v>501.67</v>
      </c>
    </row>
    <row r="3310" spans="17:19">
      <c r="Q3310" s="106" t="s">
        <v>308</v>
      </c>
      <c r="R3310" s="35" t="s">
        <v>156</v>
      </c>
      <c r="S3310" s="99">
        <v>501.67</v>
      </c>
    </row>
    <row r="3311" spans="17:19">
      <c r="Q3311" s="106" t="s">
        <v>308</v>
      </c>
      <c r="R3311" s="35" t="s">
        <v>157</v>
      </c>
      <c r="S3311" s="99">
        <v>501.67</v>
      </c>
    </row>
    <row r="3312" spans="17:19">
      <c r="Q3312" s="106" t="s">
        <v>308</v>
      </c>
      <c r="R3312" s="35" t="s">
        <v>158</v>
      </c>
      <c r="S3312" s="99">
        <v>501.67</v>
      </c>
    </row>
    <row r="3313" spans="17:19">
      <c r="Q3313" s="106" t="s">
        <v>308</v>
      </c>
      <c r="R3313" s="35" t="s">
        <v>159</v>
      </c>
      <c r="S3313" s="99">
        <v>501.67</v>
      </c>
    </row>
    <row r="3314" spans="17:19">
      <c r="Q3314" s="106" t="s">
        <v>308</v>
      </c>
      <c r="R3314" s="35" t="s">
        <v>160</v>
      </c>
      <c r="S3314" s="99">
        <v>501.67</v>
      </c>
    </row>
    <row r="3315" spans="17:19">
      <c r="Q3315" s="106" t="s">
        <v>308</v>
      </c>
      <c r="R3315" s="35" t="s">
        <v>161</v>
      </c>
      <c r="S3315" s="99">
        <v>501.67</v>
      </c>
    </row>
    <row r="3316" spans="17:19">
      <c r="Q3316" s="106" t="s">
        <v>308</v>
      </c>
      <c r="R3316" s="35" t="s">
        <v>162</v>
      </c>
      <c r="S3316" s="99">
        <v>501.67</v>
      </c>
    </row>
    <row r="3317" spans="17:19">
      <c r="Q3317" s="106" t="s">
        <v>308</v>
      </c>
      <c r="R3317" s="35" t="s">
        <v>163</v>
      </c>
      <c r="S3317" s="99">
        <v>501.67</v>
      </c>
    </row>
    <row r="3318" spans="17:19">
      <c r="Q3318" s="106" t="s">
        <v>308</v>
      </c>
      <c r="R3318" s="35" t="s">
        <v>164</v>
      </c>
      <c r="S3318" s="99">
        <v>501.67</v>
      </c>
    </row>
    <row r="3319" spans="17:19">
      <c r="Q3319" s="106" t="s">
        <v>308</v>
      </c>
      <c r="R3319" s="35" t="s">
        <v>165</v>
      </c>
      <c r="S3319" s="99">
        <v>501.67</v>
      </c>
    </row>
    <row r="3320" spans="17:19">
      <c r="Q3320" s="106" t="s">
        <v>308</v>
      </c>
      <c r="R3320" s="35" t="s">
        <v>166</v>
      </c>
      <c r="S3320" s="99">
        <v>501.67</v>
      </c>
    </row>
    <row r="3321" spans="17:19">
      <c r="Q3321" s="106" t="s">
        <v>308</v>
      </c>
      <c r="R3321" s="35" t="s">
        <v>167</v>
      </c>
      <c r="S3321" s="99">
        <v>501.67</v>
      </c>
    </row>
    <row r="3322" spans="17:19">
      <c r="Q3322" s="106" t="s">
        <v>308</v>
      </c>
      <c r="R3322" s="35" t="s">
        <v>168</v>
      </c>
      <c r="S3322" s="99">
        <v>501.67</v>
      </c>
    </row>
    <row r="3323" spans="17:19">
      <c r="Q3323" s="106" t="s">
        <v>308</v>
      </c>
      <c r="R3323" s="35" t="s">
        <v>169</v>
      </c>
      <c r="S3323" s="99">
        <v>501.67</v>
      </c>
    </row>
    <row r="3324" spans="17:19">
      <c r="Q3324" s="106" t="s">
        <v>308</v>
      </c>
      <c r="R3324" s="35" t="s">
        <v>170</v>
      </c>
      <c r="S3324" s="99">
        <v>501.67</v>
      </c>
    </row>
    <row r="3325" spans="17:19">
      <c r="Q3325" s="106" t="s">
        <v>308</v>
      </c>
      <c r="R3325" s="35" t="s">
        <v>171</v>
      </c>
      <c r="S3325" s="99">
        <v>501.67</v>
      </c>
    </row>
    <row r="3326" spans="17:19">
      <c r="Q3326" s="106" t="s">
        <v>308</v>
      </c>
      <c r="R3326" s="35" t="s">
        <v>172</v>
      </c>
      <c r="S3326" s="99">
        <v>501.67</v>
      </c>
    </row>
    <row r="3327" spans="17:19">
      <c r="Q3327" s="106" t="s">
        <v>308</v>
      </c>
      <c r="R3327" s="35" t="s">
        <v>173</v>
      </c>
      <c r="S3327" s="99">
        <v>501.67</v>
      </c>
    </row>
    <row r="3328" spans="17:19">
      <c r="Q3328" s="106" t="s">
        <v>308</v>
      </c>
      <c r="R3328" s="35" t="s">
        <v>174</v>
      </c>
      <c r="S3328" s="99">
        <v>501.67</v>
      </c>
    </row>
    <row r="3329" spans="17:19">
      <c r="Q3329" s="106" t="s">
        <v>308</v>
      </c>
      <c r="R3329" s="35" t="s">
        <v>175</v>
      </c>
      <c r="S3329" s="99">
        <v>501.67</v>
      </c>
    </row>
    <row r="3330" spans="17:19">
      <c r="Q3330" s="106" t="s">
        <v>308</v>
      </c>
      <c r="R3330" s="35" t="s">
        <v>176</v>
      </c>
      <c r="S3330" s="99">
        <v>501.67</v>
      </c>
    </row>
    <row r="3331" spans="17:19">
      <c r="Q3331" s="106" t="s">
        <v>308</v>
      </c>
      <c r="R3331" s="35" t="s">
        <v>177</v>
      </c>
      <c r="S3331" s="99">
        <v>501.67</v>
      </c>
    </row>
    <row r="3332" spans="17:19">
      <c r="Q3332" s="106" t="s">
        <v>308</v>
      </c>
      <c r="R3332" s="35" t="s">
        <v>178</v>
      </c>
      <c r="S3332" s="99">
        <v>501.67</v>
      </c>
    </row>
    <row r="3333" spans="17:19">
      <c r="Q3333" s="106" t="s">
        <v>308</v>
      </c>
      <c r="R3333" s="35" t="s">
        <v>179</v>
      </c>
      <c r="S3333" s="99">
        <v>501.67</v>
      </c>
    </row>
    <row r="3334" spans="17:19">
      <c r="Q3334" s="106" t="s">
        <v>308</v>
      </c>
      <c r="R3334" s="35" t="s">
        <v>180</v>
      </c>
      <c r="S3334" s="99">
        <v>501.67</v>
      </c>
    </row>
    <row r="3335" spans="17:19">
      <c r="Q3335" s="106" t="s">
        <v>308</v>
      </c>
      <c r="R3335" s="35" t="s">
        <v>181</v>
      </c>
      <c r="S3335" s="99">
        <v>501.67</v>
      </c>
    </row>
    <row r="3336" spans="17:19">
      <c r="Q3336" s="106" t="s">
        <v>308</v>
      </c>
      <c r="R3336" s="35" t="s">
        <v>182</v>
      </c>
      <c r="S3336" s="99">
        <v>501.67</v>
      </c>
    </row>
    <row r="3337" spans="17:19">
      <c r="Q3337" s="106" t="s">
        <v>308</v>
      </c>
      <c r="R3337" s="35" t="s">
        <v>183</v>
      </c>
      <c r="S3337" s="99">
        <v>501.67</v>
      </c>
    </row>
    <row r="3338" spans="17:19">
      <c r="Q3338" s="106" t="s">
        <v>308</v>
      </c>
      <c r="R3338" s="35" t="s">
        <v>184</v>
      </c>
      <c r="S3338" s="99">
        <v>501.67</v>
      </c>
    </row>
    <row r="3339" spans="17:19">
      <c r="Q3339" s="106" t="s">
        <v>308</v>
      </c>
      <c r="R3339" s="35" t="s">
        <v>185</v>
      </c>
      <c r="S3339" s="99">
        <v>501.67</v>
      </c>
    </row>
    <row r="3340" spans="17:19">
      <c r="Q3340" s="106" t="s">
        <v>308</v>
      </c>
      <c r="R3340" s="35" t="s">
        <v>186</v>
      </c>
      <c r="S3340" s="99">
        <v>501.67</v>
      </c>
    </row>
    <row r="3341" spans="17:19">
      <c r="Q3341" s="106" t="s">
        <v>308</v>
      </c>
      <c r="R3341" s="35" t="s">
        <v>187</v>
      </c>
      <c r="S3341" s="99">
        <v>501.67</v>
      </c>
    </row>
    <row r="3342" spans="17:19">
      <c r="Q3342" s="106" t="s">
        <v>308</v>
      </c>
      <c r="R3342" s="35" t="s">
        <v>188</v>
      </c>
      <c r="S3342" s="99">
        <v>501.67</v>
      </c>
    </row>
    <row r="3343" spans="17:19">
      <c r="Q3343" s="106" t="s">
        <v>308</v>
      </c>
      <c r="R3343" s="35" t="s">
        <v>189</v>
      </c>
      <c r="S3343" s="99">
        <v>501.67</v>
      </c>
    </row>
    <row r="3344" spans="17:19">
      <c r="Q3344" s="106" t="s">
        <v>308</v>
      </c>
      <c r="R3344" s="35" t="s">
        <v>190</v>
      </c>
      <c r="S3344" s="99">
        <v>501.67</v>
      </c>
    </row>
    <row r="3345" spans="17:19">
      <c r="Q3345" s="106" t="s">
        <v>308</v>
      </c>
      <c r="R3345" s="35" t="s">
        <v>191</v>
      </c>
      <c r="S3345" s="99">
        <v>501.67</v>
      </c>
    </row>
    <row r="3346" spans="17:19">
      <c r="Q3346" s="106" t="s">
        <v>308</v>
      </c>
      <c r="R3346" s="35" t="s">
        <v>192</v>
      </c>
      <c r="S3346" s="99">
        <v>501.67</v>
      </c>
    </row>
    <row r="3347" spans="17:19">
      <c r="Q3347" s="106" t="s">
        <v>308</v>
      </c>
      <c r="R3347" s="35" t="s">
        <v>193</v>
      </c>
      <c r="S3347" s="99">
        <v>501.67</v>
      </c>
    </row>
    <row r="3348" spans="17:19">
      <c r="Q3348" s="106" t="s">
        <v>308</v>
      </c>
      <c r="R3348" s="35" t="s">
        <v>194</v>
      </c>
      <c r="S3348" s="99">
        <v>501.67</v>
      </c>
    </row>
    <row r="3349" spans="17:19">
      <c r="Q3349" s="106" t="s">
        <v>308</v>
      </c>
      <c r="R3349" s="35" t="s">
        <v>195</v>
      </c>
      <c r="S3349" s="99">
        <v>501.67</v>
      </c>
    </row>
    <row r="3350" spans="17:19">
      <c r="Q3350" s="106" t="s">
        <v>308</v>
      </c>
      <c r="R3350" s="35" t="s">
        <v>196</v>
      </c>
      <c r="S3350" s="99">
        <v>501.67</v>
      </c>
    </row>
    <row r="3351" spans="17:19">
      <c r="Q3351" s="106" t="s">
        <v>308</v>
      </c>
      <c r="R3351" s="35" t="s">
        <v>197</v>
      </c>
      <c r="S3351" s="99">
        <v>501.67</v>
      </c>
    </row>
    <row r="3352" spans="17:19">
      <c r="Q3352" s="106" t="s">
        <v>308</v>
      </c>
      <c r="R3352" s="35" t="s">
        <v>198</v>
      </c>
      <c r="S3352" s="99">
        <v>501.67</v>
      </c>
    </row>
    <row r="3353" spans="17:19">
      <c r="Q3353" s="106" t="s">
        <v>308</v>
      </c>
      <c r="R3353" s="35" t="s">
        <v>199</v>
      </c>
      <c r="S3353" s="99">
        <v>501.67</v>
      </c>
    </row>
    <row r="3354" spans="17:19">
      <c r="Q3354" s="106" t="s">
        <v>308</v>
      </c>
      <c r="R3354" s="35" t="s">
        <v>200</v>
      </c>
      <c r="S3354" s="99">
        <v>501.67</v>
      </c>
    </row>
    <row r="3355" spans="17:19">
      <c r="Q3355" s="106" t="s">
        <v>308</v>
      </c>
      <c r="R3355" s="35" t="s">
        <v>201</v>
      </c>
      <c r="S3355" s="99">
        <v>501.67</v>
      </c>
    </row>
    <row r="3356" spans="17:19">
      <c r="Q3356" s="106" t="s">
        <v>308</v>
      </c>
      <c r="R3356" s="35" t="s">
        <v>202</v>
      </c>
      <c r="S3356" s="99">
        <v>501.67</v>
      </c>
    </row>
    <row r="3357" spans="17:19">
      <c r="Q3357" s="106" t="s">
        <v>308</v>
      </c>
      <c r="R3357" s="35" t="s">
        <v>203</v>
      </c>
      <c r="S3357" s="99">
        <v>501.67</v>
      </c>
    </row>
    <row r="3358" spans="17:19">
      <c r="Q3358" s="106" t="s">
        <v>308</v>
      </c>
      <c r="R3358" s="35" t="s">
        <v>204</v>
      </c>
      <c r="S3358" s="99">
        <v>501.67</v>
      </c>
    </row>
    <row r="3359" spans="17:19">
      <c r="Q3359" s="106" t="s">
        <v>308</v>
      </c>
      <c r="R3359" s="35" t="s">
        <v>205</v>
      </c>
      <c r="S3359" s="99">
        <v>501.67</v>
      </c>
    </row>
    <row r="3360" spans="17:19">
      <c r="Q3360" s="106" t="s">
        <v>308</v>
      </c>
      <c r="R3360" s="35" t="s">
        <v>206</v>
      </c>
      <c r="S3360" s="99">
        <v>501.67</v>
      </c>
    </row>
    <row r="3361" spans="17:19">
      <c r="Q3361" s="106" t="s">
        <v>308</v>
      </c>
      <c r="R3361" s="35" t="s">
        <v>207</v>
      </c>
      <c r="S3361" s="99">
        <v>501.67</v>
      </c>
    </row>
    <row r="3362" spans="17:19">
      <c r="Q3362" s="106" t="s">
        <v>308</v>
      </c>
      <c r="R3362" s="35" t="s">
        <v>208</v>
      </c>
      <c r="S3362" s="99">
        <v>501.67</v>
      </c>
    </row>
    <row r="3363" spans="17:19">
      <c r="Q3363" s="106" t="s">
        <v>308</v>
      </c>
      <c r="R3363" s="35" t="s">
        <v>209</v>
      </c>
      <c r="S3363" s="99">
        <v>501.67</v>
      </c>
    </row>
    <row r="3364" spans="17:19">
      <c r="Q3364" s="106" t="s">
        <v>308</v>
      </c>
      <c r="R3364" s="35" t="s">
        <v>210</v>
      </c>
      <c r="S3364" s="99">
        <v>501.67</v>
      </c>
    </row>
    <row r="3365" spans="17:19">
      <c r="Q3365" s="106" t="s">
        <v>308</v>
      </c>
      <c r="R3365" s="35" t="s">
        <v>211</v>
      </c>
      <c r="S3365" s="99">
        <v>501.67</v>
      </c>
    </row>
    <row r="3366" spans="17:19">
      <c r="Q3366" s="106" t="s">
        <v>308</v>
      </c>
      <c r="R3366" s="35" t="s">
        <v>212</v>
      </c>
      <c r="S3366" s="99">
        <v>501.67</v>
      </c>
    </row>
    <row r="3367" spans="17:19">
      <c r="Q3367" s="106" t="s">
        <v>308</v>
      </c>
      <c r="R3367" s="35" t="s">
        <v>213</v>
      </c>
      <c r="S3367" s="99">
        <v>501.67</v>
      </c>
    </row>
    <row r="3368" spans="17:19">
      <c r="Q3368" s="106" t="s">
        <v>308</v>
      </c>
      <c r="R3368" s="35" t="s">
        <v>214</v>
      </c>
      <c r="S3368" s="99">
        <v>501.67</v>
      </c>
    </row>
    <row r="3369" spans="17:19">
      <c r="Q3369" s="106" t="s">
        <v>308</v>
      </c>
      <c r="R3369" s="35" t="s">
        <v>215</v>
      </c>
      <c r="S3369" s="99">
        <v>501.67</v>
      </c>
    </row>
    <row r="3370" spans="17:19">
      <c r="Q3370" s="106" t="s">
        <v>308</v>
      </c>
      <c r="R3370" s="35" t="s">
        <v>216</v>
      </c>
      <c r="S3370" s="99">
        <v>501.67</v>
      </c>
    </row>
    <row r="3371" spans="17:19">
      <c r="Q3371" s="106" t="s">
        <v>308</v>
      </c>
      <c r="R3371" s="35" t="s">
        <v>217</v>
      </c>
      <c r="S3371" s="99">
        <v>501.67</v>
      </c>
    </row>
    <row r="3372" spans="17:19">
      <c r="Q3372" s="106" t="s">
        <v>308</v>
      </c>
      <c r="R3372" s="35" t="s">
        <v>218</v>
      </c>
      <c r="S3372" s="99">
        <v>501.67</v>
      </c>
    </row>
    <row r="3373" spans="17:19">
      <c r="Q3373" s="106" t="s">
        <v>308</v>
      </c>
      <c r="R3373" s="35" t="s">
        <v>219</v>
      </c>
      <c r="S3373" s="99">
        <v>501.67</v>
      </c>
    </row>
    <row r="3374" spans="17:19">
      <c r="Q3374" s="106" t="s">
        <v>308</v>
      </c>
      <c r="R3374" s="35" t="s">
        <v>220</v>
      </c>
      <c r="S3374" s="99">
        <v>501.67</v>
      </c>
    </row>
    <row r="3375" spans="17:19">
      <c r="Q3375" s="106" t="s">
        <v>308</v>
      </c>
      <c r="R3375" s="35" t="s">
        <v>221</v>
      </c>
      <c r="S3375" s="99">
        <v>501.67</v>
      </c>
    </row>
    <row r="3376" spans="17:19">
      <c r="Q3376" s="106" t="s">
        <v>308</v>
      </c>
      <c r="R3376" s="35" t="s">
        <v>222</v>
      </c>
      <c r="S3376" s="99">
        <v>501.67</v>
      </c>
    </row>
    <row r="3377" spans="17:19">
      <c r="Q3377" s="106" t="s">
        <v>308</v>
      </c>
      <c r="R3377" s="35" t="s">
        <v>223</v>
      </c>
      <c r="S3377" s="99">
        <v>501.67</v>
      </c>
    </row>
    <row r="3378" spans="17:19">
      <c r="Q3378" s="106" t="s">
        <v>308</v>
      </c>
      <c r="R3378" s="35" t="s">
        <v>224</v>
      </c>
      <c r="S3378" s="99">
        <v>501.67</v>
      </c>
    </row>
    <row r="3379" spans="17:19">
      <c r="Q3379" s="106" t="s">
        <v>308</v>
      </c>
      <c r="R3379" s="35" t="s">
        <v>225</v>
      </c>
      <c r="S3379" s="99">
        <v>501.67</v>
      </c>
    </row>
    <row r="3380" spans="17:19">
      <c r="Q3380" s="106" t="s">
        <v>308</v>
      </c>
      <c r="R3380" s="35" t="s">
        <v>226</v>
      </c>
      <c r="S3380" s="99">
        <v>501.67</v>
      </c>
    </row>
    <row r="3381" spans="17:19">
      <c r="Q3381" s="106" t="s">
        <v>308</v>
      </c>
      <c r="R3381" s="35" t="s">
        <v>227</v>
      </c>
      <c r="S3381" s="99">
        <v>501.67</v>
      </c>
    </row>
    <row r="3382" spans="17:19">
      <c r="Q3382" s="106" t="s">
        <v>308</v>
      </c>
      <c r="R3382" s="35" t="s">
        <v>228</v>
      </c>
      <c r="S3382" s="99">
        <v>501.67</v>
      </c>
    </row>
    <row r="3383" spans="17:19">
      <c r="Q3383" s="106" t="s">
        <v>308</v>
      </c>
      <c r="R3383" s="35" t="s">
        <v>229</v>
      </c>
      <c r="S3383" s="99">
        <v>501.67</v>
      </c>
    </row>
    <row r="3384" spans="17:19">
      <c r="Q3384" s="106" t="s">
        <v>308</v>
      </c>
      <c r="R3384" s="35" t="s">
        <v>230</v>
      </c>
      <c r="S3384" s="99">
        <v>501.67</v>
      </c>
    </row>
    <row r="3385" spans="17:19">
      <c r="Q3385" s="106" t="s">
        <v>308</v>
      </c>
      <c r="R3385" s="35" t="s">
        <v>231</v>
      </c>
      <c r="S3385" s="99">
        <v>501.67</v>
      </c>
    </row>
    <row r="3386" spans="17:19">
      <c r="Q3386" s="54" t="s">
        <v>310</v>
      </c>
      <c r="R3386" s="90" t="s">
        <v>34</v>
      </c>
      <c r="S3386" s="100">
        <v>100.33</v>
      </c>
    </row>
    <row r="3387" spans="17:19">
      <c r="Q3387" s="54" t="s">
        <v>310</v>
      </c>
      <c r="R3387" s="90" t="s">
        <v>33</v>
      </c>
      <c r="S3387" s="100">
        <v>100.33</v>
      </c>
    </row>
    <row r="3388" spans="17:19">
      <c r="Q3388" s="54" t="s">
        <v>310</v>
      </c>
      <c r="R3388" s="90" t="s">
        <v>35</v>
      </c>
      <c r="S3388" s="100">
        <v>100.33</v>
      </c>
    </row>
    <row r="3389" spans="17:19">
      <c r="Q3389" s="54" t="s">
        <v>310</v>
      </c>
      <c r="R3389" s="90" t="s">
        <v>36</v>
      </c>
      <c r="S3389" s="100">
        <v>100.33</v>
      </c>
    </row>
    <row r="3390" spans="17:19">
      <c r="Q3390" s="54" t="s">
        <v>310</v>
      </c>
      <c r="R3390" s="90" t="s">
        <v>37</v>
      </c>
      <c r="S3390" s="100">
        <v>100.33</v>
      </c>
    </row>
    <row r="3391" spans="17:19">
      <c r="Q3391" s="54" t="s">
        <v>310</v>
      </c>
      <c r="R3391" s="90" t="s">
        <v>38</v>
      </c>
      <c r="S3391" s="100">
        <v>100.33</v>
      </c>
    </row>
    <row r="3392" spans="17:19">
      <c r="Q3392" s="54" t="s">
        <v>310</v>
      </c>
      <c r="R3392" s="90" t="s">
        <v>39</v>
      </c>
      <c r="S3392" s="100">
        <v>100.33</v>
      </c>
    </row>
    <row r="3393" spans="17:19">
      <c r="Q3393" s="54" t="s">
        <v>310</v>
      </c>
      <c r="R3393" s="90" t="s">
        <v>40</v>
      </c>
      <c r="S3393" s="100">
        <v>100.33</v>
      </c>
    </row>
    <row r="3394" spans="17:19">
      <c r="Q3394" s="54" t="s">
        <v>310</v>
      </c>
      <c r="R3394" s="90" t="s">
        <v>41</v>
      </c>
      <c r="S3394" s="100">
        <v>100.33</v>
      </c>
    </row>
    <row r="3395" spans="17:19">
      <c r="Q3395" s="54" t="s">
        <v>310</v>
      </c>
      <c r="R3395" s="90" t="s">
        <v>42</v>
      </c>
      <c r="S3395" s="100">
        <v>100.33</v>
      </c>
    </row>
    <row r="3396" spans="17:19">
      <c r="Q3396" s="54" t="s">
        <v>310</v>
      </c>
      <c r="R3396" s="90" t="s">
        <v>43</v>
      </c>
      <c r="S3396" s="100">
        <v>100.33</v>
      </c>
    </row>
    <row r="3397" spans="17:19">
      <c r="Q3397" s="54" t="s">
        <v>310</v>
      </c>
      <c r="R3397" s="90" t="s">
        <v>44</v>
      </c>
      <c r="S3397" s="100">
        <v>100.33</v>
      </c>
    </row>
    <row r="3398" spans="17:19">
      <c r="Q3398" s="54" t="s">
        <v>310</v>
      </c>
      <c r="R3398" s="90" t="s">
        <v>45</v>
      </c>
      <c r="S3398" s="100">
        <v>100.33</v>
      </c>
    </row>
    <row r="3399" spans="17:19">
      <c r="Q3399" s="54" t="s">
        <v>310</v>
      </c>
      <c r="R3399" s="90" t="s">
        <v>46</v>
      </c>
      <c r="S3399" s="100">
        <v>100.33</v>
      </c>
    </row>
    <row r="3400" spans="17:19">
      <c r="Q3400" s="54" t="s">
        <v>310</v>
      </c>
      <c r="R3400" s="90" t="s">
        <v>47</v>
      </c>
      <c r="S3400" s="100">
        <v>100.33</v>
      </c>
    </row>
    <row r="3401" spans="17:19">
      <c r="Q3401" s="54" t="s">
        <v>310</v>
      </c>
      <c r="R3401" s="90" t="s">
        <v>48</v>
      </c>
      <c r="S3401" s="100">
        <v>100.33</v>
      </c>
    </row>
    <row r="3402" spans="17:19">
      <c r="Q3402" s="54" t="s">
        <v>310</v>
      </c>
      <c r="R3402" s="90" t="s">
        <v>49</v>
      </c>
      <c r="S3402" s="100">
        <v>100.33</v>
      </c>
    </row>
    <row r="3403" spans="17:19">
      <c r="Q3403" s="54" t="s">
        <v>310</v>
      </c>
      <c r="R3403" s="90" t="s">
        <v>50</v>
      </c>
      <c r="S3403" s="100">
        <v>100.33</v>
      </c>
    </row>
    <row r="3404" spans="17:19">
      <c r="Q3404" s="54" t="s">
        <v>310</v>
      </c>
      <c r="R3404" s="90" t="s">
        <v>51</v>
      </c>
      <c r="S3404" s="100">
        <v>100.33</v>
      </c>
    </row>
    <row r="3405" spans="17:19">
      <c r="Q3405" s="54" t="s">
        <v>310</v>
      </c>
      <c r="R3405" s="90" t="s">
        <v>52</v>
      </c>
      <c r="S3405" s="100">
        <v>100.33</v>
      </c>
    </row>
    <row r="3406" spans="17:19">
      <c r="Q3406" s="54" t="s">
        <v>310</v>
      </c>
      <c r="R3406" s="90" t="s">
        <v>53</v>
      </c>
      <c r="S3406" s="100">
        <v>100.33</v>
      </c>
    </row>
    <row r="3407" spans="17:19">
      <c r="Q3407" s="54" t="s">
        <v>310</v>
      </c>
      <c r="R3407" s="90" t="s">
        <v>54</v>
      </c>
      <c r="S3407" s="100">
        <v>100.33</v>
      </c>
    </row>
    <row r="3408" spans="17:19">
      <c r="Q3408" s="54" t="s">
        <v>310</v>
      </c>
      <c r="R3408" s="90" t="s">
        <v>55</v>
      </c>
      <c r="S3408" s="100">
        <v>100.33</v>
      </c>
    </row>
    <row r="3409" spans="17:19">
      <c r="Q3409" s="54" t="s">
        <v>310</v>
      </c>
      <c r="R3409" s="90" t="s">
        <v>56</v>
      </c>
      <c r="S3409" s="100">
        <v>100.33</v>
      </c>
    </row>
    <row r="3410" spans="17:19">
      <c r="Q3410" s="54" t="s">
        <v>310</v>
      </c>
      <c r="R3410" s="90" t="s">
        <v>57</v>
      </c>
      <c r="S3410" s="100">
        <v>100.33</v>
      </c>
    </row>
    <row r="3411" spans="17:19">
      <c r="Q3411" s="54" t="s">
        <v>310</v>
      </c>
      <c r="R3411" s="90" t="s">
        <v>58</v>
      </c>
      <c r="S3411" s="100">
        <v>100.33</v>
      </c>
    </row>
    <row r="3412" spans="17:19">
      <c r="Q3412" s="54" t="s">
        <v>310</v>
      </c>
      <c r="R3412" s="90" t="s">
        <v>59</v>
      </c>
      <c r="S3412" s="100">
        <v>100.33</v>
      </c>
    </row>
    <row r="3413" spans="17:19">
      <c r="Q3413" s="54" t="s">
        <v>310</v>
      </c>
      <c r="R3413" s="90" t="s">
        <v>60</v>
      </c>
      <c r="S3413" s="100">
        <v>100.33</v>
      </c>
    </row>
    <row r="3414" spans="17:19">
      <c r="Q3414" s="54" t="s">
        <v>310</v>
      </c>
      <c r="R3414" s="90" t="s">
        <v>61</v>
      </c>
      <c r="S3414" s="100">
        <v>100.33</v>
      </c>
    </row>
    <row r="3415" spans="17:19">
      <c r="Q3415" s="54" t="s">
        <v>310</v>
      </c>
      <c r="R3415" s="90" t="s">
        <v>62</v>
      </c>
      <c r="S3415" s="100">
        <v>100.33</v>
      </c>
    </row>
    <row r="3416" spans="17:19">
      <c r="Q3416" s="54" t="s">
        <v>310</v>
      </c>
      <c r="R3416" s="90" t="s">
        <v>63</v>
      </c>
      <c r="S3416" s="100">
        <v>100.33</v>
      </c>
    </row>
    <row r="3417" spans="17:19">
      <c r="Q3417" s="54" t="s">
        <v>310</v>
      </c>
      <c r="R3417" s="90" t="s">
        <v>64</v>
      </c>
      <c r="S3417" s="100">
        <v>100.33</v>
      </c>
    </row>
    <row r="3418" spans="17:19">
      <c r="Q3418" s="54" t="s">
        <v>310</v>
      </c>
      <c r="R3418" s="90" t="s">
        <v>65</v>
      </c>
      <c r="S3418" s="100">
        <v>100.33</v>
      </c>
    </row>
    <row r="3419" spans="17:19">
      <c r="Q3419" s="54" t="s">
        <v>310</v>
      </c>
      <c r="R3419" s="90" t="s">
        <v>66</v>
      </c>
      <c r="S3419" s="100">
        <v>100.33</v>
      </c>
    </row>
    <row r="3420" spans="17:19">
      <c r="Q3420" s="54" t="s">
        <v>310</v>
      </c>
      <c r="R3420" s="90" t="s">
        <v>67</v>
      </c>
      <c r="S3420" s="100">
        <v>100.33</v>
      </c>
    </row>
    <row r="3421" spans="17:19">
      <c r="Q3421" s="54" t="s">
        <v>310</v>
      </c>
      <c r="R3421" s="90" t="s">
        <v>68</v>
      </c>
      <c r="S3421" s="100">
        <v>100.33</v>
      </c>
    </row>
    <row r="3422" spans="17:19">
      <c r="Q3422" s="54" t="s">
        <v>310</v>
      </c>
      <c r="R3422" s="90" t="s">
        <v>69</v>
      </c>
      <c r="S3422" s="100">
        <v>100.33</v>
      </c>
    </row>
    <row r="3423" spans="17:19">
      <c r="Q3423" s="54" t="s">
        <v>310</v>
      </c>
      <c r="R3423" s="90" t="s">
        <v>70</v>
      </c>
      <c r="S3423" s="100">
        <v>100.33</v>
      </c>
    </row>
    <row r="3424" spans="17:19">
      <c r="Q3424" s="54" t="s">
        <v>310</v>
      </c>
      <c r="R3424" s="90" t="s">
        <v>71</v>
      </c>
      <c r="S3424" s="100">
        <v>100.33</v>
      </c>
    </row>
    <row r="3425" spans="17:19">
      <c r="Q3425" s="54" t="s">
        <v>310</v>
      </c>
      <c r="R3425" s="90" t="s">
        <v>72</v>
      </c>
      <c r="S3425" s="100">
        <v>100.33</v>
      </c>
    </row>
    <row r="3426" spans="17:19">
      <c r="Q3426" s="54" t="s">
        <v>310</v>
      </c>
      <c r="R3426" s="90" t="s">
        <v>73</v>
      </c>
      <c r="S3426" s="100">
        <v>100.33</v>
      </c>
    </row>
    <row r="3427" spans="17:19">
      <c r="Q3427" s="54" t="s">
        <v>310</v>
      </c>
      <c r="R3427" s="90" t="s">
        <v>74</v>
      </c>
      <c r="S3427" s="100">
        <v>100.33</v>
      </c>
    </row>
    <row r="3428" spans="17:19">
      <c r="Q3428" s="54" t="s">
        <v>310</v>
      </c>
      <c r="R3428" s="90" t="s">
        <v>75</v>
      </c>
      <c r="S3428" s="100">
        <v>100.33</v>
      </c>
    </row>
    <row r="3429" spans="17:19">
      <c r="Q3429" s="54" t="s">
        <v>310</v>
      </c>
      <c r="R3429" s="90" t="s">
        <v>76</v>
      </c>
      <c r="S3429" s="100">
        <v>100.33</v>
      </c>
    </row>
    <row r="3430" spans="17:19">
      <c r="Q3430" s="54" t="s">
        <v>310</v>
      </c>
      <c r="R3430" s="90" t="s">
        <v>77</v>
      </c>
      <c r="S3430" s="100">
        <v>100.33</v>
      </c>
    </row>
    <row r="3431" spans="17:19">
      <c r="Q3431" s="54" t="s">
        <v>310</v>
      </c>
      <c r="R3431" s="90" t="s">
        <v>78</v>
      </c>
      <c r="S3431" s="100">
        <v>100.33</v>
      </c>
    </row>
    <row r="3432" spans="17:19">
      <c r="Q3432" s="54" t="s">
        <v>310</v>
      </c>
      <c r="R3432" s="90" t="s">
        <v>79</v>
      </c>
      <c r="S3432" s="100">
        <v>100.33</v>
      </c>
    </row>
    <row r="3433" spans="17:19">
      <c r="Q3433" s="54" t="s">
        <v>310</v>
      </c>
      <c r="R3433" s="90" t="s">
        <v>80</v>
      </c>
      <c r="S3433" s="100">
        <v>100.33</v>
      </c>
    </row>
    <row r="3434" spans="17:19">
      <c r="Q3434" s="54" t="s">
        <v>310</v>
      </c>
      <c r="R3434" s="90" t="s">
        <v>81</v>
      </c>
      <c r="S3434" s="100">
        <v>100.33</v>
      </c>
    </row>
    <row r="3435" spans="17:19">
      <c r="Q3435" s="54" t="s">
        <v>310</v>
      </c>
      <c r="R3435" s="90" t="s">
        <v>83</v>
      </c>
      <c r="S3435" s="100">
        <v>100.33</v>
      </c>
    </row>
    <row r="3436" spans="17:19">
      <c r="Q3436" s="54" t="s">
        <v>310</v>
      </c>
      <c r="R3436" s="90" t="s">
        <v>84</v>
      </c>
      <c r="S3436" s="100">
        <v>100.33</v>
      </c>
    </row>
    <row r="3437" spans="17:19">
      <c r="Q3437" s="54" t="s">
        <v>310</v>
      </c>
      <c r="R3437" s="90" t="s">
        <v>85</v>
      </c>
      <c r="S3437" s="100">
        <v>100.33</v>
      </c>
    </row>
    <row r="3438" spans="17:19">
      <c r="Q3438" s="54" t="s">
        <v>310</v>
      </c>
      <c r="R3438" s="90" t="s">
        <v>86</v>
      </c>
      <c r="S3438" s="100">
        <v>100.33</v>
      </c>
    </row>
    <row r="3439" spans="17:19">
      <c r="Q3439" s="54" t="s">
        <v>310</v>
      </c>
      <c r="R3439" s="90" t="s">
        <v>87</v>
      </c>
      <c r="S3439" s="100">
        <v>100.33</v>
      </c>
    </row>
    <row r="3440" spans="17:19">
      <c r="Q3440" s="54" t="s">
        <v>310</v>
      </c>
      <c r="R3440" s="90" t="s">
        <v>88</v>
      </c>
      <c r="S3440" s="100">
        <v>100.33</v>
      </c>
    </row>
    <row r="3441" spans="17:19">
      <c r="Q3441" s="54" t="s">
        <v>310</v>
      </c>
      <c r="R3441" s="90" t="s">
        <v>89</v>
      </c>
      <c r="S3441" s="100">
        <v>100.33</v>
      </c>
    </row>
    <row r="3442" spans="17:19">
      <c r="Q3442" s="54" t="s">
        <v>310</v>
      </c>
      <c r="R3442" s="90" t="s">
        <v>90</v>
      </c>
      <c r="S3442" s="100">
        <v>100.33</v>
      </c>
    </row>
    <row r="3443" spans="17:19">
      <c r="Q3443" s="54" t="s">
        <v>310</v>
      </c>
      <c r="R3443" s="90" t="s">
        <v>91</v>
      </c>
      <c r="S3443" s="100">
        <v>100.33</v>
      </c>
    </row>
    <row r="3444" spans="17:19">
      <c r="Q3444" s="54" t="s">
        <v>310</v>
      </c>
      <c r="R3444" s="90" t="s">
        <v>82</v>
      </c>
      <c r="S3444" s="100">
        <v>100.33</v>
      </c>
    </row>
    <row r="3445" spans="17:19">
      <c r="Q3445" s="54" t="s">
        <v>310</v>
      </c>
      <c r="R3445" s="90" t="s">
        <v>92</v>
      </c>
      <c r="S3445" s="100">
        <v>100.33</v>
      </c>
    </row>
    <row r="3446" spans="17:19">
      <c r="Q3446" s="54" t="s">
        <v>310</v>
      </c>
      <c r="R3446" s="90" t="s">
        <v>93</v>
      </c>
      <c r="S3446" s="100">
        <v>100.33</v>
      </c>
    </row>
    <row r="3447" spans="17:19">
      <c r="Q3447" s="54" t="s">
        <v>310</v>
      </c>
      <c r="R3447" s="90" t="s">
        <v>235</v>
      </c>
      <c r="S3447" s="100">
        <v>100.33</v>
      </c>
    </row>
    <row r="3448" spans="17:19">
      <c r="Q3448" s="54" t="s">
        <v>310</v>
      </c>
      <c r="R3448" s="90" t="s">
        <v>95</v>
      </c>
      <c r="S3448" s="100">
        <v>100.33</v>
      </c>
    </row>
    <row r="3449" spans="17:19">
      <c r="Q3449" s="54" t="s">
        <v>310</v>
      </c>
      <c r="R3449" s="90" t="s">
        <v>96</v>
      </c>
      <c r="S3449" s="100">
        <v>100.33</v>
      </c>
    </row>
    <row r="3450" spans="17:19">
      <c r="Q3450" s="54" t="s">
        <v>310</v>
      </c>
      <c r="R3450" s="90" t="s">
        <v>97</v>
      </c>
      <c r="S3450" s="100">
        <v>100.33</v>
      </c>
    </row>
    <row r="3451" spans="17:19">
      <c r="Q3451" s="54" t="s">
        <v>310</v>
      </c>
      <c r="R3451" s="90" t="s">
        <v>98</v>
      </c>
      <c r="S3451" s="100">
        <v>100.33</v>
      </c>
    </row>
    <row r="3452" spans="17:19">
      <c r="Q3452" s="54" t="s">
        <v>310</v>
      </c>
      <c r="R3452" s="90" t="s">
        <v>99</v>
      </c>
      <c r="S3452" s="100">
        <v>100.33</v>
      </c>
    </row>
    <row r="3453" spans="17:19">
      <c r="Q3453" s="54" t="s">
        <v>310</v>
      </c>
      <c r="R3453" s="90" t="s">
        <v>100</v>
      </c>
      <c r="S3453" s="100">
        <v>100.33</v>
      </c>
    </row>
    <row r="3454" spans="17:19">
      <c r="Q3454" s="54" t="s">
        <v>310</v>
      </c>
      <c r="R3454" s="90" t="s">
        <v>101</v>
      </c>
      <c r="S3454" s="100">
        <v>100.33</v>
      </c>
    </row>
    <row r="3455" spans="17:19">
      <c r="Q3455" s="54" t="s">
        <v>310</v>
      </c>
      <c r="R3455" s="90" t="s">
        <v>102</v>
      </c>
      <c r="S3455" s="100">
        <v>100.33</v>
      </c>
    </row>
    <row r="3456" spans="17:19">
      <c r="Q3456" s="54" t="s">
        <v>310</v>
      </c>
      <c r="R3456" s="90" t="s">
        <v>103</v>
      </c>
      <c r="S3456" s="100">
        <v>100.33</v>
      </c>
    </row>
    <row r="3457" spans="17:19">
      <c r="Q3457" s="54" t="s">
        <v>310</v>
      </c>
      <c r="R3457" s="90" t="s">
        <v>104</v>
      </c>
      <c r="S3457" s="100">
        <v>100.33</v>
      </c>
    </row>
    <row r="3458" spans="17:19">
      <c r="Q3458" s="54" t="s">
        <v>310</v>
      </c>
      <c r="R3458" s="90" t="s">
        <v>105</v>
      </c>
      <c r="S3458" s="100">
        <v>100.33</v>
      </c>
    </row>
    <row r="3459" spans="17:19">
      <c r="Q3459" s="54" t="s">
        <v>310</v>
      </c>
      <c r="R3459" s="90" t="s">
        <v>106</v>
      </c>
      <c r="S3459" s="100">
        <v>100.33</v>
      </c>
    </row>
    <row r="3460" spans="17:19">
      <c r="Q3460" s="54" t="s">
        <v>310</v>
      </c>
      <c r="R3460" s="90" t="s">
        <v>107</v>
      </c>
      <c r="S3460" s="100">
        <v>100.33</v>
      </c>
    </row>
    <row r="3461" spans="17:19">
      <c r="Q3461" s="54" t="s">
        <v>310</v>
      </c>
      <c r="R3461" s="90" t="s">
        <v>108</v>
      </c>
      <c r="S3461" s="100">
        <v>100.33</v>
      </c>
    </row>
    <row r="3462" spans="17:19">
      <c r="Q3462" s="54" t="s">
        <v>310</v>
      </c>
      <c r="R3462" s="90" t="s">
        <v>109</v>
      </c>
      <c r="S3462" s="100">
        <v>100.33</v>
      </c>
    </row>
    <row r="3463" spans="17:19">
      <c r="Q3463" s="54" t="s">
        <v>310</v>
      </c>
      <c r="R3463" s="90" t="s">
        <v>110</v>
      </c>
      <c r="S3463" s="100">
        <v>100.33</v>
      </c>
    </row>
    <row r="3464" spans="17:19">
      <c r="Q3464" s="54" t="s">
        <v>310</v>
      </c>
      <c r="R3464" s="90" t="s">
        <v>111</v>
      </c>
      <c r="S3464" s="100">
        <v>100.33</v>
      </c>
    </row>
    <row r="3465" spans="17:19">
      <c r="Q3465" s="54" t="s">
        <v>310</v>
      </c>
      <c r="R3465" s="90" t="s">
        <v>112</v>
      </c>
      <c r="S3465" s="100">
        <v>100.33</v>
      </c>
    </row>
    <row r="3466" spans="17:19">
      <c r="Q3466" s="54" t="s">
        <v>310</v>
      </c>
      <c r="R3466" s="90" t="s">
        <v>113</v>
      </c>
      <c r="S3466" s="100">
        <v>100.33</v>
      </c>
    </row>
    <row r="3467" spans="17:19">
      <c r="Q3467" s="54" t="s">
        <v>310</v>
      </c>
      <c r="R3467" s="90" t="s">
        <v>114</v>
      </c>
      <c r="S3467" s="100">
        <v>100.33</v>
      </c>
    </row>
    <row r="3468" spans="17:19">
      <c r="Q3468" s="54" t="s">
        <v>310</v>
      </c>
      <c r="R3468" s="90" t="s">
        <v>115</v>
      </c>
      <c r="S3468" s="100">
        <v>100.33</v>
      </c>
    </row>
    <row r="3469" spans="17:19">
      <c r="Q3469" s="54" t="s">
        <v>310</v>
      </c>
      <c r="R3469" s="90" t="s">
        <v>116</v>
      </c>
      <c r="S3469" s="100">
        <v>100.33</v>
      </c>
    </row>
    <row r="3470" spans="17:19">
      <c r="Q3470" s="54" t="s">
        <v>310</v>
      </c>
      <c r="R3470" s="90" t="s">
        <v>117</v>
      </c>
      <c r="S3470" s="100">
        <v>100.33</v>
      </c>
    </row>
    <row r="3471" spans="17:19">
      <c r="Q3471" s="54" t="s">
        <v>310</v>
      </c>
      <c r="R3471" s="90" t="s">
        <v>118</v>
      </c>
      <c r="S3471" s="100">
        <v>100.33</v>
      </c>
    </row>
    <row r="3472" spans="17:19">
      <c r="Q3472" s="54" t="s">
        <v>310</v>
      </c>
      <c r="R3472" s="90" t="s">
        <v>119</v>
      </c>
      <c r="S3472" s="100">
        <v>100.33</v>
      </c>
    </row>
    <row r="3473" spans="17:19">
      <c r="Q3473" s="54" t="s">
        <v>310</v>
      </c>
      <c r="R3473" s="90" t="s">
        <v>120</v>
      </c>
      <c r="S3473" s="100">
        <v>100.33</v>
      </c>
    </row>
    <row r="3474" spans="17:19">
      <c r="Q3474" s="54" t="s">
        <v>310</v>
      </c>
      <c r="R3474" s="90" t="s">
        <v>121</v>
      </c>
      <c r="S3474" s="100">
        <v>100.33</v>
      </c>
    </row>
    <row r="3475" spans="17:19">
      <c r="Q3475" s="54" t="s">
        <v>310</v>
      </c>
      <c r="R3475" s="90" t="s">
        <v>122</v>
      </c>
      <c r="S3475" s="100">
        <v>100.33</v>
      </c>
    </row>
    <row r="3476" spans="17:19">
      <c r="Q3476" s="54" t="s">
        <v>310</v>
      </c>
      <c r="R3476" s="90" t="s">
        <v>123</v>
      </c>
      <c r="S3476" s="100">
        <v>100.33</v>
      </c>
    </row>
    <row r="3477" spans="17:19">
      <c r="Q3477" s="54" t="s">
        <v>310</v>
      </c>
      <c r="R3477" s="90" t="s">
        <v>124</v>
      </c>
      <c r="S3477" s="100">
        <v>100.33</v>
      </c>
    </row>
    <row r="3478" spans="17:19">
      <c r="Q3478" s="54" t="s">
        <v>310</v>
      </c>
      <c r="R3478" s="90" t="s">
        <v>125</v>
      </c>
      <c r="S3478" s="100">
        <v>100.33</v>
      </c>
    </row>
    <row r="3479" spans="17:19">
      <c r="Q3479" s="54" t="s">
        <v>310</v>
      </c>
      <c r="R3479" s="90" t="s">
        <v>126</v>
      </c>
      <c r="S3479" s="100">
        <v>100.33</v>
      </c>
    </row>
    <row r="3480" spans="17:19">
      <c r="Q3480" s="54" t="s">
        <v>310</v>
      </c>
      <c r="R3480" s="90" t="s">
        <v>127</v>
      </c>
      <c r="S3480" s="100">
        <v>100.33</v>
      </c>
    </row>
    <row r="3481" spans="17:19">
      <c r="Q3481" s="54" t="s">
        <v>310</v>
      </c>
      <c r="R3481" s="90" t="s">
        <v>128</v>
      </c>
      <c r="S3481" s="100">
        <v>100.33</v>
      </c>
    </row>
    <row r="3482" spans="17:19">
      <c r="Q3482" s="54" t="s">
        <v>310</v>
      </c>
      <c r="R3482" s="90" t="s">
        <v>129</v>
      </c>
      <c r="S3482" s="100">
        <v>100.33</v>
      </c>
    </row>
    <row r="3483" spans="17:19">
      <c r="Q3483" s="54" t="s">
        <v>310</v>
      </c>
      <c r="R3483" s="90" t="s">
        <v>130</v>
      </c>
      <c r="S3483" s="100">
        <v>100.33</v>
      </c>
    </row>
    <row r="3484" spans="17:19">
      <c r="Q3484" s="54" t="s">
        <v>310</v>
      </c>
      <c r="R3484" s="90" t="s">
        <v>131</v>
      </c>
      <c r="S3484" s="100">
        <v>100.33</v>
      </c>
    </row>
    <row r="3485" spans="17:19">
      <c r="Q3485" s="54" t="s">
        <v>310</v>
      </c>
      <c r="R3485" s="90" t="s">
        <v>132</v>
      </c>
      <c r="S3485" s="100">
        <v>100.33</v>
      </c>
    </row>
    <row r="3486" spans="17:19">
      <c r="Q3486" s="54" t="s">
        <v>310</v>
      </c>
      <c r="R3486" s="90" t="s">
        <v>133</v>
      </c>
      <c r="S3486" s="100">
        <v>100.33</v>
      </c>
    </row>
    <row r="3487" spans="17:19">
      <c r="Q3487" s="54" t="s">
        <v>310</v>
      </c>
      <c r="R3487" s="90" t="s">
        <v>134</v>
      </c>
      <c r="S3487" s="100">
        <v>100.33</v>
      </c>
    </row>
    <row r="3488" spans="17:19">
      <c r="Q3488" s="54" t="s">
        <v>310</v>
      </c>
      <c r="R3488" s="90" t="s">
        <v>135</v>
      </c>
      <c r="S3488" s="100">
        <v>100.33</v>
      </c>
    </row>
    <row r="3489" spans="17:19">
      <c r="Q3489" s="54" t="s">
        <v>310</v>
      </c>
      <c r="R3489" s="90" t="s">
        <v>136</v>
      </c>
      <c r="S3489" s="100">
        <v>100.33</v>
      </c>
    </row>
    <row r="3490" spans="17:19">
      <c r="Q3490" s="54" t="s">
        <v>310</v>
      </c>
      <c r="R3490" s="90" t="s">
        <v>137</v>
      </c>
      <c r="S3490" s="100">
        <v>100.33</v>
      </c>
    </row>
    <row r="3491" spans="17:19">
      <c r="Q3491" s="54" t="s">
        <v>310</v>
      </c>
      <c r="R3491" s="90" t="s">
        <v>138</v>
      </c>
      <c r="S3491" s="100">
        <v>100.33</v>
      </c>
    </row>
    <row r="3492" spans="17:19">
      <c r="Q3492" s="54" t="s">
        <v>310</v>
      </c>
      <c r="R3492" s="90" t="s">
        <v>139</v>
      </c>
      <c r="S3492" s="100">
        <v>100.33</v>
      </c>
    </row>
    <row r="3493" spans="17:19">
      <c r="Q3493" s="54" t="s">
        <v>310</v>
      </c>
      <c r="R3493" s="90" t="s">
        <v>140</v>
      </c>
      <c r="S3493" s="100">
        <v>100.33</v>
      </c>
    </row>
    <row r="3494" spans="17:19">
      <c r="Q3494" s="54" t="s">
        <v>310</v>
      </c>
      <c r="R3494" s="90" t="s">
        <v>141</v>
      </c>
      <c r="S3494" s="100">
        <v>100.33</v>
      </c>
    </row>
    <row r="3495" spans="17:19">
      <c r="Q3495" s="54" t="s">
        <v>310</v>
      </c>
      <c r="R3495" s="90" t="s">
        <v>142</v>
      </c>
      <c r="S3495" s="100">
        <v>100.33</v>
      </c>
    </row>
    <row r="3496" spans="17:19">
      <c r="Q3496" s="54" t="s">
        <v>310</v>
      </c>
      <c r="R3496" s="90" t="s">
        <v>143</v>
      </c>
      <c r="S3496" s="100">
        <v>100.33</v>
      </c>
    </row>
    <row r="3497" spans="17:19">
      <c r="Q3497" s="54" t="s">
        <v>310</v>
      </c>
      <c r="R3497" s="90" t="s">
        <v>144</v>
      </c>
      <c r="S3497" s="100">
        <v>100.33</v>
      </c>
    </row>
    <row r="3498" spans="17:19">
      <c r="Q3498" s="54" t="s">
        <v>310</v>
      </c>
      <c r="R3498" s="90" t="s">
        <v>145</v>
      </c>
      <c r="S3498" s="100">
        <v>100.33</v>
      </c>
    </row>
    <row r="3499" spans="17:19">
      <c r="Q3499" s="54" t="s">
        <v>310</v>
      </c>
      <c r="R3499" s="90" t="s">
        <v>146</v>
      </c>
      <c r="S3499" s="100">
        <v>100.33</v>
      </c>
    </row>
    <row r="3500" spans="17:19">
      <c r="Q3500" s="54" t="s">
        <v>310</v>
      </c>
      <c r="R3500" s="90" t="s">
        <v>147</v>
      </c>
      <c r="S3500" s="100">
        <v>100.33</v>
      </c>
    </row>
    <row r="3501" spans="17:19">
      <c r="Q3501" s="54" t="s">
        <v>310</v>
      </c>
      <c r="R3501" s="90" t="s">
        <v>148</v>
      </c>
      <c r="S3501" s="100">
        <v>100.33</v>
      </c>
    </row>
    <row r="3502" spans="17:19">
      <c r="Q3502" s="54" t="s">
        <v>310</v>
      </c>
      <c r="R3502" s="90" t="s">
        <v>149</v>
      </c>
      <c r="S3502" s="100">
        <v>100.33</v>
      </c>
    </row>
    <row r="3503" spans="17:19">
      <c r="Q3503" s="54" t="s">
        <v>310</v>
      </c>
      <c r="R3503" s="90" t="s">
        <v>150</v>
      </c>
      <c r="S3503" s="100">
        <v>100.33</v>
      </c>
    </row>
    <row r="3504" spans="17:19">
      <c r="Q3504" s="54" t="s">
        <v>310</v>
      </c>
      <c r="R3504" s="90" t="s">
        <v>151</v>
      </c>
      <c r="S3504" s="100">
        <v>100.33</v>
      </c>
    </row>
    <row r="3505" spans="17:19">
      <c r="Q3505" s="54" t="s">
        <v>310</v>
      </c>
      <c r="R3505" s="90" t="s">
        <v>152</v>
      </c>
      <c r="S3505" s="100">
        <v>100.33</v>
      </c>
    </row>
    <row r="3506" spans="17:19">
      <c r="Q3506" s="54" t="s">
        <v>310</v>
      </c>
      <c r="R3506" s="90" t="s">
        <v>153</v>
      </c>
      <c r="S3506" s="100">
        <v>100.33</v>
      </c>
    </row>
    <row r="3507" spans="17:19">
      <c r="Q3507" s="54" t="s">
        <v>310</v>
      </c>
      <c r="R3507" s="90" t="s">
        <v>154</v>
      </c>
      <c r="S3507" s="100">
        <v>100.33</v>
      </c>
    </row>
    <row r="3508" spans="17:19">
      <c r="Q3508" s="54" t="s">
        <v>310</v>
      </c>
      <c r="R3508" s="90" t="s">
        <v>155</v>
      </c>
      <c r="S3508" s="100">
        <v>100.33</v>
      </c>
    </row>
    <row r="3509" spans="17:19">
      <c r="Q3509" s="54" t="s">
        <v>310</v>
      </c>
      <c r="R3509" s="90" t="s">
        <v>156</v>
      </c>
      <c r="S3509" s="100">
        <v>100.33</v>
      </c>
    </row>
    <row r="3510" spans="17:19">
      <c r="Q3510" s="54" t="s">
        <v>310</v>
      </c>
      <c r="R3510" s="90" t="s">
        <v>157</v>
      </c>
      <c r="S3510" s="100">
        <v>100.33</v>
      </c>
    </row>
    <row r="3511" spans="17:19">
      <c r="Q3511" s="54" t="s">
        <v>310</v>
      </c>
      <c r="R3511" s="90" t="s">
        <v>158</v>
      </c>
      <c r="S3511" s="100">
        <v>100.33</v>
      </c>
    </row>
    <row r="3512" spans="17:19">
      <c r="Q3512" s="54" t="s">
        <v>310</v>
      </c>
      <c r="R3512" s="90" t="s">
        <v>159</v>
      </c>
      <c r="S3512" s="100">
        <v>100.33</v>
      </c>
    </row>
    <row r="3513" spans="17:19">
      <c r="Q3513" s="54" t="s">
        <v>310</v>
      </c>
      <c r="R3513" s="90" t="s">
        <v>160</v>
      </c>
      <c r="S3513" s="100">
        <v>100.33</v>
      </c>
    </row>
    <row r="3514" spans="17:19">
      <c r="Q3514" s="54" t="s">
        <v>310</v>
      </c>
      <c r="R3514" s="90" t="s">
        <v>161</v>
      </c>
      <c r="S3514" s="100">
        <v>100.33</v>
      </c>
    </row>
    <row r="3515" spans="17:19">
      <c r="Q3515" s="54" t="s">
        <v>310</v>
      </c>
      <c r="R3515" s="90" t="s">
        <v>162</v>
      </c>
      <c r="S3515" s="100">
        <v>100.33</v>
      </c>
    </row>
    <row r="3516" spans="17:19">
      <c r="Q3516" s="54" t="s">
        <v>310</v>
      </c>
      <c r="R3516" s="90" t="s">
        <v>163</v>
      </c>
      <c r="S3516" s="100">
        <v>100.33</v>
      </c>
    </row>
    <row r="3517" spans="17:19">
      <c r="Q3517" s="54" t="s">
        <v>310</v>
      </c>
      <c r="R3517" s="90" t="s">
        <v>164</v>
      </c>
      <c r="S3517" s="100">
        <v>100.33</v>
      </c>
    </row>
    <row r="3518" spans="17:19">
      <c r="Q3518" s="54" t="s">
        <v>310</v>
      </c>
      <c r="R3518" s="90" t="s">
        <v>165</v>
      </c>
      <c r="S3518" s="100">
        <v>100.33</v>
      </c>
    </row>
    <row r="3519" spans="17:19">
      <c r="Q3519" s="54" t="s">
        <v>310</v>
      </c>
      <c r="R3519" s="90" t="s">
        <v>166</v>
      </c>
      <c r="S3519" s="100">
        <v>100.33</v>
      </c>
    </row>
    <row r="3520" spans="17:19">
      <c r="Q3520" s="54" t="s">
        <v>310</v>
      </c>
      <c r="R3520" s="90" t="s">
        <v>167</v>
      </c>
      <c r="S3520" s="100">
        <v>100.33</v>
      </c>
    </row>
    <row r="3521" spans="17:19">
      <c r="Q3521" s="54" t="s">
        <v>310</v>
      </c>
      <c r="R3521" s="90" t="s">
        <v>168</v>
      </c>
      <c r="S3521" s="100">
        <v>100.33</v>
      </c>
    </row>
    <row r="3522" spans="17:19">
      <c r="Q3522" s="54" t="s">
        <v>310</v>
      </c>
      <c r="R3522" s="90" t="s">
        <v>169</v>
      </c>
      <c r="S3522" s="100">
        <v>100.33</v>
      </c>
    </row>
    <row r="3523" spans="17:19">
      <c r="Q3523" s="54" t="s">
        <v>310</v>
      </c>
      <c r="R3523" s="90" t="s">
        <v>170</v>
      </c>
      <c r="S3523" s="100">
        <v>100.33</v>
      </c>
    </row>
    <row r="3524" spans="17:19">
      <c r="Q3524" s="54" t="s">
        <v>310</v>
      </c>
      <c r="R3524" s="90" t="s">
        <v>171</v>
      </c>
      <c r="S3524" s="100">
        <v>100.33</v>
      </c>
    </row>
    <row r="3525" spans="17:19">
      <c r="Q3525" s="54" t="s">
        <v>310</v>
      </c>
      <c r="R3525" s="90" t="s">
        <v>172</v>
      </c>
      <c r="S3525" s="100">
        <v>100.33</v>
      </c>
    </row>
    <row r="3526" spans="17:19">
      <c r="Q3526" s="54" t="s">
        <v>310</v>
      </c>
      <c r="R3526" s="90" t="s">
        <v>173</v>
      </c>
      <c r="S3526" s="100">
        <v>100.33</v>
      </c>
    </row>
    <row r="3527" spans="17:19">
      <c r="Q3527" s="54" t="s">
        <v>310</v>
      </c>
      <c r="R3527" s="90" t="s">
        <v>174</v>
      </c>
      <c r="S3527" s="100">
        <v>100.33</v>
      </c>
    </row>
    <row r="3528" spans="17:19">
      <c r="Q3528" s="54" t="s">
        <v>310</v>
      </c>
      <c r="R3528" s="90" t="s">
        <v>175</v>
      </c>
      <c r="S3528" s="100">
        <v>100.33</v>
      </c>
    </row>
    <row r="3529" spans="17:19">
      <c r="Q3529" s="54" t="s">
        <v>310</v>
      </c>
      <c r="R3529" s="90" t="s">
        <v>176</v>
      </c>
      <c r="S3529" s="100">
        <v>100.33</v>
      </c>
    </row>
    <row r="3530" spans="17:19">
      <c r="Q3530" s="54" t="s">
        <v>310</v>
      </c>
      <c r="R3530" s="90" t="s">
        <v>177</v>
      </c>
      <c r="S3530" s="100">
        <v>100.33</v>
      </c>
    </row>
    <row r="3531" spans="17:19">
      <c r="Q3531" s="54" t="s">
        <v>310</v>
      </c>
      <c r="R3531" s="90" t="s">
        <v>178</v>
      </c>
      <c r="S3531" s="100">
        <v>100.33</v>
      </c>
    </row>
    <row r="3532" spans="17:19">
      <c r="Q3532" s="54" t="s">
        <v>310</v>
      </c>
      <c r="R3532" s="90" t="s">
        <v>179</v>
      </c>
      <c r="S3532" s="100">
        <v>100.33</v>
      </c>
    </row>
    <row r="3533" spans="17:19">
      <c r="Q3533" s="54" t="s">
        <v>310</v>
      </c>
      <c r="R3533" s="90" t="s">
        <v>180</v>
      </c>
      <c r="S3533" s="100">
        <v>100.33</v>
      </c>
    </row>
    <row r="3534" spans="17:19">
      <c r="Q3534" s="54" t="s">
        <v>310</v>
      </c>
      <c r="R3534" s="90" t="s">
        <v>181</v>
      </c>
      <c r="S3534" s="100">
        <v>100.33</v>
      </c>
    </row>
    <row r="3535" spans="17:19">
      <c r="Q3535" s="54" t="s">
        <v>310</v>
      </c>
      <c r="R3535" s="90" t="s">
        <v>182</v>
      </c>
      <c r="S3535" s="100">
        <v>100.33</v>
      </c>
    </row>
    <row r="3536" spans="17:19">
      <c r="Q3536" s="54" t="s">
        <v>310</v>
      </c>
      <c r="R3536" s="90" t="s">
        <v>183</v>
      </c>
      <c r="S3536" s="100">
        <v>100.33</v>
      </c>
    </row>
    <row r="3537" spans="17:19">
      <c r="Q3537" s="54" t="s">
        <v>310</v>
      </c>
      <c r="R3537" s="90" t="s">
        <v>184</v>
      </c>
      <c r="S3537" s="100">
        <v>100.33</v>
      </c>
    </row>
    <row r="3538" spans="17:19">
      <c r="Q3538" s="54" t="s">
        <v>310</v>
      </c>
      <c r="R3538" s="90" t="s">
        <v>185</v>
      </c>
      <c r="S3538" s="100">
        <v>100.33</v>
      </c>
    </row>
    <row r="3539" spans="17:19">
      <c r="Q3539" s="54" t="s">
        <v>310</v>
      </c>
      <c r="R3539" s="90" t="s">
        <v>186</v>
      </c>
      <c r="S3539" s="100">
        <v>100.33</v>
      </c>
    </row>
    <row r="3540" spans="17:19">
      <c r="Q3540" s="54" t="s">
        <v>310</v>
      </c>
      <c r="R3540" s="90" t="s">
        <v>187</v>
      </c>
      <c r="S3540" s="100">
        <v>100.33</v>
      </c>
    </row>
    <row r="3541" spans="17:19">
      <c r="Q3541" s="54" t="s">
        <v>310</v>
      </c>
      <c r="R3541" s="90" t="s">
        <v>188</v>
      </c>
      <c r="S3541" s="100">
        <v>100.33</v>
      </c>
    </row>
    <row r="3542" spans="17:19">
      <c r="Q3542" s="54" t="s">
        <v>310</v>
      </c>
      <c r="R3542" s="90" t="s">
        <v>189</v>
      </c>
      <c r="S3542" s="100">
        <v>100.33</v>
      </c>
    </row>
    <row r="3543" spans="17:19">
      <c r="Q3543" s="54" t="s">
        <v>310</v>
      </c>
      <c r="R3543" s="90" t="s">
        <v>190</v>
      </c>
      <c r="S3543" s="100">
        <v>100.33</v>
      </c>
    </row>
    <row r="3544" spans="17:19">
      <c r="Q3544" s="54" t="s">
        <v>310</v>
      </c>
      <c r="R3544" s="90" t="s">
        <v>191</v>
      </c>
      <c r="S3544" s="100">
        <v>100.33</v>
      </c>
    </row>
    <row r="3545" spans="17:19">
      <c r="Q3545" s="54" t="s">
        <v>310</v>
      </c>
      <c r="R3545" s="90" t="s">
        <v>192</v>
      </c>
      <c r="S3545" s="100">
        <v>100.33</v>
      </c>
    </row>
    <row r="3546" spans="17:19">
      <c r="Q3546" s="54" t="s">
        <v>310</v>
      </c>
      <c r="R3546" s="90" t="s">
        <v>193</v>
      </c>
      <c r="S3546" s="100">
        <v>100.33</v>
      </c>
    </row>
    <row r="3547" spans="17:19">
      <c r="Q3547" s="54" t="s">
        <v>310</v>
      </c>
      <c r="R3547" s="90" t="s">
        <v>194</v>
      </c>
      <c r="S3547" s="100">
        <v>100.33</v>
      </c>
    </row>
    <row r="3548" spans="17:19">
      <c r="Q3548" s="54" t="s">
        <v>310</v>
      </c>
      <c r="R3548" s="90" t="s">
        <v>195</v>
      </c>
      <c r="S3548" s="100">
        <v>100.33</v>
      </c>
    </row>
    <row r="3549" spans="17:19">
      <c r="Q3549" s="54" t="s">
        <v>310</v>
      </c>
      <c r="R3549" s="90" t="s">
        <v>196</v>
      </c>
      <c r="S3549" s="100">
        <v>100.33</v>
      </c>
    </row>
    <row r="3550" spans="17:19">
      <c r="Q3550" s="54" t="s">
        <v>310</v>
      </c>
      <c r="R3550" s="90" t="s">
        <v>197</v>
      </c>
      <c r="S3550" s="100">
        <v>100.33</v>
      </c>
    </row>
    <row r="3551" spans="17:19">
      <c r="Q3551" s="54" t="s">
        <v>310</v>
      </c>
      <c r="R3551" s="90" t="s">
        <v>198</v>
      </c>
      <c r="S3551" s="100">
        <v>100.33</v>
      </c>
    </row>
    <row r="3552" spans="17:19">
      <c r="Q3552" s="54" t="s">
        <v>310</v>
      </c>
      <c r="R3552" s="90" t="s">
        <v>199</v>
      </c>
      <c r="S3552" s="100">
        <v>100.33</v>
      </c>
    </row>
    <row r="3553" spans="17:19">
      <c r="Q3553" s="54" t="s">
        <v>310</v>
      </c>
      <c r="R3553" s="90" t="s">
        <v>200</v>
      </c>
      <c r="S3553" s="100">
        <v>100.33</v>
      </c>
    </row>
    <row r="3554" spans="17:19">
      <c r="Q3554" s="54" t="s">
        <v>310</v>
      </c>
      <c r="R3554" s="90" t="s">
        <v>201</v>
      </c>
      <c r="S3554" s="100">
        <v>100.33</v>
      </c>
    </row>
    <row r="3555" spans="17:19">
      <c r="Q3555" s="54" t="s">
        <v>310</v>
      </c>
      <c r="R3555" s="90" t="s">
        <v>202</v>
      </c>
      <c r="S3555" s="100">
        <v>100.33</v>
      </c>
    </row>
    <row r="3556" spans="17:19">
      <c r="Q3556" s="54" t="s">
        <v>310</v>
      </c>
      <c r="R3556" s="90" t="s">
        <v>203</v>
      </c>
      <c r="S3556" s="100">
        <v>100.33</v>
      </c>
    </row>
    <row r="3557" spans="17:19">
      <c r="Q3557" s="54" t="s">
        <v>310</v>
      </c>
      <c r="R3557" s="90" t="s">
        <v>204</v>
      </c>
      <c r="S3557" s="100">
        <v>100.33</v>
      </c>
    </row>
    <row r="3558" spans="17:19">
      <c r="Q3558" s="54" t="s">
        <v>310</v>
      </c>
      <c r="R3558" s="90" t="s">
        <v>205</v>
      </c>
      <c r="S3558" s="100">
        <v>100.33</v>
      </c>
    </row>
    <row r="3559" spans="17:19">
      <c r="Q3559" s="54" t="s">
        <v>310</v>
      </c>
      <c r="R3559" s="90" t="s">
        <v>206</v>
      </c>
      <c r="S3559" s="100">
        <v>100.33</v>
      </c>
    </row>
    <row r="3560" spans="17:19">
      <c r="Q3560" s="54" t="s">
        <v>310</v>
      </c>
      <c r="R3560" s="90" t="s">
        <v>207</v>
      </c>
      <c r="S3560" s="100">
        <v>100.33</v>
      </c>
    </row>
    <row r="3561" spans="17:19">
      <c r="Q3561" s="54" t="s">
        <v>310</v>
      </c>
      <c r="R3561" s="90" t="s">
        <v>208</v>
      </c>
      <c r="S3561" s="100">
        <v>100.33</v>
      </c>
    </row>
    <row r="3562" spans="17:19">
      <c r="Q3562" s="54" t="s">
        <v>310</v>
      </c>
      <c r="R3562" s="90" t="s">
        <v>209</v>
      </c>
      <c r="S3562" s="100">
        <v>100.33</v>
      </c>
    </row>
    <row r="3563" spans="17:19">
      <c r="Q3563" s="54" t="s">
        <v>310</v>
      </c>
      <c r="R3563" s="90" t="s">
        <v>210</v>
      </c>
      <c r="S3563" s="100">
        <v>100.33</v>
      </c>
    </row>
    <row r="3564" spans="17:19">
      <c r="Q3564" s="54" t="s">
        <v>310</v>
      </c>
      <c r="R3564" s="90" t="s">
        <v>211</v>
      </c>
      <c r="S3564" s="100">
        <v>100.33</v>
      </c>
    </row>
    <row r="3565" spans="17:19">
      <c r="Q3565" s="54" t="s">
        <v>310</v>
      </c>
      <c r="R3565" s="90" t="s">
        <v>212</v>
      </c>
      <c r="S3565" s="100">
        <v>100.33</v>
      </c>
    </row>
    <row r="3566" spans="17:19">
      <c r="Q3566" s="54" t="s">
        <v>310</v>
      </c>
      <c r="R3566" s="90" t="s">
        <v>213</v>
      </c>
      <c r="S3566" s="100">
        <v>100.33</v>
      </c>
    </row>
    <row r="3567" spans="17:19">
      <c r="Q3567" s="54" t="s">
        <v>310</v>
      </c>
      <c r="R3567" s="90" t="s">
        <v>214</v>
      </c>
      <c r="S3567" s="100">
        <v>100.33</v>
      </c>
    </row>
    <row r="3568" spans="17:19">
      <c r="Q3568" s="54" t="s">
        <v>310</v>
      </c>
      <c r="R3568" s="90" t="s">
        <v>215</v>
      </c>
      <c r="S3568" s="100">
        <v>100.33</v>
      </c>
    </row>
    <row r="3569" spans="17:19">
      <c r="Q3569" s="54" t="s">
        <v>310</v>
      </c>
      <c r="R3569" s="90" t="s">
        <v>216</v>
      </c>
      <c r="S3569" s="100">
        <v>100.33</v>
      </c>
    </row>
    <row r="3570" spans="17:19">
      <c r="Q3570" s="54" t="s">
        <v>310</v>
      </c>
      <c r="R3570" s="90" t="s">
        <v>217</v>
      </c>
      <c r="S3570" s="100">
        <v>100.33</v>
      </c>
    </row>
    <row r="3571" spans="17:19">
      <c r="Q3571" s="54" t="s">
        <v>310</v>
      </c>
      <c r="R3571" s="90" t="s">
        <v>218</v>
      </c>
      <c r="S3571" s="100">
        <v>100.33</v>
      </c>
    </row>
    <row r="3572" spans="17:19">
      <c r="Q3572" s="54" t="s">
        <v>310</v>
      </c>
      <c r="R3572" s="90" t="s">
        <v>219</v>
      </c>
      <c r="S3572" s="100">
        <v>100.33</v>
      </c>
    </row>
    <row r="3573" spans="17:19">
      <c r="Q3573" s="54" t="s">
        <v>310</v>
      </c>
      <c r="R3573" s="90" t="s">
        <v>220</v>
      </c>
      <c r="S3573" s="100">
        <v>100.33</v>
      </c>
    </row>
    <row r="3574" spans="17:19">
      <c r="Q3574" s="54" t="s">
        <v>310</v>
      </c>
      <c r="R3574" s="90" t="s">
        <v>221</v>
      </c>
      <c r="S3574" s="100">
        <v>100.33</v>
      </c>
    </row>
    <row r="3575" spans="17:19">
      <c r="Q3575" s="54" t="s">
        <v>310</v>
      </c>
      <c r="R3575" s="90" t="s">
        <v>222</v>
      </c>
      <c r="S3575" s="100">
        <v>100.33</v>
      </c>
    </row>
    <row r="3576" spans="17:19">
      <c r="Q3576" s="54" t="s">
        <v>310</v>
      </c>
      <c r="R3576" s="90" t="s">
        <v>223</v>
      </c>
      <c r="S3576" s="100">
        <v>100.33</v>
      </c>
    </row>
    <row r="3577" spans="17:19">
      <c r="Q3577" s="54" t="s">
        <v>310</v>
      </c>
      <c r="R3577" s="90" t="s">
        <v>224</v>
      </c>
      <c r="S3577" s="100">
        <v>100.33</v>
      </c>
    </row>
    <row r="3578" spans="17:19">
      <c r="Q3578" s="54" t="s">
        <v>310</v>
      </c>
      <c r="R3578" s="90" t="s">
        <v>225</v>
      </c>
      <c r="S3578" s="100">
        <v>100.33</v>
      </c>
    </row>
    <row r="3579" spans="17:19">
      <c r="Q3579" s="54" t="s">
        <v>310</v>
      </c>
      <c r="R3579" s="90" t="s">
        <v>226</v>
      </c>
      <c r="S3579" s="100">
        <v>100.33</v>
      </c>
    </row>
    <row r="3580" spans="17:19">
      <c r="Q3580" s="54" t="s">
        <v>310</v>
      </c>
      <c r="R3580" s="90" t="s">
        <v>227</v>
      </c>
      <c r="S3580" s="100">
        <v>100.33</v>
      </c>
    </row>
    <row r="3581" spans="17:19">
      <c r="Q3581" s="54" t="s">
        <v>310</v>
      </c>
      <c r="R3581" s="90" t="s">
        <v>228</v>
      </c>
      <c r="S3581" s="100">
        <v>100.33</v>
      </c>
    </row>
    <row r="3582" spans="17:19">
      <c r="Q3582" s="54" t="s">
        <v>310</v>
      </c>
      <c r="R3582" s="90" t="s">
        <v>229</v>
      </c>
      <c r="S3582" s="100">
        <v>100.33</v>
      </c>
    </row>
    <row r="3583" spans="17:19">
      <c r="Q3583" s="54" t="s">
        <v>310</v>
      </c>
      <c r="R3583" s="90" t="s">
        <v>230</v>
      </c>
      <c r="S3583" s="100">
        <v>100.33</v>
      </c>
    </row>
    <row r="3584" spans="17:19">
      <c r="Q3584" s="54" t="s">
        <v>310</v>
      </c>
      <c r="R3584" s="90" t="s">
        <v>231</v>
      </c>
      <c r="S3584" s="100">
        <v>100.33</v>
      </c>
    </row>
    <row r="3585" spans="17:19">
      <c r="Q3585" s="106" t="s">
        <v>309</v>
      </c>
      <c r="R3585" s="35" t="s">
        <v>34</v>
      </c>
      <c r="S3585" s="99">
        <v>585.28</v>
      </c>
    </row>
    <row r="3586" spans="17:19">
      <c r="Q3586" s="106" t="s">
        <v>309</v>
      </c>
      <c r="R3586" s="35" t="s">
        <v>33</v>
      </c>
      <c r="S3586" s="99">
        <v>585.28</v>
      </c>
    </row>
    <row r="3587" spans="17:19">
      <c r="Q3587" s="106" t="s">
        <v>309</v>
      </c>
      <c r="R3587" s="35" t="s">
        <v>35</v>
      </c>
      <c r="S3587" s="99">
        <v>585.28</v>
      </c>
    </row>
    <row r="3588" spans="17:19">
      <c r="Q3588" s="106" t="s">
        <v>309</v>
      </c>
      <c r="R3588" s="35" t="s">
        <v>36</v>
      </c>
      <c r="S3588" s="99">
        <v>585.28</v>
      </c>
    </row>
    <row r="3589" spans="17:19">
      <c r="Q3589" s="106" t="s">
        <v>309</v>
      </c>
      <c r="R3589" s="35" t="s">
        <v>37</v>
      </c>
      <c r="S3589" s="99">
        <v>585.28</v>
      </c>
    </row>
    <row r="3590" spans="17:19">
      <c r="Q3590" s="106" t="s">
        <v>309</v>
      </c>
      <c r="R3590" s="35" t="s">
        <v>38</v>
      </c>
      <c r="S3590" s="99">
        <v>585.28</v>
      </c>
    </row>
    <row r="3591" spans="17:19">
      <c r="Q3591" s="106" t="s">
        <v>309</v>
      </c>
      <c r="R3591" s="35" t="s">
        <v>39</v>
      </c>
      <c r="S3591" s="99">
        <v>585.28</v>
      </c>
    </row>
    <row r="3592" spans="17:19">
      <c r="Q3592" s="106" t="s">
        <v>309</v>
      </c>
      <c r="R3592" s="35" t="s">
        <v>40</v>
      </c>
      <c r="S3592" s="99">
        <v>585.28</v>
      </c>
    </row>
    <row r="3593" spans="17:19">
      <c r="Q3593" s="106" t="s">
        <v>309</v>
      </c>
      <c r="R3593" s="35" t="s">
        <v>41</v>
      </c>
      <c r="S3593" s="99">
        <v>585.28</v>
      </c>
    </row>
    <row r="3594" spans="17:19">
      <c r="Q3594" s="106" t="s">
        <v>309</v>
      </c>
      <c r="R3594" s="35" t="s">
        <v>42</v>
      </c>
      <c r="S3594" s="99">
        <v>585.28</v>
      </c>
    </row>
    <row r="3595" spans="17:19">
      <c r="Q3595" s="106" t="s">
        <v>309</v>
      </c>
      <c r="R3595" s="35" t="s">
        <v>43</v>
      </c>
      <c r="S3595" s="99">
        <v>585.28</v>
      </c>
    </row>
    <row r="3596" spans="17:19">
      <c r="Q3596" s="106" t="s">
        <v>309</v>
      </c>
      <c r="R3596" s="35" t="s">
        <v>44</v>
      </c>
      <c r="S3596" s="99">
        <v>585.28</v>
      </c>
    </row>
    <row r="3597" spans="17:19">
      <c r="Q3597" s="106" t="s">
        <v>309</v>
      </c>
      <c r="R3597" s="35" t="s">
        <v>45</v>
      </c>
      <c r="S3597" s="99">
        <v>585.28</v>
      </c>
    </row>
    <row r="3598" spans="17:19">
      <c r="Q3598" s="106" t="s">
        <v>309</v>
      </c>
      <c r="R3598" s="35" t="s">
        <v>46</v>
      </c>
      <c r="S3598" s="99">
        <v>585.28</v>
      </c>
    </row>
    <row r="3599" spans="17:19">
      <c r="Q3599" s="106" t="s">
        <v>309</v>
      </c>
      <c r="R3599" s="35" t="s">
        <v>47</v>
      </c>
      <c r="S3599" s="99">
        <v>585.28</v>
      </c>
    </row>
    <row r="3600" spans="17:19">
      <c r="Q3600" s="106" t="s">
        <v>309</v>
      </c>
      <c r="R3600" s="35" t="s">
        <v>48</v>
      </c>
      <c r="S3600" s="99">
        <v>585.28</v>
      </c>
    </row>
    <row r="3601" spans="17:19">
      <c r="Q3601" s="106" t="s">
        <v>309</v>
      </c>
      <c r="R3601" s="35" t="s">
        <v>49</v>
      </c>
      <c r="S3601" s="99">
        <v>585.28</v>
      </c>
    </row>
    <row r="3602" spans="17:19">
      <c r="Q3602" s="106" t="s">
        <v>309</v>
      </c>
      <c r="R3602" s="35" t="s">
        <v>50</v>
      </c>
      <c r="S3602" s="99">
        <v>585.28</v>
      </c>
    </row>
    <row r="3603" spans="17:19">
      <c r="Q3603" s="106" t="s">
        <v>309</v>
      </c>
      <c r="R3603" s="35" t="s">
        <v>51</v>
      </c>
      <c r="S3603" s="99">
        <v>585.28</v>
      </c>
    </row>
    <row r="3604" spans="17:19">
      <c r="Q3604" s="106" t="s">
        <v>309</v>
      </c>
      <c r="R3604" s="35" t="s">
        <v>52</v>
      </c>
      <c r="S3604" s="99">
        <v>585.28</v>
      </c>
    </row>
    <row r="3605" spans="17:19">
      <c r="Q3605" s="106" t="s">
        <v>309</v>
      </c>
      <c r="R3605" s="35" t="s">
        <v>53</v>
      </c>
      <c r="S3605" s="99">
        <v>585.28</v>
      </c>
    </row>
    <row r="3606" spans="17:19">
      <c r="Q3606" s="106" t="s">
        <v>309</v>
      </c>
      <c r="R3606" s="35" t="s">
        <v>54</v>
      </c>
      <c r="S3606" s="99">
        <v>585.28</v>
      </c>
    </row>
    <row r="3607" spans="17:19">
      <c r="Q3607" s="106" t="s">
        <v>309</v>
      </c>
      <c r="R3607" s="35" t="s">
        <v>55</v>
      </c>
      <c r="S3607" s="99">
        <v>585.28</v>
      </c>
    </row>
    <row r="3608" spans="17:19">
      <c r="Q3608" s="106" t="s">
        <v>309</v>
      </c>
      <c r="R3608" s="35" t="s">
        <v>56</v>
      </c>
      <c r="S3608" s="99">
        <v>585.28</v>
      </c>
    </row>
    <row r="3609" spans="17:19">
      <c r="Q3609" s="106" t="s">
        <v>309</v>
      </c>
      <c r="R3609" s="35" t="s">
        <v>57</v>
      </c>
      <c r="S3609" s="99">
        <v>585.28</v>
      </c>
    </row>
    <row r="3610" spans="17:19">
      <c r="Q3610" s="106" t="s">
        <v>309</v>
      </c>
      <c r="R3610" s="35" t="s">
        <v>58</v>
      </c>
      <c r="S3610" s="99">
        <v>585.28</v>
      </c>
    </row>
    <row r="3611" spans="17:19">
      <c r="Q3611" s="106" t="s">
        <v>309</v>
      </c>
      <c r="R3611" s="35" t="s">
        <v>59</v>
      </c>
      <c r="S3611" s="99">
        <v>585.28</v>
      </c>
    </row>
    <row r="3612" spans="17:19">
      <c r="Q3612" s="106" t="s">
        <v>309</v>
      </c>
      <c r="R3612" s="35" t="s">
        <v>60</v>
      </c>
      <c r="S3612" s="99">
        <v>585.28</v>
      </c>
    </row>
    <row r="3613" spans="17:19">
      <c r="Q3613" s="106" t="s">
        <v>309</v>
      </c>
      <c r="R3613" s="35" t="s">
        <v>61</v>
      </c>
      <c r="S3613" s="99">
        <v>585.28</v>
      </c>
    </row>
    <row r="3614" spans="17:19">
      <c r="Q3614" s="106" t="s">
        <v>309</v>
      </c>
      <c r="R3614" s="35" t="s">
        <v>62</v>
      </c>
      <c r="S3614" s="99">
        <v>585.28</v>
      </c>
    </row>
    <row r="3615" spans="17:19">
      <c r="Q3615" s="106" t="s">
        <v>309</v>
      </c>
      <c r="R3615" s="35" t="s">
        <v>63</v>
      </c>
      <c r="S3615" s="99">
        <v>585.28</v>
      </c>
    </row>
    <row r="3616" spans="17:19">
      <c r="Q3616" s="106" t="s">
        <v>309</v>
      </c>
      <c r="R3616" s="35" t="s">
        <v>64</v>
      </c>
      <c r="S3616" s="99">
        <v>585.28</v>
      </c>
    </row>
    <row r="3617" spans="17:19">
      <c r="Q3617" s="106" t="s">
        <v>309</v>
      </c>
      <c r="R3617" s="35" t="s">
        <v>65</v>
      </c>
      <c r="S3617" s="99">
        <v>585.28</v>
      </c>
    </row>
    <row r="3618" spans="17:19">
      <c r="Q3618" s="106" t="s">
        <v>309</v>
      </c>
      <c r="R3618" s="35" t="s">
        <v>66</v>
      </c>
      <c r="S3618" s="99">
        <v>585.28</v>
      </c>
    </row>
    <row r="3619" spans="17:19">
      <c r="Q3619" s="106" t="s">
        <v>309</v>
      </c>
      <c r="R3619" s="35" t="s">
        <v>67</v>
      </c>
      <c r="S3619" s="99">
        <v>585.28</v>
      </c>
    </row>
    <row r="3620" spans="17:19">
      <c r="Q3620" s="106" t="s">
        <v>309</v>
      </c>
      <c r="R3620" s="35" t="s">
        <v>68</v>
      </c>
      <c r="S3620" s="99">
        <v>585.28</v>
      </c>
    </row>
    <row r="3621" spans="17:19">
      <c r="Q3621" s="106" t="s">
        <v>309</v>
      </c>
      <c r="R3621" s="35" t="s">
        <v>69</v>
      </c>
      <c r="S3621" s="99">
        <v>585.28</v>
      </c>
    </row>
    <row r="3622" spans="17:19">
      <c r="Q3622" s="106" t="s">
        <v>309</v>
      </c>
      <c r="R3622" s="35" t="s">
        <v>70</v>
      </c>
      <c r="S3622" s="99">
        <v>585.28</v>
      </c>
    </row>
    <row r="3623" spans="17:19">
      <c r="Q3623" s="106" t="s">
        <v>309</v>
      </c>
      <c r="R3623" s="35" t="s">
        <v>71</v>
      </c>
      <c r="S3623" s="99">
        <v>585.28</v>
      </c>
    </row>
    <row r="3624" spans="17:19">
      <c r="Q3624" s="106" t="s">
        <v>309</v>
      </c>
      <c r="R3624" s="35" t="s">
        <v>72</v>
      </c>
      <c r="S3624" s="99">
        <v>585.28</v>
      </c>
    </row>
    <row r="3625" spans="17:19">
      <c r="Q3625" s="106" t="s">
        <v>309</v>
      </c>
      <c r="R3625" s="35" t="s">
        <v>73</v>
      </c>
      <c r="S3625" s="99">
        <v>585.28</v>
      </c>
    </row>
    <row r="3626" spans="17:19">
      <c r="Q3626" s="106" t="s">
        <v>309</v>
      </c>
      <c r="R3626" s="35" t="s">
        <v>74</v>
      </c>
      <c r="S3626" s="99">
        <v>585.28</v>
      </c>
    </row>
    <row r="3627" spans="17:19">
      <c r="Q3627" s="106" t="s">
        <v>309</v>
      </c>
      <c r="R3627" s="35" t="s">
        <v>75</v>
      </c>
      <c r="S3627" s="99">
        <v>585.28</v>
      </c>
    </row>
    <row r="3628" spans="17:19">
      <c r="Q3628" s="106" t="s">
        <v>309</v>
      </c>
      <c r="R3628" s="35" t="s">
        <v>76</v>
      </c>
      <c r="S3628" s="99">
        <v>585.28</v>
      </c>
    </row>
    <row r="3629" spans="17:19">
      <c r="Q3629" s="106" t="s">
        <v>309</v>
      </c>
      <c r="R3629" s="35" t="s">
        <v>77</v>
      </c>
      <c r="S3629" s="99">
        <v>585.28</v>
      </c>
    </row>
    <row r="3630" spans="17:19">
      <c r="Q3630" s="106" t="s">
        <v>309</v>
      </c>
      <c r="R3630" s="35" t="s">
        <v>78</v>
      </c>
      <c r="S3630" s="99">
        <v>585.28</v>
      </c>
    </row>
    <row r="3631" spans="17:19">
      <c r="Q3631" s="106" t="s">
        <v>309</v>
      </c>
      <c r="R3631" s="35" t="s">
        <v>79</v>
      </c>
      <c r="S3631" s="99">
        <v>585.28</v>
      </c>
    </row>
    <row r="3632" spans="17:19">
      <c r="Q3632" s="106" t="s">
        <v>309</v>
      </c>
      <c r="R3632" s="35" t="s">
        <v>80</v>
      </c>
      <c r="S3632" s="99">
        <v>585.28</v>
      </c>
    </row>
    <row r="3633" spans="17:19">
      <c r="Q3633" s="106" t="s">
        <v>309</v>
      </c>
      <c r="R3633" s="35" t="s">
        <v>81</v>
      </c>
      <c r="S3633" s="99">
        <v>585.28</v>
      </c>
    </row>
    <row r="3634" spans="17:19">
      <c r="Q3634" s="106" t="s">
        <v>309</v>
      </c>
      <c r="R3634" s="35" t="s">
        <v>83</v>
      </c>
      <c r="S3634" s="99">
        <v>585.28</v>
      </c>
    </row>
    <row r="3635" spans="17:19">
      <c r="Q3635" s="106" t="s">
        <v>309</v>
      </c>
      <c r="R3635" s="35" t="s">
        <v>84</v>
      </c>
      <c r="S3635" s="99">
        <v>585.28</v>
      </c>
    </row>
    <row r="3636" spans="17:19">
      <c r="Q3636" s="106" t="s">
        <v>309</v>
      </c>
      <c r="R3636" s="35" t="s">
        <v>85</v>
      </c>
      <c r="S3636" s="99">
        <v>585.28</v>
      </c>
    </row>
    <row r="3637" spans="17:19">
      <c r="Q3637" s="106" t="s">
        <v>309</v>
      </c>
      <c r="R3637" s="35" t="s">
        <v>86</v>
      </c>
      <c r="S3637" s="99">
        <v>585.28</v>
      </c>
    </row>
    <row r="3638" spans="17:19">
      <c r="Q3638" s="106" t="s">
        <v>309</v>
      </c>
      <c r="R3638" s="35" t="s">
        <v>87</v>
      </c>
      <c r="S3638" s="99">
        <v>585.28</v>
      </c>
    </row>
    <row r="3639" spans="17:19">
      <c r="Q3639" s="106" t="s">
        <v>309</v>
      </c>
      <c r="R3639" s="35" t="s">
        <v>88</v>
      </c>
      <c r="S3639" s="99">
        <v>585.28</v>
      </c>
    </row>
    <row r="3640" spans="17:19">
      <c r="Q3640" s="106" t="s">
        <v>309</v>
      </c>
      <c r="R3640" s="35" t="s">
        <v>89</v>
      </c>
      <c r="S3640" s="99">
        <v>585.28</v>
      </c>
    </row>
    <row r="3641" spans="17:19">
      <c r="Q3641" s="106" t="s">
        <v>309</v>
      </c>
      <c r="R3641" s="35" t="s">
        <v>90</v>
      </c>
      <c r="S3641" s="99">
        <v>585.28</v>
      </c>
    </row>
    <row r="3642" spans="17:19">
      <c r="Q3642" s="106" t="s">
        <v>309</v>
      </c>
      <c r="R3642" s="35" t="s">
        <v>91</v>
      </c>
      <c r="S3642" s="99">
        <v>585.28</v>
      </c>
    </row>
    <row r="3643" spans="17:19">
      <c r="Q3643" s="106" t="s">
        <v>309</v>
      </c>
      <c r="R3643" s="35" t="s">
        <v>82</v>
      </c>
      <c r="S3643" s="99">
        <v>585.28</v>
      </c>
    </row>
    <row r="3644" spans="17:19">
      <c r="Q3644" s="106" t="s">
        <v>309</v>
      </c>
      <c r="R3644" s="35" t="s">
        <v>92</v>
      </c>
      <c r="S3644" s="99">
        <v>585.28</v>
      </c>
    </row>
    <row r="3645" spans="17:19">
      <c r="Q3645" s="106" t="s">
        <v>309</v>
      </c>
      <c r="R3645" s="35" t="s">
        <v>93</v>
      </c>
      <c r="S3645" s="99">
        <v>585.28</v>
      </c>
    </row>
    <row r="3646" spans="17:19">
      <c r="Q3646" s="106" t="s">
        <v>309</v>
      </c>
      <c r="R3646" s="35" t="s">
        <v>235</v>
      </c>
      <c r="S3646" s="99">
        <v>585.28</v>
      </c>
    </row>
    <row r="3647" spans="17:19">
      <c r="Q3647" s="106" t="s">
        <v>309</v>
      </c>
      <c r="R3647" s="35" t="s">
        <v>95</v>
      </c>
      <c r="S3647" s="99">
        <v>585.28</v>
      </c>
    </row>
    <row r="3648" spans="17:19">
      <c r="Q3648" s="106" t="s">
        <v>309</v>
      </c>
      <c r="R3648" s="35" t="s">
        <v>96</v>
      </c>
      <c r="S3648" s="99">
        <v>585.28</v>
      </c>
    </row>
    <row r="3649" spans="17:19">
      <c r="Q3649" s="106" t="s">
        <v>309</v>
      </c>
      <c r="R3649" s="35" t="s">
        <v>97</v>
      </c>
      <c r="S3649" s="99">
        <v>585.28</v>
      </c>
    </row>
    <row r="3650" spans="17:19">
      <c r="Q3650" s="106" t="s">
        <v>309</v>
      </c>
      <c r="R3650" s="35" t="s">
        <v>98</v>
      </c>
      <c r="S3650" s="99">
        <v>585.28</v>
      </c>
    </row>
    <row r="3651" spans="17:19">
      <c r="Q3651" s="106" t="s">
        <v>309</v>
      </c>
      <c r="R3651" s="35" t="s">
        <v>99</v>
      </c>
      <c r="S3651" s="99">
        <v>585.28</v>
      </c>
    </row>
    <row r="3652" spans="17:19">
      <c r="Q3652" s="106" t="s">
        <v>309</v>
      </c>
      <c r="R3652" s="35" t="s">
        <v>100</v>
      </c>
      <c r="S3652" s="99">
        <v>585.28</v>
      </c>
    </row>
    <row r="3653" spans="17:19">
      <c r="Q3653" s="106" t="s">
        <v>309</v>
      </c>
      <c r="R3653" s="35" t="s">
        <v>101</v>
      </c>
      <c r="S3653" s="99">
        <v>585.28</v>
      </c>
    </row>
    <row r="3654" spans="17:19">
      <c r="Q3654" s="106" t="s">
        <v>309</v>
      </c>
      <c r="R3654" s="35" t="s">
        <v>102</v>
      </c>
      <c r="S3654" s="99">
        <v>585.28</v>
      </c>
    </row>
    <row r="3655" spans="17:19">
      <c r="Q3655" s="106" t="s">
        <v>309</v>
      </c>
      <c r="R3655" s="35" t="s">
        <v>103</v>
      </c>
      <c r="S3655" s="99">
        <v>585.28</v>
      </c>
    </row>
    <row r="3656" spans="17:19">
      <c r="Q3656" s="106" t="s">
        <v>309</v>
      </c>
      <c r="R3656" s="35" t="s">
        <v>104</v>
      </c>
      <c r="S3656" s="99">
        <v>585.28</v>
      </c>
    </row>
    <row r="3657" spans="17:19">
      <c r="Q3657" s="106" t="s">
        <v>309</v>
      </c>
      <c r="R3657" s="35" t="s">
        <v>105</v>
      </c>
      <c r="S3657" s="99">
        <v>585.28</v>
      </c>
    </row>
    <row r="3658" spans="17:19">
      <c r="Q3658" s="106" t="s">
        <v>309</v>
      </c>
      <c r="R3658" s="35" t="s">
        <v>106</v>
      </c>
      <c r="S3658" s="99">
        <v>585.28</v>
      </c>
    </row>
    <row r="3659" spans="17:19">
      <c r="Q3659" s="106" t="s">
        <v>309</v>
      </c>
      <c r="R3659" s="35" t="s">
        <v>107</v>
      </c>
      <c r="S3659" s="99">
        <v>585.28</v>
      </c>
    </row>
    <row r="3660" spans="17:19">
      <c r="Q3660" s="106" t="s">
        <v>309</v>
      </c>
      <c r="R3660" s="35" t="s">
        <v>108</v>
      </c>
      <c r="S3660" s="99">
        <v>585.28</v>
      </c>
    </row>
    <row r="3661" spans="17:19">
      <c r="Q3661" s="106" t="s">
        <v>309</v>
      </c>
      <c r="R3661" s="35" t="s">
        <v>109</v>
      </c>
      <c r="S3661" s="99">
        <v>585.28</v>
      </c>
    </row>
    <row r="3662" spans="17:19">
      <c r="Q3662" s="106" t="s">
        <v>309</v>
      </c>
      <c r="R3662" s="35" t="s">
        <v>110</v>
      </c>
      <c r="S3662" s="99">
        <v>585.28</v>
      </c>
    </row>
    <row r="3663" spans="17:19">
      <c r="Q3663" s="106" t="s">
        <v>309</v>
      </c>
      <c r="R3663" s="35" t="s">
        <v>111</v>
      </c>
      <c r="S3663" s="99">
        <v>585.28</v>
      </c>
    </row>
    <row r="3664" spans="17:19">
      <c r="Q3664" s="106" t="s">
        <v>309</v>
      </c>
      <c r="R3664" s="35" t="s">
        <v>112</v>
      </c>
      <c r="S3664" s="99">
        <v>585.28</v>
      </c>
    </row>
    <row r="3665" spans="17:19">
      <c r="Q3665" s="106" t="s">
        <v>309</v>
      </c>
      <c r="R3665" s="35" t="s">
        <v>113</v>
      </c>
      <c r="S3665" s="99">
        <v>585.28</v>
      </c>
    </row>
    <row r="3666" spans="17:19">
      <c r="Q3666" s="106" t="s">
        <v>309</v>
      </c>
      <c r="R3666" s="35" t="s">
        <v>114</v>
      </c>
      <c r="S3666" s="99">
        <v>585.28</v>
      </c>
    </row>
    <row r="3667" spans="17:19">
      <c r="Q3667" s="106" t="s">
        <v>309</v>
      </c>
      <c r="R3667" s="35" t="s">
        <v>115</v>
      </c>
      <c r="S3667" s="99">
        <v>585.28</v>
      </c>
    </row>
    <row r="3668" spans="17:19">
      <c r="Q3668" s="106" t="s">
        <v>309</v>
      </c>
      <c r="R3668" s="35" t="s">
        <v>116</v>
      </c>
      <c r="S3668" s="99">
        <v>585.28</v>
      </c>
    </row>
    <row r="3669" spans="17:19">
      <c r="Q3669" s="106" t="s">
        <v>309</v>
      </c>
      <c r="R3669" s="35" t="s">
        <v>117</v>
      </c>
      <c r="S3669" s="99">
        <v>585.28</v>
      </c>
    </row>
    <row r="3670" spans="17:19">
      <c r="Q3670" s="106" t="s">
        <v>309</v>
      </c>
      <c r="R3670" s="35" t="s">
        <v>118</v>
      </c>
      <c r="S3670" s="99">
        <v>585.28</v>
      </c>
    </row>
    <row r="3671" spans="17:19">
      <c r="Q3671" s="106" t="s">
        <v>309</v>
      </c>
      <c r="R3671" s="35" t="s">
        <v>119</v>
      </c>
      <c r="S3671" s="99">
        <v>585.28</v>
      </c>
    </row>
    <row r="3672" spans="17:19">
      <c r="Q3672" s="106" t="s">
        <v>309</v>
      </c>
      <c r="R3672" s="35" t="s">
        <v>120</v>
      </c>
      <c r="S3672" s="99">
        <v>585.28</v>
      </c>
    </row>
    <row r="3673" spans="17:19">
      <c r="Q3673" s="106" t="s">
        <v>309</v>
      </c>
      <c r="R3673" s="35" t="s">
        <v>121</v>
      </c>
      <c r="S3673" s="99">
        <v>585.28</v>
      </c>
    </row>
    <row r="3674" spans="17:19">
      <c r="Q3674" s="106" t="s">
        <v>309</v>
      </c>
      <c r="R3674" s="35" t="s">
        <v>122</v>
      </c>
      <c r="S3674" s="99">
        <v>585.28</v>
      </c>
    </row>
    <row r="3675" spans="17:19">
      <c r="Q3675" s="106" t="s">
        <v>309</v>
      </c>
      <c r="R3675" s="35" t="s">
        <v>123</v>
      </c>
      <c r="S3675" s="99">
        <v>585.28</v>
      </c>
    </row>
    <row r="3676" spans="17:19">
      <c r="Q3676" s="106" t="s">
        <v>309</v>
      </c>
      <c r="R3676" s="35" t="s">
        <v>124</v>
      </c>
      <c r="S3676" s="99">
        <v>585.28</v>
      </c>
    </row>
    <row r="3677" spans="17:19">
      <c r="Q3677" s="106" t="s">
        <v>309</v>
      </c>
      <c r="R3677" s="35" t="s">
        <v>125</v>
      </c>
      <c r="S3677" s="99">
        <v>585.28</v>
      </c>
    </row>
    <row r="3678" spans="17:19">
      <c r="Q3678" s="106" t="s">
        <v>309</v>
      </c>
      <c r="R3678" s="35" t="s">
        <v>126</v>
      </c>
      <c r="S3678" s="99">
        <v>585.28</v>
      </c>
    </row>
    <row r="3679" spans="17:19">
      <c r="Q3679" s="106" t="s">
        <v>309</v>
      </c>
      <c r="R3679" s="35" t="s">
        <v>127</v>
      </c>
      <c r="S3679" s="99">
        <v>585.28</v>
      </c>
    </row>
    <row r="3680" spans="17:19">
      <c r="Q3680" s="106" t="s">
        <v>309</v>
      </c>
      <c r="R3680" s="35" t="s">
        <v>128</v>
      </c>
      <c r="S3680" s="99">
        <v>585.28</v>
      </c>
    </row>
    <row r="3681" spans="17:19">
      <c r="Q3681" s="106" t="s">
        <v>309</v>
      </c>
      <c r="R3681" s="35" t="s">
        <v>129</v>
      </c>
      <c r="S3681" s="99">
        <v>585.28</v>
      </c>
    </row>
    <row r="3682" spans="17:19">
      <c r="Q3682" s="106" t="s">
        <v>309</v>
      </c>
      <c r="R3682" s="35" t="s">
        <v>130</v>
      </c>
      <c r="S3682" s="99">
        <v>585.28</v>
      </c>
    </row>
    <row r="3683" spans="17:19">
      <c r="Q3683" s="106" t="s">
        <v>309</v>
      </c>
      <c r="R3683" s="35" t="s">
        <v>131</v>
      </c>
      <c r="S3683" s="99">
        <v>585.28</v>
      </c>
    </row>
    <row r="3684" spans="17:19">
      <c r="Q3684" s="106" t="s">
        <v>309</v>
      </c>
      <c r="R3684" s="35" t="s">
        <v>132</v>
      </c>
      <c r="S3684" s="99">
        <v>585.28</v>
      </c>
    </row>
    <row r="3685" spans="17:19">
      <c r="Q3685" s="106" t="s">
        <v>309</v>
      </c>
      <c r="R3685" s="35" t="s">
        <v>133</v>
      </c>
      <c r="S3685" s="99">
        <v>585.28</v>
      </c>
    </row>
    <row r="3686" spans="17:19">
      <c r="Q3686" s="106" t="s">
        <v>309</v>
      </c>
      <c r="R3686" s="35" t="s">
        <v>134</v>
      </c>
      <c r="S3686" s="99">
        <v>585.28</v>
      </c>
    </row>
    <row r="3687" spans="17:19">
      <c r="Q3687" s="106" t="s">
        <v>309</v>
      </c>
      <c r="R3687" s="35" t="s">
        <v>135</v>
      </c>
      <c r="S3687" s="99">
        <v>585.28</v>
      </c>
    </row>
    <row r="3688" spans="17:19">
      <c r="Q3688" s="106" t="s">
        <v>309</v>
      </c>
      <c r="R3688" s="35" t="s">
        <v>136</v>
      </c>
      <c r="S3688" s="99">
        <v>585.28</v>
      </c>
    </row>
    <row r="3689" spans="17:19">
      <c r="Q3689" s="106" t="s">
        <v>309</v>
      </c>
      <c r="R3689" s="35" t="s">
        <v>137</v>
      </c>
      <c r="S3689" s="99">
        <v>585.28</v>
      </c>
    </row>
    <row r="3690" spans="17:19">
      <c r="Q3690" s="106" t="s">
        <v>309</v>
      </c>
      <c r="R3690" s="35" t="s">
        <v>138</v>
      </c>
      <c r="S3690" s="99">
        <v>585.28</v>
      </c>
    </row>
    <row r="3691" spans="17:19">
      <c r="Q3691" s="106" t="s">
        <v>309</v>
      </c>
      <c r="R3691" s="35" t="s">
        <v>139</v>
      </c>
      <c r="S3691" s="99">
        <v>585.28</v>
      </c>
    </row>
    <row r="3692" spans="17:19">
      <c r="Q3692" s="106" t="s">
        <v>309</v>
      </c>
      <c r="R3692" s="35" t="s">
        <v>140</v>
      </c>
      <c r="S3692" s="99">
        <v>585.28</v>
      </c>
    </row>
    <row r="3693" spans="17:19">
      <c r="Q3693" s="106" t="s">
        <v>309</v>
      </c>
      <c r="R3693" s="35" t="s">
        <v>141</v>
      </c>
      <c r="S3693" s="99">
        <v>585.28</v>
      </c>
    </row>
    <row r="3694" spans="17:19">
      <c r="Q3694" s="106" t="s">
        <v>309</v>
      </c>
      <c r="R3694" s="35" t="s">
        <v>142</v>
      </c>
      <c r="S3694" s="99">
        <v>585.28</v>
      </c>
    </row>
    <row r="3695" spans="17:19">
      <c r="Q3695" s="106" t="s">
        <v>309</v>
      </c>
      <c r="R3695" s="35" t="s">
        <v>143</v>
      </c>
      <c r="S3695" s="99">
        <v>585.28</v>
      </c>
    </row>
    <row r="3696" spans="17:19">
      <c r="Q3696" s="106" t="s">
        <v>309</v>
      </c>
      <c r="R3696" s="35" t="s">
        <v>144</v>
      </c>
      <c r="S3696" s="99">
        <v>585.28</v>
      </c>
    </row>
    <row r="3697" spans="17:19">
      <c r="Q3697" s="106" t="s">
        <v>309</v>
      </c>
      <c r="R3697" s="35" t="s">
        <v>145</v>
      </c>
      <c r="S3697" s="99">
        <v>585.28</v>
      </c>
    </row>
    <row r="3698" spans="17:19">
      <c r="Q3698" s="106" t="s">
        <v>309</v>
      </c>
      <c r="R3698" s="35" t="s">
        <v>146</v>
      </c>
      <c r="S3698" s="99">
        <v>585.28</v>
      </c>
    </row>
    <row r="3699" spans="17:19">
      <c r="Q3699" s="106" t="s">
        <v>309</v>
      </c>
      <c r="R3699" s="35" t="s">
        <v>147</v>
      </c>
      <c r="S3699" s="99">
        <v>585.28</v>
      </c>
    </row>
    <row r="3700" spans="17:19">
      <c r="Q3700" s="106" t="s">
        <v>309</v>
      </c>
      <c r="R3700" s="35" t="s">
        <v>148</v>
      </c>
      <c r="S3700" s="99">
        <v>585.28</v>
      </c>
    </row>
    <row r="3701" spans="17:19">
      <c r="Q3701" s="106" t="s">
        <v>309</v>
      </c>
      <c r="R3701" s="35" t="s">
        <v>149</v>
      </c>
      <c r="S3701" s="99">
        <v>585.28</v>
      </c>
    </row>
    <row r="3702" spans="17:19">
      <c r="Q3702" s="106" t="s">
        <v>309</v>
      </c>
      <c r="R3702" s="35" t="s">
        <v>150</v>
      </c>
      <c r="S3702" s="99">
        <v>585.28</v>
      </c>
    </row>
    <row r="3703" spans="17:19">
      <c r="Q3703" s="106" t="s">
        <v>309</v>
      </c>
      <c r="R3703" s="35" t="s">
        <v>151</v>
      </c>
      <c r="S3703" s="99">
        <v>585.28</v>
      </c>
    </row>
    <row r="3704" spans="17:19">
      <c r="Q3704" s="106" t="s">
        <v>309</v>
      </c>
      <c r="R3704" s="35" t="s">
        <v>152</v>
      </c>
      <c r="S3704" s="99">
        <v>585.28</v>
      </c>
    </row>
    <row r="3705" spans="17:19">
      <c r="Q3705" s="106" t="s">
        <v>309</v>
      </c>
      <c r="R3705" s="35" t="s">
        <v>153</v>
      </c>
      <c r="S3705" s="99">
        <v>585.28</v>
      </c>
    </row>
    <row r="3706" spans="17:19">
      <c r="Q3706" s="106" t="s">
        <v>309</v>
      </c>
      <c r="R3706" s="35" t="s">
        <v>154</v>
      </c>
      <c r="S3706" s="99">
        <v>585.28</v>
      </c>
    </row>
    <row r="3707" spans="17:19">
      <c r="Q3707" s="106" t="s">
        <v>309</v>
      </c>
      <c r="R3707" s="35" t="s">
        <v>155</v>
      </c>
      <c r="S3707" s="99">
        <v>585.28</v>
      </c>
    </row>
    <row r="3708" spans="17:19">
      <c r="Q3708" s="106" t="s">
        <v>309</v>
      </c>
      <c r="R3708" s="35" t="s">
        <v>156</v>
      </c>
      <c r="S3708" s="99">
        <v>585.28</v>
      </c>
    </row>
    <row r="3709" spans="17:19">
      <c r="Q3709" s="106" t="s">
        <v>309</v>
      </c>
      <c r="R3709" s="35" t="s">
        <v>157</v>
      </c>
      <c r="S3709" s="99">
        <v>585.28</v>
      </c>
    </row>
    <row r="3710" spans="17:19">
      <c r="Q3710" s="106" t="s">
        <v>309</v>
      </c>
      <c r="R3710" s="35" t="s">
        <v>158</v>
      </c>
      <c r="S3710" s="99">
        <v>585.28</v>
      </c>
    </row>
    <row r="3711" spans="17:19">
      <c r="Q3711" s="106" t="s">
        <v>309</v>
      </c>
      <c r="R3711" s="35" t="s">
        <v>159</v>
      </c>
      <c r="S3711" s="99">
        <v>585.28</v>
      </c>
    </row>
    <row r="3712" spans="17:19">
      <c r="Q3712" s="106" t="s">
        <v>309</v>
      </c>
      <c r="R3712" s="35" t="s">
        <v>160</v>
      </c>
      <c r="S3712" s="99">
        <v>585.28</v>
      </c>
    </row>
    <row r="3713" spans="17:19">
      <c r="Q3713" s="106" t="s">
        <v>309</v>
      </c>
      <c r="R3713" s="35" t="s">
        <v>161</v>
      </c>
      <c r="S3713" s="99">
        <v>585.28</v>
      </c>
    </row>
    <row r="3714" spans="17:19">
      <c r="Q3714" s="106" t="s">
        <v>309</v>
      </c>
      <c r="R3714" s="35" t="s">
        <v>162</v>
      </c>
      <c r="S3714" s="99">
        <v>585.28</v>
      </c>
    </row>
    <row r="3715" spans="17:19">
      <c r="Q3715" s="106" t="s">
        <v>309</v>
      </c>
      <c r="R3715" s="35" t="s">
        <v>163</v>
      </c>
      <c r="S3715" s="99">
        <v>585.28</v>
      </c>
    </row>
    <row r="3716" spans="17:19">
      <c r="Q3716" s="106" t="s">
        <v>309</v>
      </c>
      <c r="R3716" s="35" t="s">
        <v>164</v>
      </c>
      <c r="S3716" s="99">
        <v>585.28</v>
      </c>
    </row>
    <row r="3717" spans="17:19">
      <c r="Q3717" s="106" t="s">
        <v>309</v>
      </c>
      <c r="R3717" s="35" t="s">
        <v>165</v>
      </c>
      <c r="S3717" s="99">
        <v>585.28</v>
      </c>
    </row>
    <row r="3718" spans="17:19">
      <c r="Q3718" s="106" t="s">
        <v>309</v>
      </c>
      <c r="R3718" s="35" t="s">
        <v>166</v>
      </c>
      <c r="S3718" s="99">
        <v>585.28</v>
      </c>
    </row>
    <row r="3719" spans="17:19">
      <c r="Q3719" s="106" t="s">
        <v>309</v>
      </c>
      <c r="R3719" s="35" t="s">
        <v>167</v>
      </c>
      <c r="S3719" s="99">
        <v>585.28</v>
      </c>
    </row>
    <row r="3720" spans="17:19">
      <c r="Q3720" s="106" t="s">
        <v>309</v>
      </c>
      <c r="R3720" s="35" t="s">
        <v>168</v>
      </c>
      <c r="S3720" s="99">
        <v>585.28</v>
      </c>
    </row>
    <row r="3721" spans="17:19">
      <c r="Q3721" s="106" t="s">
        <v>309</v>
      </c>
      <c r="R3721" s="35" t="s">
        <v>169</v>
      </c>
      <c r="S3721" s="99">
        <v>585.28</v>
      </c>
    </row>
    <row r="3722" spans="17:19">
      <c r="Q3722" s="106" t="s">
        <v>309</v>
      </c>
      <c r="R3722" s="35" t="s">
        <v>170</v>
      </c>
      <c r="S3722" s="99">
        <v>585.28</v>
      </c>
    </row>
    <row r="3723" spans="17:19">
      <c r="Q3723" s="106" t="s">
        <v>309</v>
      </c>
      <c r="R3723" s="35" t="s">
        <v>171</v>
      </c>
      <c r="S3723" s="99">
        <v>585.28</v>
      </c>
    </row>
    <row r="3724" spans="17:19">
      <c r="Q3724" s="106" t="s">
        <v>309</v>
      </c>
      <c r="R3724" s="35" t="s">
        <v>172</v>
      </c>
      <c r="S3724" s="99">
        <v>585.28</v>
      </c>
    </row>
    <row r="3725" spans="17:19">
      <c r="Q3725" s="106" t="s">
        <v>309</v>
      </c>
      <c r="R3725" s="35" t="s">
        <v>173</v>
      </c>
      <c r="S3725" s="99">
        <v>585.28</v>
      </c>
    </row>
    <row r="3726" spans="17:19">
      <c r="Q3726" s="106" t="s">
        <v>309</v>
      </c>
      <c r="R3726" s="35" t="s">
        <v>174</v>
      </c>
      <c r="S3726" s="99">
        <v>585.28</v>
      </c>
    </row>
    <row r="3727" spans="17:19">
      <c r="Q3727" s="106" t="s">
        <v>309</v>
      </c>
      <c r="R3727" s="35" t="s">
        <v>175</v>
      </c>
      <c r="S3727" s="99">
        <v>585.28</v>
      </c>
    </row>
    <row r="3728" spans="17:19">
      <c r="Q3728" s="106" t="s">
        <v>309</v>
      </c>
      <c r="R3728" s="35" t="s">
        <v>176</v>
      </c>
      <c r="S3728" s="99">
        <v>585.28</v>
      </c>
    </row>
    <row r="3729" spans="17:19">
      <c r="Q3729" s="106" t="s">
        <v>309</v>
      </c>
      <c r="R3729" s="35" t="s">
        <v>177</v>
      </c>
      <c r="S3729" s="99">
        <v>585.28</v>
      </c>
    </row>
    <row r="3730" spans="17:19">
      <c r="Q3730" s="106" t="s">
        <v>309</v>
      </c>
      <c r="R3730" s="35" t="s">
        <v>178</v>
      </c>
      <c r="S3730" s="99">
        <v>585.28</v>
      </c>
    </row>
    <row r="3731" spans="17:19">
      <c r="Q3731" s="106" t="s">
        <v>309</v>
      </c>
      <c r="R3731" s="35" t="s">
        <v>179</v>
      </c>
      <c r="S3731" s="99">
        <v>585.28</v>
      </c>
    </row>
    <row r="3732" spans="17:19">
      <c r="Q3732" s="106" t="s">
        <v>309</v>
      </c>
      <c r="R3732" s="35" t="s">
        <v>180</v>
      </c>
      <c r="S3732" s="99">
        <v>585.28</v>
      </c>
    </row>
    <row r="3733" spans="17:19">
      <c r="Q3733" s="106" t="s">
        <v>309</v>
      </c>
      <c r="R3733" s="35" t="s">
        <v>181</v>
      </c>
      <c r="S3733" s="99">
        <v>585.28</v>
      </c>
    </row>
    <row r="3734" spans="17:19">
      <c r="Q3734" s="106" t="s">
        <v>309</v>
      </c>
      <c r="R3734" s="35" t="s">
        <v>182</v>
      </c>
      <c r="S3734" s="99">
        <v>585.28</v>
      </c>
    </row>
    <row r="3735" spans="17:19">
      <c r="Q3735" s="106" t="s">
        <v>309</v>
      </c>
      <c r="R3735" s="35" t="s">
        <v>183</v>
      </c>
      <c r="S3735" s="99">
        <v>585.28</v>
      </c>
    </row>
    <row r="3736" spans="17:19">
      <c r="Q3736" s="106" t="s">
        <v>309</v>
      </c>
      <c r="R3736" s="35" t="s">
        <v>184</v>
      </c>
      <c r="S3736" s="99">
        <v>585.28</v>
      </c>
    </row>
    <row r="3737" spans="17:19">
      <c r="Q3737" s="106" t="s">
        <v>309</v>
      </c>
      <c r="R3737" s="35" t="s">
        <v>185</v>
      </c>
      <c r="S3737" s="99">
        <v>585.28</v>
      </c>
    </row>
    <row r="3738" spans="17:19">
      <c r="Q3738" s="106" t="s">
        <v>309</v>
      </c>
      <c r="R3738" s="35" t="s">
        <v>186</v>
      </c>
      <c r="S3738" s="99">
        <v>585.28</v>
      </c>
    </row>
    <row r="3739" spans="17:19">
      <c r="Q3739" s="106" t="s">
        <v>309</v>
      </c>
      <c r="R3739" s="35" t="s">
        <v>187</v>
      </c>
      <c r="S3739" s="99">
        <v>585.28</v>
      </c>
    </row>
    <row r="3740" spans="17:19">
      <c r="Q3740" s="106" t="s">
        <v>309</v>
      </c>
      <c r="R3740" s="35" t="s">
        <v>188</v>
      </c>
      <c r="S3740" s="99">
        <v>585.28</v>
      </c>
    </row>
    <row r="3741" spans="17:19">
      <c r="Q3741" s="106" t="s">
        <v>309</v>
      </c>
      <c r="R3741" s="35" t="s">
        <v>189</v>
      </c>
      <c r="S3741" s="99">
        <v>585.28</v>
      </c>
    </row>
    <row r="3742" spans="17:19">
      <c r="Q3742" s="106" t="s">
        <v>309</v>
      </c>
      <c r="R3742" s="35" t="s">
        <v>190</v>
      </c>
      <c r="S3742" s="99">
        <v>585.28</v>
      </c>
    </row>
    <row r="3743" spans="17:19">
      <c r="Q3743" s="106" t="s">
        <v>309</v>
      </c>
      <c r="R3743" s="35" t="s">
        <v>191</v>
      </c>
      <c r="S3743" s="99">
        <v>585.28</v>
      </c>
    </row>
    <row r="3744" spans="17:19">
      <c r="Q3744" s="106" t="s">
        <v>309</v>
      </c>
      <c r="R3744" s="35" t="s">
        <v>192</v>
      </c>
      <c r="S3744" s="99">
        <v>585.28</v>
      </c>
    </row>
    <row r="3745" spans="17:19">
      <c r="Q3745" s="106" t="s">
        <v>309</v>
      </c>
      <c r="R3745" s="35" t="s">
        <v>193</v>
      </c>
      <c r="S3745" s="99">
        <v>585.28</v>
      </c>
    </row>
    <row r="3746" spans="17:19">
      <c r="Q3746" s="106" t="s">
        <v>309</v>
      </c>
      <c r="R3746" s="35" t="s">
        <v>194</v>
      </c>
      <c r="S3746" s="99">
        <v>585.28</v>
      </c>
    </row>
    <row r="3747" spans="17:19">
      <c r="Q3747" s="106" t="s">
        <v>309</v>
      </c>
      <c r="R3747" s="35" t="s">
        <v>195</v>
      </c>
      <c r="S3747" s="99">
        <v>585.28</v>
      </c>
    </row>
    <row r="3748" spans="17:19">
      <c r="Q3748" s="106" t="s">
        <v>309</v>
      </c>
      <c r="R3748" s="35" t="s">
        <v>196</v>
      </c>
      <c r="S3748" s="99">
        <v>585.28</v>
      </c>
    </row>
    <row r="3749" spans="17:19">
      <c r="Q3749" s="106" t="s">
        <v>309</v>
      </c>
      <c r="R3749" s="35" t="s">
        <v>197</v>
      </c>
      <c r="S3749" s="99">
        <v>585.28</v>
      </c>
    </row>
    <row r="3750" spans="17:19">
      <c r="Q3750" s="106" t="s">
        <v>309</v>
      </c>
      <c r="R3750" s="35" t="s">
        <v>198</v>
      </c>
      <c r="S3750" s="99">
        <v>585.28</v>
      </c>
    </row>
    <row r="3751" spans="17:19">
      <c r="Q3751" s="106" t="s">
        <v>309</v>
      </c>
      <c r="R3751" s="35" t="s">
        <v>199</v>
      </c>
      <c r="S3751" s="99">
        <v>585.28</v>
      </c>
    </row>
    <row r="3752" spans="17:19">
      <c r="Q3752" s="106" t="s">
        <v>309</v>
      </c>
      <c r="R3752" s="35" t="s">
        <v>200</v>
      </c>
      <c r="S3752" s="99">
        <v>585.28</v>
      </c>
    </row>
    <row r="3753" spans="17:19">
      <c r="Q3753" s="106" t="s">
        <v>309</v>
      </c>
      <c r="R3753" s="35" t="s">
        <v>201</v>
      </c>
      <c r="S3753" s="99">
        <v>585.28</v>
      </c>
    </row>
    <row r="3754" spans="17:19">
      <c r="Q3754" s="106" t="s">
        <v>309</v>
      </c>
      <c r="R3754" s="35" t="s">
        <v>202</v>
      </c>
      <c r="S3754" s="99">
        <v>585.28</v>
      </c>
    </row>
    <row r="3755" spans="17:19">
      <c r="Q3755" s="106" t="s">
        <v>309</v>
      </c>
      <c r="R3755" s="35" t="s">
        <v>203</v>
      </c>
      <c r="S3755" s="99">
        <v>585.28</v>
      </c>
    </row>
    <row r="3756" spans="17:19">
      <c r="Q3756" s="106" t="s">
        <v>309</v>
      </c>
      <c r="R3756" s="35" t="s">
        <v>204</v>
      </c>
      <c r="S3756" s="99">
        <v>585.28</v>
      </c>
    </row>
    <row r="3757" spans="17:19">
      <c r="Q3757" s="106" t="s">
        <v>309</v>
      </c>
      <c r="R3757" s="35" t="s">
        <v>205</v>
      </c>
      <c r="S3757" s="99">
        <v>585.28</v>
      </c>
    </row>
    <row r="3758" spans="17:19">
      <c r="Q3758" s="106" t="s">
        <v>309</v>
      </c>
      <c r="R3758" s="35" t="s">
        <v>206</v>
      </c>
      <c r="S3758" s="99">
        <v>585.28</v>
      </c>
    </row>
    <row r="3759" spans="17:19">
      <c r="Q3759" s="106" t="s">
        <v>309</v>
      </c>
      <c r="R3759" s="35" t="s">
        <v>207</v>
      </c>
      <c r="S3759" s="99">
        <v>585.28</v>
      </c>
    </row>
    <row r="3760" spans="17:19">
      <c r="Q3760" s="106" t="s">
        <v>309</v>
      </c>
      <c r="R3760" s="35" t="s">
        <v>208</v>
      </c>
      <c r="S3760" s="99">
        <v>585.28</v>
      </c>
    </row>
    <row r="3761" spans="17:19">
      <c r="Q3761" s="106" t="s">
        <v>309</v>
      </c>
      <c r="R3761" s="35" t="s">
        <v>209</v>
      </c>
      <c r="S3761" s="99">
        <v>585.28</v>
      </c>
    </row>
    <row r="3762" spans="17:19">
      <c r="Q3762" s="106" t="s">
        <v>309</v>
      </c>
      <c r="R3762" s="35" t="s">
        <v>210</v>
      </c>
      <c r="S3762" s="99">
        <v>585.28</v>
      </c>
    </row>
    <row r="3763" spans="17:19">
      <c r="Q3763" s="106" t="s">
        <v>309</v>
      </c>
      <c r="R3763" s="35" t="s">
        <v>211</v>
      </c>
      <c r="S3763" s="99">
        <v>585.28</v>
      </c>
    </row>
    <row r="3764" spans="17:19">
      <c r="Q3764" s="106" t="s">
        <v>309</v>
      </c>
      <c r="R3764" s="35" t="s">
        <v>212</v>
      </c>
      <c r="S3764" s="99">
        <v>585.28</v>
      </c>
    </row>
    <row r="3765" spans="17:19">
      <c r="Q3765" s="106" t="s">
        <v>309</v>
      </c>
      <c r="R3765" s="35" t="s">
        <v>213</v>
      </c>
      <c r="S3765" s="99">
        <v>585.28</v>
      </c>
    </row>
    <row r="3766" spans="17:19">
      <c r="Q3766" s="106" t="s">
        <v>309</v>
      </c>
      <c r="R3766" s="35" t="s">
        <v>214</v>
      </c>
      <c r="S3766" s="99">
        <v>585.28</v>
      </c>
    </row>
    <row r="3767" spans="17:19">
      <c r="Q3767" s="106" t="s">
        <v>309</v>
      </c>
      <c r="R3767" s="35" t="s">
        <v>215</v>
      </c>
      <c r="S3767" s="99">
        <v>585.28</v>
      </c>
    </row>
    <row r="3768" spans="17:19">
      <c r="Q3768" s="106" t="s">
        <v>309</v>
      </c>
      <c r="R3768" s="35" t="s">
        <v>216</v>
      </c>
      <c r="S3768" s="99">
        <v>585.28</v>
      </c>
    </row>
    <row r="3769" spans="17:19">
      <c r="Q3769" s="106" t="s">
        <v>309</v>
      </c>
      <c r="R3769" s="35" t="s">
        <v>217</v>
      </c>
      <c r="S3769" s="99">
        <v>585.28</v>
      </c>
    </row>
    <row r="3770" spans="17:19">
      <c r="Q3770" s="106" t="s">
        <v>309</v>
      </c>
      <c r="R3770" s="35" t="s">
        <v>218</v>
      </c>
      <c r="S3770" s="99">
        <v>585.28</v>
      </c>
    </row>
    <row r="3771" spans="17:19">
      <c r="Q3771" s="106" t="s">
        <v>309</v>
      </c>
      <c r="R3771" s="35" t="s">
        <v>219</v>
      </c>
      <c r="S3771" s="99">
        <v>585.28</v>
      </c>
    </row>
    <row r="3772" spans="17:19">
      <c r="Q3772" s="106" t="s">
        <v>309</v>
      </c>
      <c r="R3772" s="35" t="s">
        <v>220</v>
      </c>
      <c r="S3772" s="99">
        <v>585.28</v>
      </c>
    </row>
    <row r="3773" spans="17:19">
      <c r="Q3773" s="106" t="s">
        <v>309</v>
      </c>
      <c r="R3773" s="35" t="s">
        <v>221</v>
      </c>
      <c r="S3773" s="99">
        <v>585.28</v>
      </c>
    </row>
    <row r="3774" spans="17:19">
      <c r="Q3774" s="106" t="s">
        <v>309</v>
      </c>
      <c r="R3774" s="35" t="s">
        <v>222</v>
      </c>
      <c r="S3774" s="99">
        <v>585.28</v>
      </c>
    </row>
    <row r="3775" spans="17:19">
      <c r="Q3775" s="106" t="s">
        <v>309</v>
      </c>
      <c r="R3775" s="35" t="s">
        <v>223</v>
      </c>
      <c r="S3775" s="99">
        <v>585.28</v>
      </c>
    </row>
    <row r="3776" spans="17:19">
      <c r="Q3776" s="106" t="s">
        <v>309</v>
      </c>
      <c r="R3776" s="35" t="s">
        <v>224</v>
      </c>
      <c r="S3776" s="99">
        <v>585.28</v>
      </c>
    </row>
    <row r="3777" spans="17:19">
      <c r="Q3777" s="106" t="s">
        <v>309</v>
      </c>
      <c r="R3777" s="35" t="s">
        <v>225</v>
      </c>
      <c r="S3777" s="99">
        <v>585.28</v>
      </c>
    </row>
    <row r="3778" spans="17:19">
      <c r="Q3778" s="106" t="s">
        <v>309</v>
      </c>
      <c r="R3778" s="35" t="s">
        <v>226</v>
      </c>
      <c r="S3778" s="99">
        <v>585.28</v>
      </c>
    </row>
    <row r="3779" spans="17:19">
      <c r="Q3779" s="106" t="s">
        <v>309</v>
      </c>
      <c r="R3779" s="35" t="s">
        <v>227</v>
      </c>
      <c r="S3779" s="99">
        <v>585.28</v>
      </c>
    </row>
    <row r="3780" spans="17:19">
      <c r="Q3780" s="106" t="s">
        <v>309</v>
      </c>
      <c r="R3780" s="35" t="s">
        <v>228</v>
      </c>
      <c r="S3780" s="99">
        <v>585.28</v>
      </c>
    </row>
    <row r="3781" spans="17:19">
      <c r="Q3781" s="106" t="s">
        <v>309</v>
      </c>
      <c r="R3781" s="35" t="s">
        <v>229</v>
      </c>
      <c r="S3781" s="99">
        <v>585.28</v>
      </c>
    </row>
    <row r="3782" spans="17:19">
      <c r="Q3782" s="106" t="s">
        <v>309</v>
      </c>
      <c r="R3782" s="35" t="s">
        <v>230</v>
      </c>
      <c r="S3782" s="99">
        <v>585.28</v>
      </c>
    </row>
    <row r="3783" spans="17:19">
      <c r="Q3783" s="106" t="s">
        <v>309</v>
      </c>
      <c r="R3783" s="35" t="s">
        <v>231</v>
      </c>
      <c r="S3783" s="99">
        <v>585.28</v>
      </c>
    </row>
    <row r="3784" spans="17:19">
      <c r="Q3784" s="54" t="s">
        <v>311</v>
      </c>
      <c r="R3784" s="90" t="s">
        <v>34</v>
      </c>
      <c r="S3784" s="100">
        <v>877.93</v>
      </c>
    </row>
    <row r="3785" spans="17:19">
      <c r="Q3785" s="54" t="s">
        <v>311</v>
      </c>
      <c r="R3785" s="90" t="s">
        <v>33</v>
      </c>
      <c r="S3785" s="100">
        <v>877.93</v>
      </c>
    </row>
    <row r="3786" spans="17:19">
      <c r="Q3786" s="54" t="s">
        <v>311</v>
      </c>
      <c r="R3786" s="90" t="s">
        <v>35</v>
      </c>
      <c r="S3786" s="100">
        <v>877.93</v>
      </c>
    </row>
    <row r="3787" spans="17:19">
      <c r="Q3787" s="54" t="s">
        <v>311</v>
      </c>
      <c r="R3787" s="90" t="s">
        <v>36</v>
      </c>
      <c r="S3787" s="100">
        <v>877.93</v>
      </c>
    </row>
    <row r="3788" spans="17:19">
      <c r="Q3788" s="54" t="s">
        <v>311</v>
      </c>
      <c r="R3788" s="90" t="s">
        <v>37</v>
      </c>
      <c r="S3788" s="100">
        <v>877.93</v>
      </c>
    </row>
    <row r="3789" spans="17:19">
      <c r="Q3789" s="54" t="s">
        <v>311</v>
      </c>
      <c r="R3789" s="90" t="s">
        <v>38</v>
      </c>
      <c r="S3789" s="100">
        <v>877.93</v>
      </c>
    </row>
    <row r="3790" spans="17:19">
      <c r="Q3790" s="54" t="s">
        <v>311</v>
      </c>
      <c r="R3790" s="90" t="s">
        <v>39</v>
      </c>
      <c r="S3790" s="100">
        <v>877.93</v>
      </c>
    </row>
    <row r="3791" spans="17:19">
      <c r="Q3791" s="54" t="s">
        <v>311</v>
      </c>
      <c r="R3791" s="90" t="s">
        <v>40</v>
      </c>
      <c r="S3791" s="100">
        <v>877.93</v>
      </c>
    </row>
    <row r="3792" spans="17:19">
      <c r="Q3792" s="54" t="s">
        <v>311</v>
      </c>
      <c r="R3792" s="90" t="s">
        <v>41</v>
      </c>
      <c r="S3792" s="100">
        <v>877.93</v>
      </c>
    </row>
    <row r="3793" spans="17:19">
      <c r="Q3793" s="54" t="s">
        <v>311</v>
      </c>
      <c r="R3793" s="90" t="s">
        <v>42</v>
      </c>
      <c r="S3793" s="100">
        <v>877.93</v>
      </c>
    </row>
    <row r="3794" spans="17:19">
      <c r="Q3794" s="54" t="s">
        <v>311</v>
      </c>
      <c r="R3794" s="90" t="s">
        <v>43</v>
      </c>
      <c r="S3794" s="100">
        <v>877.93</v>
      </c>
    </row>
    <row r="3795" spans="17:19">
      <c r="Q3795" s="54" t="s">
        <v>311</v>
      </c>
      <c r="R3795" s="90" t="s">
        <v>44</v>
      </c>
      <c r="S3795" s="100">
        <v>877.93</v>
      </c>
    </row>
    <row r="3796" spans="17:19">
      <c r="Q3796" s="54" t="s">
        <v>311</v>
      </c>
      <c r="R3796" s="90" t="s">
        <v>45</v>
      </c>
      <c r="S3796" s="100">
        <v>877.93</v>
      </c>
    </row>
    <row r="3797" spans="17:19">
      <c r="Q3797" s="54" t="s">
        <v>311</v>
      </c>
      <c r="R3797" s="90" t="s">
        <v>46</v>
      </c>
      <c r="S3797" s="100">
        <v>877.93</v>
      </c>
    </row>
    <row r="3798" spans="17:19">
      <c r="Q3798" s="54" t="s">
        <v>311</v>
      </c>
      <c r="R3798" s="90" t="s">
        <v>47</v>
      </c>
      <c r="S3798" s="100">
        <v>877.93</v>
      </c>
    </row>
    <row r="3799" spans="17:19">
      <c r="Q3799" s="54" t="s">
        <v>311</v>
      </c>
      <c r="R3799" s="90" t="s">
        <v>48</v>
      </c>
      <c r="S3799" s="100">
        <v>877.93</v>
      </c>
    </row>
    <row r="3800" spans="17:19">
      <c r="Q3800" s="54" t="s">
        <v>311</v>
      </c>
      <c r="R3800" s="90" t="s">
        <v>49</v>
      </c>
      <c r="S3800" s="100">
        <v>877.93</v>
      </c>
    </row>
    <row r="3801" spans="17:19">
      <c r="Q3801" s="54" t="s">
        <v>311</v>
      </c>
      <c r="R3801" s="90" t="s">
        <v>50</v>
      </c>
      <c r="S3801" s="100">
        <v>877.93</v>
      </c>
    </row>
    <row r="3802" spans="17:19">
      <c r="Q3802" s="54" t="s">
        <v>311</v>
      </c>
      <c r="R3802" s="90" t="s">
        <v>51</v>
      </c>
      <c r="S3802" s="100">
        <v>877.93</v>
      </c>
    </row>
    <row r="3803" spans="17:19">
      <c r="Q3803" s="54" t="s">
        <v>311</v>
      </c>
      <c r="R3803" s="90" t="s">
        <v>52</v>
      </c>
      <c r="S3803" s="100">
        <v>877.93</v>
      </c>
    </row>
    <row r="3804" spans="17:19">
      <c r="Q3804" s="54" t="s">
        <v>311</v>
      </c>
      <c r="R3804" s="90" t="s">
        <v>53</v>
      </c>
      <c r="S3804" s="100">
        <v>877.93</v>
      </c>
    </row>
    <row r="3805" spans="17:19">
      <c r="Q3805" s="54" t="s">
        <v>311</v>
      </c>
      <c r="R3805" s="90" t="s">
        <v>54</v>
      </c>
      <c r="S3805" s="100">
        <v>877.93</v>
      </c>
    </row>
    <row r="3806" spans="17:19">
      <c r="Q3806" s="54" t="s">
        <v>311</v>
      </c>
      <c r="R3806" s="90" t="s">
        <v>55</v>
      </c>
      <c r="S3806" s="100">
        <v>877.93</v>
      </c>
    </row>
    <row r="3807" spans="17:19">
      <c r="Q3807" s="54" t="s">
        <v>311</v>
      </c>
      <c r="R3807" s="90" t="s">
        <v>56</v>
      </c>
      <c r="S3807" s="100">
        <v>877.93</v>
      </c>
    </row>
    <row r="3808" spans="17:19">
      <c r="Q3808" s="54" t="s">
        <v>311</v>
      </c>
      <c r="R3808" s="90" t="s">
        <v>57</v>
      </c>
      <c r="S3808" s="100">
        <v>877.93</v>
      </c>
    </row>
    <row r="3809" spans="17:19">
      <c r="Q3809" s="54" t="s">
        <v>311</v>
      </c>
      <c r="R3809" s="90" t="s">
        <v>58</v>
      </c>
      <c r="S3809" s="100">
        <v>877.93</v>
      </c>
    </row>
    <row r="3810" spans="17:19">
      <c r="Q3810" s="54" t="s">
        <v>311</v>
      </c>
      <c r="R3810" s="90" t="s">
        <v>59</v>
      </c>
      <c r="S3810" s="100">
        <v>877.93</v>
      </c>
    </row>
    <row r="3811" spans="17:19">
      <c r="Q3811" s="54" t="s">
        <v>311</v>
      </c>
      <c r="R3811" s="90" t="s">
        <v>60</v>
      </c>
      <c r="S3811" s="100">
        <v>877.93</v>
      </c>
    </row>
    <row r="3812" spans="17:19">
      <c r="Q3812" s="54" t="s">
        <v>311</v>
      </c>
      <c r="R3812" s="90" t="s">
        <v>61</v>
      </c>
      <c r="S3812" s="100">
        <v>877.93</v>
      </c>
    </row>
    <row r="3813" spans="17:19">
      <c r="Q3813" s="54" t="s">
        <v>311</v>
      </c>
      <c r="R3813" s="90" t="s">
        <v>62</v>
      </c>
      <c r="S3813" s="100">
        <v>877.93</v>
      </c>
    </row>
    <row r="3814" spans="17:19">
      <c r="Q3814" s="54" t="s">
        <v>311</v>
      </c>
      <c r="R3814" s="90" t="s">
        <v>63</v>
      </c>
      <c r="S3814" s="100">
        <v>877.93</v>
      </c>
    </row>
    <row r="3815" spans="17:19">
      <c r="Q3815" s="54" t="s">
        <v>311</v>
      </c>
      <c r="R3815" s="90" t="s">
        <v>64</v>
      </c>
      <c r="S3815" s="100">
        <v>877.93</v>
      </c>
    </row>
    <row r="3816" spans="17:19">
      <c r="Q3816" s="54" t="s">
        <v>311</v>
      </c>
      <c r="R3816" s="90" t="s">
        <v>65</v>
      </c>
      <c r="S3816" s="100">
        <v>877.93</v>
      </c>
    </row>
    <row r="3817" spans="17:19">
      <c r="Q3817" s="54" t="s">
        <v>311</v>
      </c>
      <c r="R3817" s="90" t="s">
        <v>66</v>
      </c>
      <c r="S3817" s="100">
        <v>877.93</v>
      </c>
    </row>
    <row r="3818" spans="17:19">
      <c r="Q3818" s="54" t="s">
        <v>311</v>
      </c>
      <c r="R3818" s="90" t="s">
        <v>67</v>
      </c>
      <c r="S3818" s="100">
        <v>877.93</v>
      </c>
    </row>
    <row r="3819" spans="17:19">
      <c r="Q3819" s="54" t="s">
        <v>311</v>
      </c>
      <c r="R3819" s="90" t="s">
        <v>68</v>
      </c>
      <c r="S3819" s="100">
        <v>877.93</v>
      </c>
    </row>
    <row r="3820" spans="17:19">
      <c r="Q3820" s="54" t="s">
        <v>311</v>
      </c>
      <c r="R3820" s="90" t="s">
        <v>69</v>
      </c>
      <c r="S3820" s="100">
        <v>877.93</v>
      </c>
    </row>
    <row r="3821" spans="17:19">
      <c r="Q3821" s="54" t="s">
        <v>311</v>
      </c>
      <c r="R3821" s="90" t="s">
        <v>70</v>
      </c>
      <c r="S3821" s="100">
        <v>877.93</v>
      </c>
    </row>
    <row r="3822" spans="17:19">
      <c r="Q3822" s="54" t="s">
        <v>311</v>
      </c>
      <c r="R3822" s="90" t="s">
        <v>71</v>
      </c>
      <c r="S3822" s="100">
        <v>877.93</v>
      </c>
    </row>
    <row r="3823" spans="17:19">
      <c r="Q3823" s="54" t="s">
        <v>311</v>
      </c>
      <c r="R3823" s="90" t="s">
        <v>72</v>
      </c>
      <c r="S3823" s="100">
        <v>877.93</v>
      </c>
    </row>
    <row r="3824" spans="17:19">
      <c r="Q3824" s="54" t="s">
        <v>311</v>
      </c>
      <c r="R3824" s="90" t="s">
        <v>73</v>
      </c>
      <c r="S3824" s="100">
        <v>877.93</v>
      </c>
    </row>
    <row r="3825" spans="17:19">
      <c r="Q3825" s="54" t="s">
        <v>311</v>
      </c>
      <c r="R3825" s="90" t="s">
        <v>74</v>
      </c>
      <c r="S3825" s="100">
        <v>877.93</v>
      </c>
    </row>
    <row r="3826" spans="17:19">
      <c r="Q3826" s="54" t="s">
        <v>311</v>
      </c>
      <c r="R3826" s="90" t="s">
        <v>75</v>
      </c>
      <c r="S3826" s="100">
        <v>877.93</v>
      </c>
    </row>
    <row r="3827" spans="17:19">
      <c r="Q3827" s="54" t="s">
        <v>311</v>
      </c>
      <c r="R3827" s="90" t="s">
        <v>76</v>
      </c>
      <c r="S3827" s="100">
        <v>877.93</v>
      </c>
    </row>
    <row r="3828" spans="17:19">
      <c r="Q3828" s="54" t="s">
        <v>311</v>
      </c>
      <c r="R3828" s="90" t="s">
        <v>77</v>
      </c>
      <c r="S3828" s="100">
        <v>877.93</v>
      </c>
    </row>
    <row r="3829" spans="17:19">
      <c r="Q3829" s="54" t="s">
        <v>311</v>
      </c>
      <c r="R3829" s="90" t="s">
        <v>78</v>
      </c>
      <c r="S3829" s="100">
        <v>877.93</v>
      </c>
    </row>
    <row r="3830" spans="17:19">
      <c r="Q3830" s="54" t="s">
        <v>311</v>
      </c>
      <c r="R3830" s="90" t="s">
        <v>79</v>
      </c>
      <c r="S3830" s="100">
        <v>877.93</v>
      </c>
    </row>
    <row r="3831" spans="17:19">
      <c r="Q3831" s="54" t="s">
        <v>311</v>
      </c>
      <c r="R3831" s="90" t="s">
        <v>80</v>
      </c>
      <c r="S3831" s="100">
        <v>877.93</v>
      </c>
    </row>
    <row r="3832" spans="17:19">
      <c r="Q3832" s="54" t="s">
        <v>311</v>
      </c>
      <c r="R3832" s="90" t="s">
        <v>81</v>
      </c>
      <c r="S3832" s="100">
        <v>877.93</v>
      </c>
    </row>
    <row r="3833" spans="17:19">
      <c r="Q3833" s="54" t="s">
        <v>311</v>
      </c>
      <c r="R3833" s="90" t="s">
        <v>83</v>
      </c>
      <c r="S3833" s="100">
        <v>877.93</v>
      </c>
    </row>
    <row r="3834" spans="17:19">
      <c r="Q3834" s="54" t="s">
        <v>311</v>
      </c>
      <c r="R3834" s="90" t="s">
        <v>84</v>
      </c>
      <c r="S3834" s="100">
        <v>877.93</v>
      </c>
    </row>
    <row r="3835" spans="17:19">
      <c r="Q3835" s="54" t="s">
        <v>311</v>
      </c>
      <c r="R3835" s="90" t="s">
        <v>85</v>
      </c>
      <c r="S3835" s="100">
        <v>877.93</v>
      </c>
    </row>
    <row r="3836" spans="17:19">
      <c r="Q3836" s="54" t="s">
        <v>311</v>
      </c>
      <c r="R3836" s="90" t="s">
        <v>86</v>
      </c>
      <c r="S3836" s="100">
        <v>877.93</v>
      </c>
    </row>
    <row r="3837" spans="17:19">
      <c r="Q3837" s="54" t="s">
        <v>311</v>
      </c>
      <c r="R3837" s="90" t="s">
        <v>87</v>
      </c>
      <c r="S3837" s="100">
        <v>877.93</v>
      </c>
    </row>
    <row r="3838" spans="17:19">
      <c r="Q3838" s="54" t="s">
        <v>311</v>
      </c>
      <c r="R3838" s="90" t="s">
        <v>88</v>
      </c>
      <c r="S3838" s="100">
        <v>877.93</v>
      </c>
    </row>
    <row r="3839" spans="17:19">
      <c r="Q3839" s="54" t="s">
        <v>311</v>
      </c>
      <c r="R3839" s="90" t="s">
        <v>89</v>
      </c>
      <c r="S3839" s="100">
        <v>877.93</v>
      </c>
    </row>
    <row r="3840" spans="17:19">
      <c r="Q3840" s="54" t="s">
        <v>311</v>
      </c>
      <c r="R3840" s="90" t="s">
        <v>90</v>
      </c>
      <c r="S3840" s="100">
        <v>877.93</v>
      </c>
    </row>
    <row r="3841" spans="17:19">
      <c r="Q3841" s="54" t="s">
        <v>311</v>
      </c>
      <c r="R3841" s="90" t="s">
        <v>91</v>
      </c>
      <c r="S3841" s="100">
        <v>877.93</v>
      </c>
    </row>
    <row r="3842" spans="17:19">
      <c r="Q3842" s="54" t="s">
        <v>311</v>
      </c>
      <c r="R3842" s="90" t="s">
        <v>82</v>
      </c>
      <c r="S3842" s="100">
        <v>877.93</v>
      </c>
    </row>
    <row r="3843" spans="17:19">
      <c r="Q3843" s="54" t="s">
        <v>311</v>
      </c>
      <c r="R3843" s="90" t="s">
        <v>92</v>
      </c>
      <c r="S3843" s="100">
        <v>877.93</v>
      </c>
    </row>
    <row r="3844" spans="17:19">
      <c r="Q3844" s="54" t="s">
        <v>311</v>
      </c>
      <c r="R3844" s="90" t="s">
        <v>93</v>
      </c>
      <c r="S3844" s="100">
        <v>877.93</v>
      </c>
    </row>
    <row r="3845" spans="17:19">
      <c r="Q3845" s="54" t="s">
        <v>311</v>
      </c>
      <c r="R3845" s="90" t="s">
        <v>235</v>
      </c>
      <c r="S3845" s="100">
        <v>877.93</v>
      </c>
    </row>
    <row r="3846" spans="17:19">
      <c r="Q3846" s="54" t="s">
        <v>311</v>
      </c>
      <c r="R3846" s="90" t="s">
        <v>95</v>
      </c>
      <c r="S3846" s="100">
        <v>877.93</v>
      </c>
    </row>
    <row r="3847" spans="17:19">
      <c r="Q3847" s="54" t="s">
        <v>311</v>
      </c>
      <c r="R3847" s="90" t="s">
        <v>96</v>
      </c>
      <c r="S3847" s="100">
        <v>877.93</v>
      </c>
    </row>
    <row r="3848" spans="17:19">
      <c r="Q3848" s="54" t="s">
        <v>311</v>
      </c>
      <c r="R3848" s="90" t="s">
        <v>97</v>
      </c>
      <c r="S3848" s="100">
        <v>877.93</v>
      </c>
    </row>
    <row r="3849" spans="17:19">
      <c r="Q3849" s="54" t="s">
        <v>311</v>
      </c>
      <c r="R3849" s="90" t="s">
        <v>98</v>
      </c>
      <c r="S3849" s="100">
        <v>877.93</v>
      </c>
    </row>
    <row r="3850" spans="17:19">
      <c r="Q3850" s="54" t="s">
        <v>311</v>
      </c>
      <c r="R3850" s="90" t="s">
        <v>99</v>
      </c>
      <c r="S3850" s="100">
        <v>877.93</v>
      </c>
    </row>
    <row r="3851" spans="17:19">
      <c r="Q3851" s="54" t="s">
        <v>311</v>
      </c>
      <c r="R3851" s="90" t="s">
        <v>100</v>
      </c>
      <c r="S3851" s="100">
        <v>877.93</v>
      </c>
    </row>
    <row r="3852" spans="17:19">
      <c r="Q3852" s="54" t="s">
        <v>311</v>
      </c>
      <c r="R3852" s="90" t="s">
        <v>101</v>
      </c>
      <c r="S3852" s="100">
        <v>877.93</v>
      </c>
    </row>
    <row r="3853" spans="17:19">
      <c r="Q3853" s="54" t="s">
        <v>311</v>
      </c>
      <c r="R3853" s="90" t="s">
        <v>102</v>
      </c>
      <c r="S3853" s="100">
        <v>877.93</v>
      </c>
    </row>
    <row r="3854" spans="17:19">
      <c r="Q3854" s="54" t="s">
        <v>311</v>
      </c>
      <c r="R3854" s="90" t="s">
        <v>103</v>
      </c>
      <c r="S3854" s="100">
        <v>877.93</v>
      </c>
    </row>
    <row r="3855" spans="17:19">
      <c r="Q3855" s="54" t="s">
        <v>311</v>
      </c>
      <c r="R3855" s="90" t="s">
        <v>104</v>
      </c>
      <c r="S3855" s="100">
        <v>877.93</v>
      </c>
    </row>
    <row r="3856" spans="17:19">
      <c r="Q3856" s="54" t="s">
        <v>311</v>
      </c>
      <c r="R3856" s="90" t="s">
        <v>105</v>
      </c>
      <c r="S3856" s="100">
        <v>877.93</v>
      </c>
    </row>
    <row r="3857" spans="17:19">
      <c r="Q3857" s="54" t="s">
        <v>311</v>
      </c>
      <c r="R3857" s="90" t="s">
        <v>106</v>
      </c>
      <c r="S3857" s="100">
        <v>877.93</v>
      </c>
    </row>
    <row r="3858" spans="17:19">
      <c r="Q3858" s="54" t="s">
        <v>311</v>
      </c>
      <c r="R3858" s="90" t="s">
        <v>107</v>
      </c>
      <c r="S3858" s="100">
        <v>877.93</v>
      </c>
    </row>
    <row r="3859" spans="17:19">
      <c r="Q3859" s="54" t="s">
        <v>311</v>
      </c>
      <c r="R3859" s="90" t="s">
        <v>108</v>
      </c>
      <c r="S3859" s="100">
        <v>877.93</v>
      </c>
    </row>
    <row r="3860" spans="17:19">
      <c r="Q3860" s="54" t="s">
        <v>311</v>
      </c>
      <c r="R3860" s="90" t="s">
        <v>109</v>
      </c>
      <c r="S3860" s="100">
        <v>877.93</v>
      </c>
    </row>
    <row r="3861" spans="17:19">
      <c r="Q3861" s="54" t="s">
        <v>311</v>
      </c>
      <c r="R3861" s="90" t="s">
        <v>110</v>
      </c>
      <c r="S3861" s="100">
        <v>877.93</v>
      </c>
    </row>
    <row r="3862" spans="17:19">
      <c r="Q3862" s="54" t="s">
        <v>311</v>
      </c>
      <c r="R3862" s="90" t="s">
        <v>111</v>
      </c>
      <c r="S3862" s="100">
        <v>877.93</v>
      </c>
    </row>
    <row r="3863" spans="17:19">
      <c r="Q3863" s="54" t="s">
        <v>311</v>
      </c>
      <c r="R3863" s="90" t="s">
        <v>112</v>
      </c>
      <c r="S3863" s="100">
        <v>877.93</v>
      </c>
    </row>
    <row r="3864" spans="17:19">
      <c r="Q3864" s="54" t="s">
        <v>311</v>
      </c>
      <c r="R3864" s="90" t="s">
        <v>113</v>
      </c>
      <c r="S3864" s="100">
        <v>877.93</v>
      </c>
    </row>
    <row r="3865" spans="17:19">
      <c r="Q3865" s="54" t="s">
        <v>311</v>
      </c>
      <c r="R3865" s="90" t="s">
        <v>114</v>
      </c>
      <c r="S3865" s="100">
        <v>877.93</v>
      </c>
    </row>
    <row r="3866" spans="17:19">
      <c r="Q3866" s="54" t="s">
        <v>311</v>
      </c>
      <c r="R3866" s="90" t="s">
        <v>115</v>
      </c>
      <c r="S3866" s="100">
        <v>877.93</v>
      </c>
    </row>
    <row r="3867" spans="17:19">
      <c r="Q3867" s="54" t="s">
        <v>311</v>
      </c>
      <c r="R3867" s="90" t="s">
        <v>116</v>
      </c>
      <c r="S3867" s="100">
        <v>877.93</v>
      </c>
    </row>
    <row r="3868" spans="17:19">
      <c r="Q3868" s="54" t="s">
        <v>311</v>
      </c>
      <c r="R3868" s="90" t="s">
        <v>117</v>
      </c>
      <c r="S3868" s="100">
        <v>877.93</v>
      </c>
    </row>
    <row r="3869" spans="17:19">
      <c r="Q3869" s="54" t="s">
        <v>311</v>
      </c>
      <c r="R3869" s="90" t="s">
        <v>118</v>
      </c>
      <c r="S3869" s="100">
        <v>877.93</v>
      </c>
    </row>
    <row r="3870" spans="17:19">
      <c r="Q3870" s="54" t="s">
        <v>311</v>
      </c>
      <c r="R3870" s="90" t="s">
        <v>119</v>
      </c>
      <c r="S3870" s="100">
        <v>877.93</v>
      </c>
    </row>
    <row r="3871" spans="17:19">
      <c r="Q3871" s="54" t="s">
        <v>311</v>
      </c>
      <c r="R3871" s="90" t="s">
        <v>120</v>
      </c>
      <c r="S3871" s="100">
        <v>877.93</v>
      </c>
    </row>
    <row r="3872" spans="17:19">
      <c r="Q3872" s="54" t="s">
        <v>311</v>
      </c>
      <c r="R3872" s="90" t="s">
        <v>121</v>
      </c>
      <c r="S3872" s="100">
        <v>877.93</v>
      </c>
    </row>
    <row r="3873" spans="17:19">
      <c r="Q3873" s="54" t="s">
        <v>311</v>
      </c>
      <c r="R3873" s="90" t="s">
        <v>122</v>
      </c>
      <c r="S3873" s="100">
        <v>877.93</v>
      </c>
    </row>
    <row r="3874" spans="17:19">
      <c r="Q3874" s="54" t="s">
        <v>311</v>
      </c>
      <c r="R3874" s="90" t="s">
        <v>123</v>
      </c>
      <c r="S3874" s="100">
        <v>877.93</v>
      </c>
    </row>
    <row r="3875" spans="17:19">
      <c r="Q3875" s="54" t="s">
        <v>311</v>
      </c>
      <c r="R3875" s="90" t="s">
        <v>124</v>
      </c>
      <c r="S3875" s="100">
        <v>877.93</v>
      </c>
    </row>
    <row r="3876" spans="17:19">
      <c r="Q3876" s="54" t="s">
        <v>311</v>
      </c>
      <c r="R3876" s="90" t="s">
        <v>125</v>
      </c>
      <c r="S3876" s="100">
        <v>877.93</v>
      </c>
    </row>
    <row r="3877" spans="17:19">
      <c r="Q3877" s="54" t="s">
        <v>311</v>
      </c>
      <c r="R3877" s="90" t="s">
        <v>126</v>
      </c>
      <c r="S3877" s="100">
        <v>877.93</v>
      </c>
    </row>
    <row r="3878" spans="17:19">
      <c r="Q3878" s="54" t="s">
        <v>311</v>
      </c>
      <c r="R3878" s="90" t="s">
        <v>127</v>
      </c>
      <c r="S3878" s="100">
        <v>877.93</v>
      </c>
    </row>
    <row r="3879" spans="17:19">
      <c r="Q3879" s="54" t="s">
        <v>311</v>
      </c>
      <c r="R3879" s="90" t="s">
        <v>128</v>
      </c>
      <c r="S3879" s="100">
        <v>877.93</v>
      </c>
    </row>
    <row r="3880" spans="17:19">
      <c r="Q3880" s="54" t="s">
        <v>311</v>
      </c>
      <c r="R3880" s="90" t="s">
        <v>129</v>
      </c>
      <c r="S3880" s="100">
        <v>877.93</v>
      </c>
    </row>
    <row r="3881" spans="17:19">
      <c r="Q3881" s="54" t="s">
        <v>311</v>
      </c>
      <c r="R3881" s="90" t="s">
        <v>130</v>
      </c>
      <c r="S3881" s="100">
        <v>877.93</v>
      </c>
    </row>
    <row r="3882" spans="17:19">
      <c r="Q3882" s="54" t="s">
        <v>311</v>
      </c>
      <c r="R3882" s="90" t="s">
        <v>131</v>
      </c>
      <c r="S3882" s="100">
        <v>877.93</v>
      </c>
    </row>
    <row r="3883" spans="17:19">
      <c r="Q3883" s="54" t="s">
        <v>311</v>
      </c>
      <c r="R3883" s="90" t="s">
        <v>132</v>
      </c>
      <c r="S3883" s="100">
        <v>877.93</v>
      </c>
    </row>
    <row r="3884" spans="17:19">
      <c r="Q3884" s="54" t="s">
        <v>311</v>
      </c>
      <c r="R3884" s="90" t="s">
        <v>133</v>
      </c>
      <c r="S3884" s="100">
        <v>877.93</v>
      </c>
    </row>
    <row r="3885" spans="17:19">
      <c r="Q3885" s="54" t="s">
        <v>311</v>
      </c>
      <c r="R3885" s="90" t="s">
        <v>134</v>
      </c>
      <c r="S3885" s="100">
        <v>877.93</v>
      </c>
    </row>
    <row r="3886" spans="17:19">
      <c r="Q3886" s="54" t="s">
        <v>311</v>
      </c>
      <c r="R3886" s="90" t="s">
        <v>135</v>
      </c>
      <c r="S3886" s="100">
        <v>877.93</v>
      </c>
    </row>
    <row r="3887" spans="17:19">
      <c r="Q3887" s="54" t="s">
        <v>311</v>
      </c>
      <c r="R3887" s="90" t="s">
        <v>136</v>
      </c>
      <c r="S3887" s="100">
        <v>877.93</v>
      </c>
    </row>
    <row r="3888" spans="17:19">
      <c r="Q3888" s="54" t="s">
        <v>311</v>
      </c>
      <c r="R3888" s="90" t="s">
        <v>137</v>
      </c>
      <c r="S3888" s="100">
        <v>877.93</v>
      </c>
    </row>
    <row r="3889" spans="17:19">
      <c r="Q3889" s="54" t="s">
        <v>311</v>
      </c>
      <c r="R3889" s="90" t="s">
        <v>138</v>
      </c>
      <c r="S3889" s="100">
        <v>877.93</v>
      </c>
    </row>
    <row r="3890" spans="17:19">
      <c r="Q3890" s="54" t="s">
        <v>311</v>
      </c>
      <c r="R3890" s="90" t="s">
        <v>139</v>
      </c>
      <c r="S3890" s="100">
        <v>877.93</v>
      </c>
    </row>
    <row r="3891" spans="17:19">
      <c r="Q3891" s="54" t="s">
        <v>311</v>
      </c>
      <c r="R3891" s="90" t="s">
        <v>140</v>
      </c>
      <c r="S3891" s="100">
        <v>877.93</v>
      </c>
    </row>
    <row r="3892" spans="17:19">
      <c r="Q3892" s="54" t="s">
        <v>311</v>
      </c>
      <c r="R3892" s="90" t="s">
        <v>141</v>
      </c>
      <c r="S3892" s="100">
        <v>877.93</v>
      </c>
    </row>
    <row r="3893" spans="17:19">
      <c r="Q3893" s="54" t="s">
        <v>311</v>
      </c>
      <c r="R3893" s="90" t="s">
        <v>142</v>
      </c>
      <c r="S3893" s="100">
        <v>877.93</v>
      </c>
    </row>
    <row r="3894" spans="17:19">
      <c r="Q3894" s="54" t="s">
        <v>311</v>
      </c>
      <c r="R3894" s="90" t="s">
        <v>143</v>
      </c>
      <c r="S3894" s="100">
        <v>877.93</v>
      </c>
    </row>
    <row r="3895" spans="17:19">
      <c r="Q3895" s="54" t="s">
        <v>311</v>
      </c>
      <c r="R3895" s="90" t="s">
        <v>144</v>
      </c>
      <c r="S3895" s="100">
        <v>877.93</v>
      </c>
    </row>
    <row r="3896" spans="17:19">
      <c r="Q3896" s="54" t="s">
        <v>311</v>
      </c>
      <c r="R3896" s="90" t="s">
        <v>145</v>
      </c>
      <c r="S3896" s="100">
        <v>877.93</v>
      </c>
    </row>
    <row r="3897" spans="17:19">
      <c r="Q3897" s="54" t="s">
        <v>311</v>
      </c>
      <c r="R3897" s="90" t="s">
        <v>146</v>
      </c>
      <c r="S3897" s="100">
        <v>877.93</v>
      </c>
    </row>
    <row r="3898" spans="17:19">
      <c r="Q3898" s="54" t="s">
        <v>311</v>
      </c>
      <c r="R3898" s="90" t="s">
        <v>147</v>
      </c>
      <c r="S3898" s="100">
        <v>877.93</v>
      </c>
    </row>
    <row r="3899" spans="17:19">
      <c r="Q3899" s="54" t="s">
        <v>311</v>
      </c>
      <c r="R3899" s="90" t="s">
        <v>148</v>
      </c>
      <c r="S3899" s="100">
        <v>877.93</v>
      </c>
    </row>
    <row r="3900" spans="17:19">
      <c r="Q3900" s="54" t="s">
        <v>311</v>
      </c>
      <c r="R3900" s="90" t="s">
        <v>149</v>
      </c>
      <c r="S3900" s="100">
        <v>877.93</v>
      </c>
    </row>
    <row r="3901" spans="17:19">
      <c r="Q3901" s="54" t="s">
        <v>311</v>
      </c>
      <c r="R3901" s="90" t="s">
        <v>150</v>
      </c>
      <c r="S3901" s="100">
        <v>877.93</v>
      </c>
    </row>
    <row r="3902" spans="17:19">
      <c r="Q3902" s="54" t="s">
        <v>311</v>
      </c>
      <c r="R3902" s="90" t="s">
        <v>151</v>
      </c>
      <c r="S3902" s="100">
        <v>877.93</v>
      </c>
    </row>
    <row r="3903" spans="17:19">
      <c r="Q3903" s="54" t="s">
        <v>311</v>
      </c>
      <c r="R3903" s="90" t="s">
        <v>152</v>
      </c>
      <c r="S3903" s="100">
        <v>877.93</v>
      </c>
    </row>
    <row r="3904" spans="17:19">
      <c r="Q3904" s="54" t="s">
        <v>311</v>
      </c>
      <c r="R3904" s="90" t="s">
        <v>153</v>
      </c>
      <c r="S3904" s="100">
        <v>877.93</v>
      </c>
    </row>
    <row r="3905" spans="17:19">
      <c r="Q3905" s="54" t="s">
        <v>311</v>
      </c>
      <c r="R3905" s="90" t="s">
        <v>154</v>
      </c>
      <c r="S3905" s="100">
        <v>877.93</v>
      </c>
    </row>
    <row r="3906" spans="17:19">
      <c r="Q3906" s="54" t="s">
        <v>311</v>
      </c>
      <c r="R3906" s="90" t="s">
        <v>155</v>
      </c>
      <c r="S3906" s="100">
        <v>877.93</v>
      </c>
    </row>
    <row r="3907" spans="17:19">
      <c r="Q3907" s="54" t="s">
        <v>311</v>
      </c>
      <c r="R3907" s="90" t="s">
        <v>156</v>
      </c>
      <c r="S3907" s="100">
        <v>877.93</v>
      </c>
    </row>
    <row r="3908" spans="17:19">
      <c r="Q3908" s="54" t="s">
        <v>311</v>
      </c>
      <c r="R3908" s="90" t="s">
        <v>157</v>
      </c>
      <c r="S3908" s="100">
        <v>877.93</v>
      </c>
    </row>
    <row r="3909" spans="17:19">
      <c r="Q3909" s="54" t="s">
        <v>311</v>
      </c>
      <c r="R3909" s="90" t="s">
        <v>158</v>
      </c>
      <c r="S3909" s="100">
        <v>877.93</v>
      </c>
    </row>
    <row r="3910" spans="17:19">
      <c r="Q3910" s="54" t="s">
        <v>311</v>
      </c>
      <c r="R3910" s="90" t="s">
        <v>159</v>
      </c>
      <c r="S3910" s="100">
        <v>877.93</v>
      </c>
    </row>
    <row r="3911" spans="17:19">
      <c r="Q3911" s="54" t="s">
        <v>311</v>
      </c>
      <c r="R3911" s="90" t="s">
        <v>160</v>
      </c>
      <c r="S3911" s="100">
        <v>877.93</v>
      </c>
    </row>
    <row r="3912" spans="17:19">
      <c r="Q3912" s="54" t="s">
        <v>311</v>
      </c>
      <c r="R3912" s="90" t="s">
        <v>161</v>
      </c>
      <c r="S3912" s="100">
        <v>877.93</v>
      </c>
    </row>
    <row r="3913" spans="17:19">
      <c r="Q3913" s="54" t="s">
        <v>311</v>
      </c>
      <c r="R3913" s="90" t="s">
        <v>162</v>
      </c>
      <c r="S3913" s="100">
        <v>877.93</v>
      </c>
    </row>
    <row r="3914" spans="17:19">
      <c r="Q3914" s="54" t="s">
        <v>311</v>
      </c>
      <c r="R3914" s="90" t="s">
        <v>163</v>
      </c>
      <c r="S3914" s="100">
        <v>877.93</v>
      </c>
    </row>
    <row r="3915" spans="17:19">
      <c r="Q3915" s="54" t="s">
        <v>311</v>
      </c>
      <c r="R3915" s="90" t="s">
        <v>164</v>
      </c>
      <c r="S3915" s="100">
        <v>877.93</v>
      </c>
    </row>
    <row r="3916" spans="17:19">
      <c r="Q3916" s="54" t="s">
        <v>311</v>
      </c>
      <c r="R3916" s="90" t="s">
        <v>165</v>
      </c>
      <c r="S3916" s="100">
        <v>877.93</v>
      </c>
    </row>
    <row r="3917" spans="17:19">
      <c r="Q3917" s="54" t="s">
        <v>311</v>
      </c>
      <c r="R3917" s="90" t="s">
        <v>166</v>
      </c>
      <c r="S3917" s="100">
        <v>877.93</v>
      </c>
    </row>
    <row r="3918" spans="17:19">
      <c r="Q3918" s="54" t="s">
        <v>311</v>
      </c>
      <c r="R3918" s="90" t="s">
        <v>167</v>
      </c>
      <c r="S3918" s="100">
        <v>877.93</v>
      </c>
    </row>
    <row r="3919" spans="17:19">
      <c r="Q3919" s="54" t="s">
        <v>311</v>
      </c>
      <c r="R3919" s="90" t="s">
        <v>168</v>
      </c>
      <c r="S3919" s="100">
        <v>877.93</v>
      </c>
    </row>
    <row r="3920" spans="17:19">
      <c r="Q3920" s="54" t="s">
        <v>311</v>
      </c>
      <c r="R3920" s="90" t="s">
        <v>169</v>
      </c>
      <c r="S3920" s="100">
        <v>877.93</v>
      </c>
    </row>
    <row r="3921" spans="17:19">
      <c r="Q3921" s="54" t="s">
        <v>311</v>
      </c>
      <c r="R3921" s="90" t="s">
        <v>170</v>
      </c>
      <c r="S3921" s="100">
        <v>877.93</v>
      </c>
    </row>
    <row r="3922" spans="17:19">
      <c r="Q3922" s="54" t="s">
        <v>311</v>
      </c>
      <c r="R3922" s="90" t="s">
        <v>171</v>
      </c>
      <c r="S3922" s="100">
        <v>877.93</v>
      </c>
    </row>
    <row r="3923" spans="17:19">
      <c r="Q3923" s="54" t="s">
        <v>311</v>
      </c>
      <c r="R3923" s="90" t="s">
        <v>172</v>
      </c>
      <c r="S3923" s="100">
        <v>877.93</v>
      </c>
    </row>
    <row r="3924" spans="17:19">
      <c r="Q3924" s="54" t="s">
        <v>311</v>
      </c>
      <c r="R3924" s="90" t="s">
        <v>173</v>
      </c>
      <c r="S3924" s="100">
        <v>877.93</v>
      </c>
    </row>
    <row r="3925" spans="17:19">
      <c r="Q3925" s="54" t="s">
        <v>311</v>
      </c>
      <c r="R3925" s="90" t="s">
        <v>174</v>
      </c>
      <c r="S3925" s="100">
        <v>877.93</v>
      </c>
    </row>
    <row r="3926" spans="17:19">
      <c r="Q3926" s="54" t="s">
        <v>311</v>
      </c>
      <c r="R3926" s="90" t="s">
        <v>175</v>
      </c>
      <c r="S3926" s="100">
        <v>877.93</v>
      </c>
    </row>
    <row r="3927" spans="17:19">
      <c r="Q3927" s="54" t="s">
        <v>311</v>
      </c>
      <c r="R3927" s="90" t="s">
        <v>176</v>
      </c>
      <c r="S3927" s="100">
        <v>877.93</v>
      </c>
    </row>
    <row r="3928" spans="17:19">
      <c r="Q3928" s="54" t="s">
        <v>311</v>
      </c>
      <c r="R3928" s="90" t="s">
        <v>177</v>
      </c>
      <c r="S3928" s="100">
        <v>877.93</v>
      </c>
    </row>
    <row r="3929" spans="17:19">
      <c r="Q3929" s="54" t="s">
        <v>311</v>
      </c>
      <c r="R3929" s="90" t="s">
        <v>178</v>
      </c>
      <c r="S3929" s="100">
        <v>877.93</v>
      </c>
    </row>
    <row r="3930" spans="17:19">
      <c r="Q3930" s="54" t="s">
        <v>311</v>
      </c>
      <c r="R3930" s="90" t="s">
        <v>179</v>
      </c>
      <c r="S3930" s="100">
        <v>877.93</v>
      </c>
    </row>
    <row r="3931" spans="17:19">
      <c r="Q3931" s="54" t="s">
        <v>311</v>
      </c>
      <c r="R3931" s="90" t="s">
        <v>180</v>
      </c>
      <c r="S3931" s="100">
        <v>877.93</v>
      </c>
    </row>
    <row r="3932" spans="17:19">
      <c r="Q3932" s="54" t="s">
        <v>311</v>
      </c>
      <c r="R3932" s="90" t="s">
        <v>181</v>
      </c>
      <c r="S3932" s="100">
        <v>877.93</v>
      </c>
    </row>
    <row r="3933" spans="17:19">
      <c r="Q3933" s="54" t="s">
        <v>311</v>
      </c>
      <c r="R3933" s="90" t="s">
        <v>182</v>
      </c>
      <c r="S3933" s="100">
        <v>877.93</v>
      </c>
    </row>
    <row r="3934" spans="17:19">
      <c r="Q3934" s="54" t="s">
        <v>311</v>
      </c>
      <c r="R3934" s="90" t="s">
        <v>183</v>
      </c>
      <c r="S3934" s="100">
        <v>877.93</v>
      </c>
    </row>
    <row r="3935" spans="17:19">
      <c r="Q3935" s="54" t="s">
        <v>311</v>
      </c>
      <c r="R3935" s="90" t="s">
        <v>184</v>
      </c>
      <c r="S3935" s="100">
        <v>877.93</v>
      </c>
    </row>
    <row r="3936" spans="17:19">
      <c r="Q3936" s="54" t="s">
        <v>311</v>
      </c>
      <c r="R3936" s="90" t="s">
        <v>185</v>
      </c>
      <c r="S3936" s="100">
        <v>877.93</v>
      </c>
    </row>
    <row r="3937" spans="17:19">
      <c r="Q3937" s="54" t="s">
        <v>311</v>
      </c>
      <c r="R3937" s="90" t="s">
        <v>186</v>
      </c>
      <c r="S3937" s="100">
        <v>877.93</v>
      </c>
    </row>
    <row r="3938" spans="17:19">
      <c r="Q3938" s="54" t="s">
        <v>311</v>
      </c>
      <c r="R3938" s="90" t="s">
        <v>187</v>
      </c>
      <c r="S3938" s="100">
        <v>877.93</v>
      </c>
    </row>
    <row r="3939" spans="17:19">
      <c r="Q3939" s="54" t="s">
        <v>311</v>
      </c>
      <c r="R3939" s="90" t="s">
        <v>188</v>
      </c>
      <c r="S3939" s="100">
        <v>877.93</v>
      </c>
    </row>
    <row r="3940" spans="17:19">
      <c r="Q3940" s="54" t="s">
        <v>311</v>
      </c>
      <c r="R3940" s="90" t="s">
        <v>189</v>
      </c>
      <c r="S3940" s="100">
        <v>877.93</v>
      </c>
    </row>
    <row r="3941" spans="17:19">
      <c r="Q3941" s="54" t="s">
        <v>311</v>
      </c>
      <c r="R3941" s="90" t="s">
        <v>190</v>
      </c>
      <c r="S3941" s="100">
        <v>877.93</v>
      </c>
    </row>
    <row r="3942" spans="17:19">
      <c r="Q3942" s="54" t="s">
        <v>311</v>
      </c>
      <c r="R3942" s="90" t="s">
        <v>191</v>
      </c>
      <c r="S3942" s="100">
        <v>877.93</v>
      </c>
    </row>
    <row r="3943" spans="17:19">
      <c r="Q3943" s="54" t="s">
        <v>311</v>
      </c>
      <c r="R3943" s="90" t="s">
        <v>192</v>
      </c>
      <c r="S3943" s="100">
        <v>877.93</v>
      </c>
    </row>
    <row r="3944" spans="17:19">
      <c r="Q3944" s="54" t="s">
        <v>311</v>
      </c>
      <c r="R3944" s="90" t="s">
        <v>193</v>
      </c>
      <c r="S3944" s="100">
        <v>877.93</v>
      </c>
    </row>
    <row r="3945" spans="17:19">
      <c r="Q3945" s="54" t="s">
        <v>311</v>
      </c>
      <c r="R3945" s="90" t="s">
        <v>194</v>
      </c>
      <c r="S3945" s="100">
        <v>877.93</v>
      </c>
    </row>
    <row r="3946" spans="17:19">
      <c r="Q3946" s="54" t="s">
        <v>311</v>
      </c>
      <c r="R3946" s="90" t="s">
        <v>195</v>
      </c>
      <c r="S3946" s="100">
        <v>877.93</v>
      </c>
    </row>
    <row r="3947" spans="17:19">
      <c r="Q3947" s="54" t="s">
        <v>311</v>
      </c>
      <c r="R3947" s="90" t="s">
        <v>196</v>
      </c>
      <c r="S3947" s="100">
        <v>877.93</v>
      </c>
    </row>
    <row r="3948" spans="17:19">
      <c r="Q3948" s="54" t="s">
        <v>311</v>
      </c>
      <c r="R3948" s="90" t="s">
        <v>197</v>
      </c>
      <c r="S3948" s="100">
        <v>877.93</v>
      </c>
    </row>
    <row r="3949" spans="17:19">
      <c r="Q3949" s="54" t="s">
        <v>311</v>
      </c>
      <c r="R3949" s="90" t="s">
        <v>198</v>
      </c>
      <c r="S3949" s="100">
        <v>877.93</v>
      </c>
    </row>
    <row r="3950" spans="17:19">
      <c r="Q3950" s="54" t="s">
        <v>311</v>
      </c>
      <c r="R3950" s="90" t="s">
        <v>199</v>
      </c>
      <c r="S3950" s="100">
        <v>877.93</v>
      </c>
    </row>
    <row r="3951" spans="17:19">
      <c r="Q3951" s="54" t="s">
        <v>311</v>
      </c>
      <c r="R3951" s="90" t="s">
        <v>200</v>
      </c>
      <c r="S3951" s="100">
        <v>877.93</v>
      </c>
    </row>
    <row r="3952" spans="17:19">
      <c r="Q3952" s="54" t="s">
        <v>311</v>
      </c>
      <c r="R3952" s="90" t="s">
        <v>201</v>
      </c>
      <c r="S3952" s="100">
        <v>877.93</v>
      </c>
    </row>
    <row r="3953" spans="17:19">
      <c r="Q3953" s="54" t="s">
        <v>311</v>
      </c>
      <c r="R3953" s="90" t="s">
        <v>202</v>
      </c>
      <c r="S3953" s="100">
        <v>877.93</v>
      </c>
    </row>
    <row r="3954" spans="17:19">
      <c r="Q3954" s="54" t="s">
        <v>311</v>
      </c>
      <c r="R3954" s="90" t="s">
        <v>203</v>
      </c>
      <c r="S3954" s="100">
        <v>877.93</v>
      </c>
    </row>
    <row r="3955" spans="17:19">
      <c r="Q3955" s="54" t="s">
        <v>311</v>
      </c>
      <c r="R3955" s="90" t="s">
        <v>204</v>
      </c>
      <c r="S3955" s="100">
        <v>877.93</v>
      </c>
    </row>
    <row r="3956" spans="17:19">
      <c r="Q3956" s="54" t="s">
        <v>311</v>
      </c>
      <c r="R3956" s="90" t="s">
        <v>205</v>
      </c>
      <c r="S3956" s="100">
        <v>877.93</v>
      </c>
    </row>
    <row r="3957" spans="17:19">
      <c r="Q3957" s="54" t="s">
        <v>311</v>
      </c>
      <c r="R3957" s="90" t="s">
        <v>206</v>
      </c>
      <c r="S3957" s="100">
        <v>877.93</v>
      </c>
    </row>
    <row r="3958" spans="17:19">
      <c r="Q3958" s="54" t="s">
        <v>311</v>
      </c>
      <c r="R3958" s="90" t="s">
        <v>207</v>
      </c>
      <c r="S3958" s="100">
        <v>877.93</v>
      </c>
    </row>
    <row r="3959" spans="17:19">
      <c r="Q3959" s="54" t="s">
        <v>311</v>
      </c>
      <c r="R3959" s="90" t="s">
        <v>208</v>
      </c>
      <c r="S3959" s="100">
        <v>877.93</v>
      </c>
    </row>
    <row r="3960" spans="17:19">
      <c r="Q3960" s="54" t="s">
        <v>311</v>
      </c>
      <c r="R3960" s="90" t="s">
        <v>209</v>
      </c>
      <c r="S3960" s="100">
        <v>877.93</v>
      </c>
    </row>
    <row r="3961" spans="17:19">
      <c r="Q3961" s="54" t="s">
        <v>311</v>
      </c>
      <c r="R3961" s="90" t="s">
        <v>210</v>
      </c>
      <c r="S3961" s="100">
        <v>877.93</v>
      </c>
    </row>
    <row r="3962" spans="17:19">
      <c r="Q3962" s="54" t="s">
        <v>311</v>
      </c>
      <c r="R3962" s="90" t="s">
        <v>211</v>
      </c>
      <c r="S3962" s="100">
        <v>877.93</v>
      </c>
    </row>
    <row r="3963" spans="17:19">
      <c r="Q3963" s="54" t="s">
        <v>311</v>
      </c>
      <c r="R3963" s="90" t="s">
        <v>212</v>
      </c>
      <c r="S3963" s="100">
        <v>877.93</v>
      </c>
    </row>
    <row r="3964" spans="17:19">
      <c r="Q3964" s="54" t="s">
        <v>311</v>
      </c>
      <c r="R3964" s="90" t="s">
        <v>213</v>
      </c>
      <c r="S3964" s="100">
        <v>877.93</v>
      </c>
    </row>
    <row r="3965" spans="17:19">
      <c r="Q3965" s="54" t="s">
        <v>311</v>
      </c>
      <c r="R3965" s="90" t="s">
        <v>214</v>
      </c>
      <c r="S3965" s="100">
        <v>877.93</v>
      </c>
    </row>
    <row r="3966" spans="17:19">
      <c r="Q3966" s="54" t="s">
        <v>311</v>
      </c>
      <c r="R3966" s="90" t="s">
        <v>215</v>
      </c>
      <c r="S3966" s="100">
        <v>877.93</v>
      </c>
    </row>
    <row r="3967" spans="17:19">
      <c r="Q3967" s="54" t="s">
        <v>311</v>
      </c>
      <c r="R3967" s="90" t="s">
        <v>216</v>
      </c>
      <c r="S3967" s="100">
        <v>877.93</v>
      </c>
    </row>
    <row r="3968" spans="17:19">
      <c r="Q3968" s="54" t="s">
        <v>311</v>
      </c>
      <c r="R3968" s="90" t="s">
        <v>217</v>
      </c>
      <c r="S3968" s="100">
        <v>877.93</v>
      </c>
    </row>
    <row r="3969" spans="17:19">
      <c r="Q3969" s="54" t="s">
        <v>311</v>
      </c>
      <c r="R3969" s="90" t="s">
        <v>218</v>
      </c>
      <c r="S3969" s="100">
        <v>877.93</v>
      </c>
    </row>
    <row r="3970" spans="17:19">
      <c r="Q3970" s="54" t="s">
        <v>311</v>
      </c>
      <c r="R3970" s="90" t="s">
        <v>219</v>
      </c>
      <c r="S3970" s="100">
        <v>877.93</v>
      </c>
    </row>
    <row r="3971" spans="17:19">
      <c r="Q3971" s="54" t="s">
        <v>311</v>
      </c>
      <c r="R3971" s="90" t="s">
        <v>220</v>
      </c>
      <c r="S3971" s="100">
        <v>877.93</v>
      </c>
    </row>
    <row r="3972" spans="17:19">
      <c r="Q3972" s="54" t="s">
        <v>311</v>
      </c>
      <c r="R3972" s="90" t="s">
        <v>221</v>
      </c>
      <c r="S3972" s="100">
        <v>877.93</v>
      </c>
    </row>
    <row r="3973" spans="17:19">
      <c r="Q3973" s="54" t="s">
        <v>311</v>
      </c>
      <c r="R3973" s="90" t="s">
        <v>222</v>
      </c>
      <c r="S3973" s="100">
        <v>877.93</v>
      </c>
    </row>
    <row r="3974" spans="17:19">
      <c r="Q3974" s="54" t="s">
        <v>311</v>
      </c>
      <c r="R3974" s="90" t="s">
        <v>223</v>
      </c>
      <c r="S3974" s="100">
        <v>877.93</v>
      </c>
    </row>
    <row r="3975" spans="17:19">
      <c r="Q3975" s="54" t="s">
        <v>311</v>
      </c>
      <c r="R3975" s="90" t="s">
        <v>224</v>
      </c>
      <c r="S3975" s="100">
        <v>877.93</v>
      </c>
    </row>
    <row r="3976" spans="17:19">
      <c r="Q3976" s="54" t="s">
        <v>311</v>
      </c>
      <c r="R3976" s="90" t="s">
        <v>225</v>
      </c>
      <c r="S3976" s="100">
        <v>877.93</v>
      </c>
    </row>
    <row r="3977" spans="17:19">
      <c r="Q3977" s="54" t="s">
        <v>311</v>
      </c>
      <c r="R3977" s="90" t="s">
        <v>226</v>
      </c>
      <c r="S3977" s="100">
        <v>877.93</v>
      </c>
    </row>
    <row r="3978" spans="17:19">
      <c r="Q3978" s="54" t="s">
        <v>311</v>
      </c>
      <c r="R3978" s="90" t="s">
        <v>227</v>
      </c>
      <c r="S3978" s="100">
        <v>877.93</v>
      </c>
    </row>
    <row r="3979" spans="17:19">
      <c r="Q3979" s="54" t="s">
        <v>311</v>
      </c>
      <c r="R3979" s="90" t="s">
        <v>228</v>
      </c>
      <c r="S3979" s="100">
        <v>877.93</v>
      </c>
    </row>
    <row r="3980" spans="17:19">
      <c r="Q3980" s="54" t="s">
        <v>311</v>
      </c>
      <c r="R3980" s="90" t="s">
        <v>229</v>
      </c>
      <c r="S3980" s="100">
        <v>877.93</v>
      </c>
    </row>
    <row r="3981" spans="17:19">
      <c r="Q3981" s="54" t="s">
        <v>311</v>
      </c>
      <c r="R3981" s="90" t="s">
        <v>230</v>
      </c>
      <c r="S3981" s="100">
        <v>877.93</v>
      </c>
    </row>
    <row r="3982" spans="17:19">
      <c r="Q3982" s="54" t="s">
        <v>311</v>
      </c>
      <c r="R3982" s="90" t="s">
        <v>231</v>
      </c>
      <c r="S3982" s="100">
        <v>877.93</v>
      </c>
    </row>
    <row r="3983" spans="17:19">
      <c r="R3983" s="35"/>
    </row>
    <row r="3984" spans="17:19">
      <c r="R3984" s="35"/>
    </row>
    <row r="3985" spans="18:18">
      <c r="R3985" s="35"/>
    </row>
    <row r="3986" spans="18:18">
      <c r="R3986" s="35"/>
    </row>
    <row r="3987" spans="18:18">
      <c r="R3987" s="35"/>
    </row>
    <row r="3988" spans="18:18">
      <c r="R3988" s="35"/>
    </row>
    <row r="3989" spans="18:18">
      <c r="R3989" s="35"/>
    </row>
    <row r="3990" spans="18:18">
      <c r="R3990" s="35"/>
    </row>
    <row r="3991" spans="18:18">
      <c r="R3991" s="35"/>
    </row>
    <row r="3992" spans="18:18">
      <c r="R3992" s="35"/>
    </row>
    <row r="3993" spans="18:18">
      <c r="R3993" s="35"/>
    </row>
    <row r="3994" spans="18:18">
      <c r="R3994" s="35"/>
    </row>
    <row r="3995" spans="18:18">
      <c r="R3995" s="35"/>
    </row>
    <row r="3996" spans="18:18">
      <c r="R3996" s="35"/>
    </row>
    <row r="3997" spans="18:18">
      <c r="R3997" s="35"/>
    </row>
    <row r="3998" spans="18:18">
      <c r="R3998" s="35"/>
    </row>
    <row r="3999" spans="18:18">
      <c r="R3999" s="35"/>
    </row>
    <row r="4000" spans="18:18">
      <c r="R4000" s="35"/>
    </row>
    <row r="4001" spans="18:18">
      <c r="R4001" s="35"/>
    </row>
    <row r="4002" spans="18:18">
      <c r="R4002" s="35"/>
    </row>
    <row r="4003" spans="18:18">
      <c r="R4003" s="35"/>
    </row>
    <row r="4004" spans="18:18">
      <c r="R4004" s="35"/>
    </row>
    <row r="4005" spans="18:18">
      <c r="R4005" s="35"/>
    </row>
    <row r="4006" spans="18:18">
      <c r="R4006" s="35"/>
    </row>
    <row r="4007" spans="18:18">
      <c r="R4007" s="35"/>
    </row>
    <row r="4008" spans="18:18">
      <c r="R4008" s="35"/>
    </row>
    <row r="4009" spans="18:18">
      <c r="R4009" s="35"/>
    </row>
    <row r="4010" spans="18:18">
      <c r="R4010" s="35"/>
    </row>
    <row r="4011" spans="18:18">
      <c r="R4011" s="35"/>
    </row>
    <row r="4012" spans="18:18">
      <c r="R4012" s="35"/>
    </row>
    <row r="4013" spans="18:18">
      <c r="R4013" s="35"/>
    </row>
    <row r="4014" spans="18:18">
      <c r="R4014" s="35"/>
    </row>
    <row r="4015" spans="18:18">
      <c r="R4015" s="35"/>
    </row>
    <row r="4016" spans="18:18">
      <c r="R4016" s="35"/>
    </row>
    <row r="4017" spans="18:18">
      <c r="R4017" s="35"/>
    </row>
    <row r="4018" spans="18:18">
      <c r="R4018" s="35"/>
    </row>
    <row r="4019" spans="18:18">
      <c r="R4019" s="35"/>
    </row>
    <row r="4020" spans="18:18">
      <c r="R4020" s="35"/>
    </row>
    <row r="4021" spans="18:18">
      <c r="R4021" s="35"/>
    </row>
    <row r="4022" spans="18:18">
      <c r="R4022" s="35"/>
    </row>
    <row r="4023" spans="18:18">
      <c r="R4023" s="35"/>
    </row>
    <row r="4024" spans="18:18">
      <c r="R4024" s="35"/>
    </row>
    <row r="4025" spans="18:18">
      <c r="R4025" s="35"/>
    </row>
    <row r="4026" spans="18:18">
      <c r="R4026" s="35"/>
    </row>
    <row r="4027" spans="18:18">
      <c r="R4027" s="35"/>
    </row>
    <row r="4028" spans="18:18">
      <c r="R4028" s="35"/>
    </row>
    <row r="4029" spans="18:18">
      <c r="R4029" s="35"/>
    </row>
    <row r="4030" spans="18:18">
      <c r="R4030" s="35"/>
    </row>
    <row r="4031" spans="18:18">
      <c r="R4031" s="35"/>
    </row>
    <row r="4032" spans="18:18">
      <c r="R4032" s="35"/>
    </row>
    <row r="4033" spans="18:18">
      <c r="R4033" s="35"/>
    </row>
    <row r="4034" spans="18:18">
      <c r="R4034" s="35"/>
    </row>
    <row r="4035" spans="18:18">
      <c r="R4035" s="35"/>
    </row>
    <row r="4036" spans="18:18">
      <c r="R4036" s="35"/>
    </row>
    <row r="4037" spans="18:18">
      <c r="R4037" s="35"/>
    </row>
    <row r="4038" spans="18:18">
      <c r="R4038" s="35"/>
    </row>
    <row r="4039" spans="18:18">
      <c r="R4039" s="35"/>
    </row>
    <row r="4040" spans="18:18">
      <c r="R4040" s="35"/>
    </row>
    <row r="4041" spans="18:18">
      <c r="R4041" s="35"/>
    </row>
    <row r="4042" spans="18:18">
      <c r="R4042" s="35"/>
    </row>
    <row r="4043" spans="18:18">
      <c r="R4043" s="35"/>
    </row>
    <row r="4044" spans="18:18">
      <c r="R4044" s="35"/>
    </row>
    <row r="4045" spans="18:18">
      <c r="R4045" s="35"/>
    </row>
    <row r="4046" spans="18:18">
      <c r="R4046" s="35"/>
    </row>
    <row r="4047" spans="18:18">
      <c r="R4047" s="35"/>
    </row>
    <row r="4048" spans="18:18">
      <c r="R4048" s="35"/>
    </row>
    <row r="4049" spans="18:18">
      <c r="R4049" s="35"/>
    </row>
    <row r="4050" spans="18:18">
      <c r="R4050" s="35"/>
    </row>
    <row r="4051" spans="18:18">
      <c r="R4051" s="35"/>
    </row>
    <row r="4052" spans="18:18">
      <c r="R4052" s="35"/>
    </row>
    <row r="4053" spans="18:18">
      <c r="R4053" s="35"/>
    </row>
    <row r="4054" spans="18:18">
      <c r="R4054" s="35"/>
    </row>
    <row r="4055" spans="18:18">
      <c r="R4055" s="35"/>
    </row>
    <row r="4056" spans="18:18">
      <c r="R4056" s="35"/>
    </row>
    <row r="4057" spans="18:18">
      <c r="R4057" s="35"/>
    </row>
    <row r="4058" spans="18:18">
      <c r="R4058" s="35"/>
    </row>
    <row r="4059" spans="18:18">
      <c r="R4059" s="35"/>
    </row>
    <row r="4060" spans="18:18">
      <c r="R4060" s="35"/>
    </row>
    <row r="4061" spans="18:18">
      <c r="R4061" s="35"/>
    </row>
    <row r="4062" spans="18:18">
      <c r="R4062" s="35"/>
    </row>
    <row r="4063" spans="18:18">
      <c r="R4063" s="35"/>
    </row>
    <row r="4064" spans="18:18">
      <c r="R4064" s="35"/>
    </row>
    <row r="4065" spans="18:18">
      <c r="R4065" s="35"/>
    </row>
    <row r="4066" spans="18:18">
      <c r="R4066" s="35"/>
    </row>
    <row r="4067" spans="18:18">
      <c r="R4067" s="35"/>
    </row>
    <row r="4068" spans="18:18">
      <c r="R4068" s="35"/>
    </row>
    <row r="4069" spans="18:18">
      <c r="R4069" s="35"/>
    </row>
    <row r="4070" spans="18:18">
      <c r="R4070" s="35"/>
    </row>
    <row r="4071" spans="18:18">
      <c r="R4071" s="35"/>
    </row>
    <row r="4072" spans="18:18">
      <c r="R4072" s="35"/>
    </row>
    <row r="4073" spans="18:18">
      <c r="R4073" s="35"/>
    </row>
    <row r="4074" spans="18:18">
      <c r="R4074" s="35"/>
    </row>
    <row r="4075" spans="18:18">
      <c r="R4075" s="35"/>
    </row>
    <row r="4076" spans="18:18">
      <c r="R4076" s="35"/>
    </row>
    <row r="4077" spans="18:18">
      <c r="R4077" s="35"/>
    </row>
    <row r="4078" spans="18:18">
      <c r="R4078" s="35"/>
    </row>
    <row r="4079" spans="18:18">
      <c r="R4079" s="35"/>
    </row>
    <row r="4080" spans="18:18">
      <c r="R4080" s="35"/>
    </row>
    <row r="4081" spans="18:18">
      <c r="R4081" s="35"/>
    </row>
    <row r="4082" spans="18:18">
      <c r="R4082" s="35"/>
    </row>
    <row r="4083" spans="18:18">
      <c r="R4083" s="35"/>
    </row>
    <row r="4084" spans="18:18">
      <c r="R4084" s="35"/>
    </row>
    <row r="4085" spans="18:18">
      <c r="R4085" s="35"/>
    </row>
    <row r="4086" spans="18:18">
      <c r="R4086" s="35"/>
    </row>
    <row r="4087" spans="18:18">
      <c r="R4087" s="35"/>
    </row>
    <row r="4088" spans="18:18">
      <c r="R4088" s="35"/>
    </row>
    <row r="4089" spans="18:18">
      <c r="R4089" s="35"/>
    </row>
    <row r="4090" spans="18:18">
      <c r="R4090" s="35"/>
    </row>
    <row r="4091" spans="18:18">
      <c r="R4091" s="35"/>
    </row>
    <row r="4092" spans="18:18">
      <c r="R4092" s="35"/>
    </row>
    <row r="4093" spans="18:18">
      <c r="R4093" s="35"/>
    </row>
    <row r="4094" spans="18:18">
      <c r="R4094" s="35"/>
    </row>
    <row r="4095" spans="18:18">
      <c r="R4095" s="35"/>
    </row>
    <row r="4096" spans="18:18">
      <c r="R4096" s="35"/>
    </row>
    <row r="4097" spans="18:18">
      <c r="R4097" s="35"/>
    </row>
    <row r="4098" spans="18:18">
      <c r="R4098" s="35"/>
    </row>
    <row r="4099" spans="18:18">
      <c r="R4099" s="35"/>
    </row>
    <row r="4100" spans="18:18">
      <c r="R4100" s="35"/>
    </row>
    <row r="4101" spans="18:18">
      <c r="R4101" s="35"/>
    </row>
    <row r="4102" spans="18:18">
      <c r="R4102" s="35"/>
    </row>
    <row r="4103" spans="18:18">
      <c r="R4103" s="35"/>
    </row>
    <row r="4104" spans="18:18">
      <c r="R4104" s="35"/>
    </row>
    <row r="4105" spans="18:18">
      <c r="R4105" s="35"/>
    </row>
    <row r="4106" spans="18:18">
      <c r="R4106" s="35"/>
    </row>
    <row r="4107" spans="18:18">
      <c r="R4107" s="35"/>
    </row>
    <row r="4108" spans="18:18">
      <c r="R4108" s="35"/>
    </row>
    <row r="4109" spans="18:18">
      <c r="R4109" s="35"/>
    </row>
    <row r="4110" spans="18:18">
      <c r="R4110" s="35"/>
    </row>
    <row r="4111" spans="18:18">
      <c r="R4111" s="35"/>
    </row>
    <row r="4112" spans="18:18">
      <c r="R4112" s="35"/>
    </row>
    <row r="4113" spans="18:18">
      <c r="R4113" s="35"/>
    </row>
    <row r="4114" spans="18:18">
      <c r="R4114" s="35"/>
    </row>
    <row r="4115" spans="18:18">
      <c r="R4115" s="35"/>
    </row>
    <row r="4116" spans="18:18">
      <c r="R4116" s="35"/>
    </row>
    <row r="4117" spans="18:18">
      <c r="R4117" s="35"/>
    </row>
    <row r="4118" spans="18:18">
      <c r="R4118" s="35"/>
    </row>
    <row r="4119" spans="18:18">
      <c r="R4119" s="35"/>
    </row>
    <row r="4120" spans="18:18">
      <c r="R4120" s="35"/>
    </row>
    <row r="4121" spans="18:18">
      <c r="R4121" s="35"/>
    </row>
    <row r="4122" spans="18:18">
      <c r="R4122" s="35"/>
    </row>
    <row r="4123" spans="18:18">
      <c r="R4123" s="35"/>
    </row>
    <row r="4124" spans="18:18">
      <c r="R4124" s="35"/>
    </row>
    <row r="4125" spans="18:18">
      <c r="R4125" s="35"/>
    </row>
    <row r="4126" spans="18:18">
      <c r="R4126" s="35"/>
    </row>
    <row r="4127" spans="18:18">
      <c r="R4127" s="35"/>
    </row>
    <row r="4128" spans="18:18">
      <c r="R4128" s="35"/>
    </row>
    <row r="4129" spans="18:18">
      <c r="R4129" s="35"/>
    </row>
    <row r="4130" spans="18:18">
      <c r="R4130" s="35"/>
    </row>
    <row r="4131" spans="18:18">
      <c r="R4131" s="35"/>
    </row>
    <row r="4132" spans="18:18">
      <c r="R4132" s="35"/>
    </row>
    <row r="4133" spans="18:18">
      <c r="R4133" s="35"/>
    </row>
    <row r="4134" spans="18:18">
      <c r="R4134" s="35"/>
    </row>
    <row r="4135" spans="18:18">
      <c r="R4135" s="35"/>
    </row>
    <row r="4136" spans="18:18">
      <c r="R4136" s="35"/>
    </row>
    <row r="4137" spans="18:18">
      <c r="R4137" s="35"/>
    </row>
    <row r="4138" spans="18:18">
      <c r="R4138" s="35"/>
    </row>
    <row r="4139" spans="18:18">
      <c r="R4139" s="35"/>
    </row>
    <row r="4140" spans="18:18">
      <c r="R4140" s="35"/>
    </row>
    <row r="4141" spans="18:18">
      <c r="R4141" s="35"/>
    </row>
    <row r="4142" spans="18:18">
      <c r="R4142" s="35"/>
    </row>
    <row r="4143" spans="18:18">
      <c r="R4143" s="35"/>
    </row>
    <row r="4144" spans="18:18">
      <c r="R4144" s="35"/>
    </row>
    <row r="4145" spans="18:18">
      <c r="R4145" s="35"/>
    </row>
    <row r="4146" spans="18:18">
      <c r="R4146" s="35"/>
    </row>
    <row r="4147" spans="18:18">
      <c r="R4147" s="35"/>
    </row>
    <row r="4148" spans="18:18">
      <c r="R4148" s="35"/>
    </row>
    <row r="4149" spans="18:18">
      <c r="R4149" s="35"/>
    </row>
    <row r="4150" spans="18:18">
      <c r="R4150" s="35"/>
    </row>
    <row r="4151" spans="18:18">
      <c r="R4151" s="35"/>
    </row>
    <row r="4152" spans="18:18">
      <c r="R4152" s="35"/>
    </row>
    <row r="4153" spans="18:18">
      <c r="R4153" s="35"/>
    </row>
    <row r="4154" spans="18:18">
      <c r="R4154" s="35"/>
    </row>
    <row r="4155" spans="18:18">
      <c r="R4155" s="35"/>
    </row>
    <row r="4156" spans="18:18">
      <c r="R4156" s="35"/>
    </row>
    <row r="4157" spans="18:18">
      <c r="R4157" s="35"/>
    </row>
    <row r="4158" spans="18:18">
      <c r="R4158" s="35"/>
    </row>
    <row r="4159" spans="18:18">
      <c r="R4159" s="35"/>
    </row>
    <row r="4160" spans="18:18">
      <c r="R4160" s="35"/>
    </row>
    <row r="4161" spans="18:18">
      <c r="R4161" s="35"/>
    </row>
    <row r="4162" spans="18:18">
      <c r="R4162" s="35"/>
    </row>
    <row r="4163" spans="18:18">
      <c r="R4163" s="35"/>
    </row>
    <row r="4164" spans="18:18">
      <c r="R4164" s="35"/>
    </row>
    <row r="4165" spans="18:18">
      <c r="R4165" s="35"/>
    </row>
    <row r="4166" spans="18:18">
      <c r="R4166" s="35"/>
    </row>
    <row r="4167" spans="18:18">
      <c r="R4167" s="35"/>
    </row>
    <row r="4168" spans="18:18">
      <c r="R4168" s="35"/>
    </row>
    <row r="4169" spans="18:18">
      <c r="R4169" s="35"/>
    </row>
    <row r="4170" spans="18:18">
      <c r="R4170" s="35"/>
    </row>
    <row r="4171" spans="18:18">
      <c r="R4171" s="35"/>
    </row>
    <row r="4172" spans="18:18">
      <c r="R4172" s="35"/>
    </row>
    <row r="4173" spans="18:18">
      <c r="R4173" s="35"/>
    </row>
    <row r="4174" spans="18:18">
      <c r="R4174" s="35"/>
    </row>
    <row r="4175" spans="18:18">
      <c r="R4175" s="35"/>
    </row>
    <row r="4176" spans="18:18">
      <c r="R4176" s="35"/>
    </row>
    <row r="4177" spans="18:18">
      <c r="R4177" s="35"/>
    </row>
    <row r="4178" spans="18:18">
      <c r="R4178" s="35"/>
    </row>
    <row r="4179" spans="18:18">
      <c r="R4179" s="35"/>
    </row>
    <row r="4180" spans="18:18">
      <c r="R4180" s="35"/>
    </row>
    <row r="4181" spans="18:18">
      <c r="R4181" s="35"/>
    </row>
  </sheetData>
  <sheetProtection selectLockedCells="1" selectUn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B0366-D6EC-40A0-8A02-F01281383305}">
  <sheetPr codeName="Feuil4">
    <tabColor theme="9" tint="-0.499984740745262"/>
  </sheetPr>
  <dimension ref="A2:XFD4181"/>
  <sheetViews>
    <sheetView topLeftCell="A217" workbookViewId="0">
      <selection activeCell="F4" sqref="F4"/>
    </sheetView>
  </sheetViews>
  <sheetFormatPr baseColWidth="10" defaultRowHeight="15"/>
  <cols>
    <col min="1" max="1" width="27.140625" bestFit="1" customWidth="1"/>
    <col min="2" max="2" width="9.5703125" bestFit="1" customWidth="1"/>
    <col min="3" max="3" width="10.140625" bestFit="1" customWidth="1"/>
    <col min="4" max="4" width="11.42578125" bestFit="1" customWidth="1"/>
    <col min="6" max="6" width="61.85546875" bestFit="1" customWidth="1"/>
    <col min="7" max="7" width="13" bestFit="1" customWidth="1"/>
    <col min="8" max="8" width="12.28515625" bestFit="1" customWidth="1"/>
    <col min="10" max="10" width="37" bestFit="1" customWidth="1"/>
    <col min="11" max="11" width="44.28515625" bestFit="1" customWidth="1"/>
    <col min="12" max="12" width="48.7109375" bestFit="1" customWidth="1"/>
    <col min="13" max="13" width="48.28515625" bestFit="1" customWidth="1"/>
    <col min="14" max="14" width="50.7109375" bestFit="1" customWidth="1"/>
    <col min="15" max="15" width="48.28515625" bestFit="1" customWidth="1"/>
    <col min="17" max="17" width="74.140625" bestFit="1" customWidth="1"/>
    <col min="18" max="18" width="9.5703125" bestFit="1" customWidth="1"/>
    <col min="19" max="19" width="9.140625" bestFit="1" customWidth="1"/>
    <col min="20" max="216" width="8.5703125" customWidth="1"/>
  </cols>
  <sheetData>
    <row r="2" spans="1:216 16384:16384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6 16384:16384">
      <c r="A3" s="32" t="s">
        <v>31</v>
      </c>
      <c r="B3" s="32" t="s">
        <v>32</v>
      </c>
      <c r="C3" s="32" t="s">
        <v>270</v>
      </c>
      <c r="D3" s="32" t="s">
        <v>269</v>
      </c>
      <c r="E3" s="2"/>
      <c r="F3" s="160"/>
      <c r="G3" s="160"/>
      <c r="H3" s="160"/>
      <c r="I3" s="2"/>
      <c r="J3" s="161"/>
      <c r="K3" s="161"/>
      <c r="L3" s="161"/>
      <c r="M3" s="161"/>
      <c r="N3" s="161"/>
      <c r="O3" s="161"/>
      <c r="P3" s="2"/>
      <c r="Q3" s="34"/>
      <c r="R3" s="162"/>
      <c r="S3" s="163"/>
      <c r="T3" s="160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2"/>
      <c r="GY3" s="32"/>
      <c r="GZ3" s="32"/>
      <c r="HA3" s="32"/>
      <c r="HB3" s="32"/>
      <c r="HC3" s="32"/>
      <c r="HD3" s="32"/>
      <c r="HE3" s="32"/>
      <c r="HF3" s="32"/>
      <c r="HG3" s="32"/>
      <c r="HH3" s="32"/>
    </row>
    <row r="4" spans="1:216 16384:16384">
      <c r="A4" s="34" t="s">
        <v>322</v>
      </c>
      <c r="B4" s="35" t="s">
        <v>34</v>
      </c>
      <c r="C4" s="46">
        <f t="shared" ref="C4:C68" si="0">D4/1.2</f>
        <v>6840</v>
      </c>
      <c r="D4" s="178">
        <v>8208</v>
      </c>
      <c r="E4" s="2"/>
      <c r="F4" s="34"/>
      <c r="G4" s="164"/>
      <c r="H4" s="164"/>
      <c r="I4" s="2"/>
      <c r="J4" s="165"/>
      <c r="K4" s="165"/>
      <c r="L4" s="166"/>
      <c r="M4" s="166"/>
      <c r="N4" s="166"/>
      <c r="O4" s="166"/>
      <c r="P4" s="2"/>
      <c r="Q4" s="34"/>
      <c r="R4" s="162"/>
      <c r="S4" s="163"/>
      <c r="T4" s="167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  <c r="CZ4" s="86"/>
      <c r="DA4" s="86"/>
      <c r="DB4" s="86"/>
      <c r="DC4" s="86"/>
      <c r="DD4" s="86"/>
      <c r="DE4" s="86"/>
      <c r="DF4" s="86"/>
      <c r="DG4" s="86"/>
      <c r="DH4" s="86"/>
      <c r="DI4" s="86"/>
      <c r="DJ4" s="86"/>
      <c r="DK4" s="86"/>
      <c r="DL4" s="86"/>
      <c r="DM4" s="86"/>
      <c r="DN4" s="86"/>
      <c r="DO4" s="86"/>
      <c r="DP4" s="86"/>
      <c r="DQ4" s="86"/>
      <c r="DR4" s="86"/>
      <c r="DS4" s="86"/>
      <c r="DT4" s="86"/>
      <c r="DU4" s="86"/>
      <c r="DV4" s="86"/>
      <c r="DW4" s="86"/>
      <c r="DX4" s="86"/>
      <c r="DY4" s="86"/>
      <c r="DZ4" s="86"/>
      <c r="EA4" s="86"/>
      <c r="EB4" s="86"/>
      <c r="EC4" s="86"/>
      <c r="ED4" s="86"/>
      <c r="EE4" s="86"/>
      <c r="EF4" s="86"/>
      <c r="EG4" s="86"/>
      <c r="EH4" s="86"/>
      <c r="EI4" s="86"/>
      <c r="EJ4" s="86"/>
      <c r="EK4" s="86"/>
      <c r="EL4" s="86"/>
      <c r="EM4" s="86"/>
      <c r="EN4" s="86"/>
      <c r="EO4" s="86"/>
      <c r="EP4" s="86"/>
      <c r="EQ4" s="86"/>
      <c r="ER4" s="86"/>
      <c r="ES4" s="86"/>
      <c r="ET4" s="86"/>
      <c r="EU4" s="86"/>
      <c r="EV4" s="86"/>
      <c r="EW4" s="86"/>
      <c r="EX4" s="86"/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  <c r="FL4" s="86"/>
      <c r="FM4" s="86"/>
      <c r="FN4" s="86"/>
      <c r="FO4" s="86"/>
      <c r="FP4" s="86"/>
      <c r="FQ4" s="86"/>
      <c r="FR4" s="86"/>
      <c r="FS4" s="86"/>
      <c r="FT4" s="86"/>
      <c r="FU4" s="86"/>
      <c r="FV4" s="86"/>
      <c r="FW4" s="86"/>
      <c r="FX4" s="86"/>
      <c r="FY4" s="86"/>
      <c r="FZ4" s="86"/>
      <c r="GA4" s="86"/>
      <c r="GB4" s="86"/>
      <c r="GC4" s="86"/>
      <c r="GD4" s="86"/>
      <c r="GE4" s="86"/>
      <c r="GF4" s="86"/>
      <c r="GG4" s="86"/>
      <c r="GH4" s="86"/>
      <c r="GI4" s="86"/>
      <c r="GJ4" s="86"/>
      <c r="GK4" s="86"/>
      <c r="GL4" s="86"/>
      <c r="GM4" s="86"/>
      <c r="GN4" s="86"/>
      <c r="GO4" s="86"/>
      <c r="GP4" s="86"/>
      <c r="GQ4" s="86"/>
      <c r="GR4" s="86"/>
      <c r="GS4" s="86"/>
      <c r="GT4" s="86"/>
      <c r="GU4" s="86"/>
      <c r="GV4" s="86"/>
      <c r="GW4" s="86"/>
      <c r="GX4" s="86"/>
      <c r="GY4" s="86"/>
      <c r="GZ4" s="86"/>
      <c r="HA4" s="86"/>
      <c r="HB4" s="86"/>
      <c r="HC4" s="86"/>
      <c r="HD4" s="86"/>
      <c r="HE4" s="86"/>
      <c r="HF4" s="86"/>
      <c r="HG4" s="86"/>
      <c r="HH4" s="86"/>
      <c r="XFD4" s="86"/>
    </row>
    <row r="5" spans="1:216 16384:16384">
      <c r="A5" s="34" t="s">
        <v>322</v>
      </c>
      <c r="B5" s="35" t="s">
        <v>33</v>
      </c>
      <c r="C5" s="46">
        <f t="shared" si="0"/>
        <v>6888.3333333333339</v>
      </c>
      <c r="D5" s="178">
        <v>8266</v>
      </c>
      <c r="E5" s="2"/>
      <c r="F5" s="2"/>
      <c r="G5" s="164"/>
      <c r="H5" s="164"/>
      <c r="I5" s="2"/>
      <c r="J5" s="2"/>
      <c r="K5" s="2"/>
      <c r="L5" s="2"/>
      <c r="M5" s="2"/>
      <c r="N5" s="2"/>
      <c r="O5" s="2"/>
      <c r="P5" s="2"/>
      <c r="Q5" s="34"/>
      <c r="R5" s="162"/>
      <c r="S5" s="163"/>
      <c r="T5" s="162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</row>
    <row r="6" spans="1:216 16384:16384">
      <c r="A6" s="34" t="s">
        <v>322</v>
      </c>
      <c r="B6" s="35" t="s">
        <v>35</v>
      </c>
      <c r="C6" s="46">
        <f t="shared" si="0"/>
        <v>6936.666666666667</v>
      </c>
      <c r="D6" s="178">
        <v>8324</v>
      </c>
      <c r="E6" s="2"/>
      <c r="F6" s="2"/>
      <c r="G6" s="164"/>
      <c r="H6" s="164"/>
      <c r="I6" s="2"/>
      <c r="J6" s="168"/>
      <c r="K6" s="165"/>
      <c r="L6" s="2"/>
      <c r="M6" s="2"/>
      <c r="N6" s="2"/>
      <c r="O6" s="2"/>
      <c r="P6" s="2"/>
      <c r="Q6" s="34"/>
      <c r="R6" s="162"/>
      <c r="S6" s="163"/>
      <c r="T6" s="162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</row>
    <row r="7" spans="1:216 16384:16384">
      <c r="A7" s="34" t="s">
        <v>322</v>
      </c>
      <c r="B7" s="35" t="s">
        <v>36</v>
      </c>
      <c r="C7" s="46">
        <f t="shared" si="0"/>
        <v>6985</v>
      </c>
      <c r="D7" s="178">
        <v>8382</v>
      </c>
      <c r="E7" s="2"/>
      <c r="F7" s="2"/>
      <c r="G7" s="164"/>
      <c r="H7" s="164"/>
      <c r="I7" s="2"/>
      <c r="J7" s="2"/>
      <c r="K7" s="2"/>
      <c r="L7" s="2"/>
      <c r="M7" s="2"/>
      <c r="N7" s="2"/>
      <c r="O7" s="2"/>
      <c r="P7" s="2"/>
      <c r="Q7" s="34"/>
      <c r="R7" s="162"/>
      <c r="S7" s="163"/>
      <c r="T7" s="162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</row>
    <row r="8" spans="1:216 16384:16384">
      <c r="A8" s="34" t="s">
        <v>322</v>
      </c>
      <c r="B8" s="35" t="s">
        <v>37</v>
      </c>
      <c r="C8" s="46">
        <f t="shared" si="0"/>
        <v>6888.3333333333339</v>
      </c>
      <c r="D8" s="178">
        <v>8266</v>
      </c>
      <c r="E8" s="2"/>
      <c r="F8" s="2"/>
      <c r="G8" s="164"/>
      <c r="H8" s="164"/>
      <c r="I8" s="2"/>
      <c r="J8" s="2"/>
      <c r="K8" s="2"/>
      <c r="L8" s="2"/>
      <c r="M8" s="2"/>
      <c r="N8" s="2"/>
      <c r="O8" s="2"/>
      <c r="P8" s="2"/>
      <c r="Q8" s="34"/>
      <c r="R8" s="162"/>
      <c r="S8" s="163"/>
      <c r="T8" s="162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</row>
    <row r="9" spans="1:216 16384:16384">
      <c r="A9" s="34" t="s">
        <v>322</v>
      </c>
      <c r="B9" s="35" t="s">
        <v>38</v>
      </c>
      <c r="C9" s="46">
        <f t="shared" si="0"/>
        <v>6936.666666666667</v>
      </c>
      <c r="D9" s="178">
        <v>8324</v>
      </c>
      <c r="E9" s="2"/>
      <c r="F9" s="2"/>
      <c r="G9" s="164"/>
      <c r="H9" s="164"/>
      <c r="I9" s="2"/>
      <c r="J9" s="2"/>
      <c r="K9" s="2"/>
      <c r="L9" s="2"/>
      <c r="M9" s="2"/>
      <c r="N9" s="2"/>
      <c r="O9" s="2"/>
      <c r="P9" s="2"/>
      <c r="Q9" s="34"/>
      <c r="R9" s="162"/>
      <c r="S9" s="163"/>
      <c r="T9" s="162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</row>
    <row r="10" spans="1:216 16384:16384">
      <c r="A10" s="34" t="s">
        <v>322</v>
      </c>
      <c r="B10" s="35" t="s">
        <v>39</v>
      </c>
      <c r="C10" s="46">
        <f t="shared" si="0"/>
        <v>6985</v>
      </c>
      <c r="D10" s="178">
        <v>8382</v>
      </c>
      <c r="E10" s="2"/>
      <c r="F10" s="2"/>
      <c r="G10" s="164"/>
      <c r="H10" s="164"/>
      <c r="I10" s="2"/>
      <c r="J10" s="2"/>
      <c r="K10" s="2"/>
      <c r="L10" s="2"/>
      <c r="M10" s="2"/>
      <c r="N10" s="2"/>
      <c r="O10" s="2"/>
      <c r="P10" s="2"/>
      <c r="Q10" s="34"/>
      <c r="R10" s="162"/>
      <c r="S10" s="163"/>
      <c r="T10" s="162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</row>
    <row r="11" spans="1:216 16384:16384">
      <c r="A11" s="34" t="s">
        <v>322</v>
      </c>
      <c r="B11" s="35" t="s">
        <v>40</v>
      </c>
      <c r="C11" s="46">
        <f t="shared" si="0"/>
        <v>7035</v>
      </c>
      <c r="D11" s="178">
        <v>8442</v>
      </c>
      <c r="E11" s="2"/>
      <c r="F11" s="2"/>
      <c r="G11" s="164"/>
      <c r="H11" s="164"/>
      <c r="I11" s="2"/>
      <c r="J11" s="2"/>
      <c r="K11" s="2"/>
      <c r="L11" s="2"/>
      <c r="M11" s="2"/>
      <c r="N11" s="2"/>
      <c r="O11" s="2"/>
      <c r="P11" s="2"/>
      <c r="Q11" s="34"/>
      <c r="R11" s="162"/>
      <c r="S11" s="163"/>
      <c r="T11" s="162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</row>
    <row r="12" spans="1:216 16384:16384">
      <c r="A12" s="34" t="s">
        <v>322</v>
      </c>
      <c r="B12" s="35" t="s">
        <v>41</v>
      </c>
      <c r="C12" s="46">
        <f t="shared" si="0"/>
        <v>7085.8333333333339</v>
      </c>
      <c r="D12" s="178">
        <v>8503</v>
      </c>
      <c r="E12" s="2"/>
      <c r="F12" s="2"/>
      <c r="G12" s="164"/>
      <c r="H12" s="164"/>
      <c r="I12" s="2"/>
      <c r="J12" s="2"/>
      <c r="K12" s="2"/>
      <c r="L12" s="2"/>
      <c r="M12" s="2"/>
      <c r="N12" s="2"/>
      <c r="O12" s="2"/>
      <c r="P12" s="2"/>
      <c r="Q12" s="34"/>
      <c r="R12" s="162"/>
      <c r="S12" s="163"/>
      <c r="T12" s="162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</row>
    <row r="13" spans="1:216 16384:16384">
      <c r="A13" s="34" t="s">
        <v>322</v>
      </c>
      <c r="B13" s="35" t="s">
        <v>42</v>
      </c>
      <c r="C13" s="46">
        <f t="shared" si="0"/>
        <v>6936.666666666667</v>
      </c>
      <c r="D13" s="178">
        <v>8324</v>
      </c>
      <c r="E13" s="2"/>
      <c r="F13" s="2"/>
      <c r="G13" s="164"/>
      <c r="H13" s="164"/>
      <c r="I13" s="2"/>
      <c r="J13" s="2"/>
      <c r="K13" s="2"/>
      <c r="L13" s="2"/>
      <c r="M13" s="2"/>
      <c r="N13" s="2"/>
      <c r="O13" s="2"/>
      <c r="P13" s="2"/>
      <c r="Q13" s="34"/>
      <c r="R13" s="162"/>
      <c r="S13" s="163"/>
      <c r="T13" s="162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</row>
    <row r="14" spans="1:216 16384:16384">
      <c r="A14" s="34" t="s">
        <v>322</v>
      </c>
      <c r="B14" s="35" t="s">
        <v>43</v>
      </c>
      <c r="C14" s="46">
        <f t="shared" si="0"/>
        <v>6985</v>
      </c>
      <c r="D14" s="178">
        <v>8382</v>
      </c>
      <c r="E14" s="2"/>
      <c r="F14" s="2"/>
      <c r="G14" s="164"/>
      <c r="H14" s="164"/>
      <c r="I14" s="2"/>
      <c r="J14" s="2"/>
      <c r="K14" s="2"/>
      <c r="L14" s="2"/>
      <c r="M14" s="2"/>
      <c r="N14" s="2"/>
      <c r="O14" s="2"/>
      <c r="P14" s="2"/>
      <c r="Q14" s="34"/>
      <c r="R14" s="162"/>
      <c r="S14" s="163"/>
      <c r="T14" s="162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</row>
    <row r="15" spans="1:216 16384:16384">
      <c r="A15" s="34" t="s">
        <v>322</v>
      </c>
      <c r="B15" s="35" t="s">
        <v>44</v>
      </c>
      <c r="C15" s="46">
        <f t="shared" si="0"/>
        <v>7035</v>
      </c>
      <c r="D15" s="178">
        <v>8442</v>
      </c>
      <c r="E15" s="2"/>
      <c r="F15" s="2"/>
      <c r="G15" s="164"/>
      <c r="H15" s="164"/>
      <c r="I15" s="2"/>
      <c r="J15" s="2"/>
      <c r="K15" s="2"/>
      <c r="L15" s="2"/>
      <c r="M15" s="2"/>
      <c r="N15" s="2"/>
      <c r="O15" s="2"/>
      <c r="P15" s="2"/>
      <c r="Q15" s="34"/>
      <c r="R15" s="162"/>
      <c r="S15" s="163"/>
      <c r="T15" s="162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</row>
    <row r="16" spans="1:216 16384:16384">
      <c r="A16" s="34" t="s">
        <v>322</v>
      </c>
      <c r="B16" s="35" t="s">
        <v>45</v>
      </c>
      <c r="C16" s="46">
        <f t="shared" si="0"/>
        <v>7085.8333333333339</v>
      </c>
      <c r="D16" s="178">
        <v>8503</v>
      </c>
      <c r="E16" s="2"/>
      <c r="F16" s="2"/>
      <c r="G16" s="164"/>
      <c r="H16" s="164"/>
      <c r="I16" s="2"/>
      <c r="J16" s="2"/>
      <c r="K16" s="2"/>
      <c r="L16" s="2"/>
      <c r="M16" s="2"/>
      <c r="N16" s="2"/>
      <c r="O16" s="2"/>
      <c r="P16" s="2"/>
      <c r="Q16" s="34"/>
      <c r="R16" s="162"/>
      <c r="S16" s="163"/>
      <c r="T16" s="162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</row>
    <row r="17" spans="1:42">
      <c r="A17" s="34" t="s">
        <v>322</v>
      </c>
      <c r="B17" s="35" t="s">
        <v>46</v>
      </c>
      <c r="C17" s="46">
        <f t="shared" si="0"/>
        <v>7133.3333333333339</v>
      </c>
      <c r="D17" s="178">
        <v>8560</v>
      </c>
      <c r="E17" s="2"/>
      <c r="F17" s="2"/>
      <c r="G17" s="164"/>
      <c r="H17" s="164"/>
      <c r="I17" s="2"/>
      <c r="J17" s="2"/>
      <c r="K17" s="2"/>
      <c r="L17" s="2"/>
      <c r="M17" s="2"/>
      <c r="N17" s="2"/>
      <c r="O17" s="2"/>
      <c r="P17" s="2"/>
      <c r="Q17" s="34"/>
      <c r="R17" s="162"/>
      <c r="S17" s="163"/>
      <c r="T17" s="162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</row>
    <row r="18" spans="1:42">
      <c r="A18" s="34" t="s">
        <v>322</v>
      </c>
      <c r="B18" s="35" t="s">
        <v>47</v>
      </c>
      <c r="C18" s="46">
        <f t="shared" si="0"/>
        <v>7181.666666666667</v>
      </c>
      <c r="D18" s="178">
        <v>8618</v>
      </c>
      <c r="E18" s="2"/>
      <c r="F18" s="2"/>
      <c r="G18" s="164"/>
      <c r="H18" s="164"/>
      <c r="I18" s="2"/>
      <c r="J18" s="2"/>
      <c r="K18" s="2"/>
      <c r="L18" s="2"/>
      <c r="M18" s="2"/>
      <c r="N18" s="2"/>
      <c r="O18" s="2"/>
      <c r="P18" s="2"/>
      <c r="Q18" s="34"/>
      <c r="R18" s="162"/>
      <c r="S18" s="163"/>
      <c r="T18" s="162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</row>
    <row r="19" spans="1:42">
      <c r="A19" s="34" t="s">
        <v>322</v>
      </c>
      <c r="B19" s="35" t="s">
        <v>48</v>
      </c>
      <c r="C19" s="46">
        <f t="shared" si="0"/>
        <v>6985</v>
      </c>
      <c r="D19" s="178">
        <v>8382</v>
      </c>
      <c r="E19" s="2"/>
      <c r="F19" s="2"/>
      <c r="G19" s="164"/>
      <c r="H19" s="164"/>
      <c r="I19" s="2"/>
      <c r="J19" s="2"/>
      <c r="K19" s="2"/>
      <c r="L19" s="2"/>
      <c r="M19" s="2"/>
      <c r="N19" s="2"/>
      <c r="O19" s="2"/>
      <c r="P19" s="2"/>
      <c r="Q19" s="34"/>
      <c r="R19" s="162"/>
      <c r="S19" s="163"/>
      <c r="T19" s="162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</row>
    <row r="20" spans="1:42">
      <c r="A20" s="34" t="s">
        <v>322</v>
      </c>
      <c r="B20" s="35" t="s">
        <v>49</v>
      </c>
      <c r="C20" s="46">
        <f t="shared" si="0"/>
        <v>7035</v>
      </c>
      <c r="D20" s="178">
        <v>8442</v>
      </c>
      <c r="E20" s="2"/>
      <c r="F20" s="2"/>
      <c r="G20" s="164"/>
      <c r="H20" s="164"/>
      <c r="I20" s="2"/>
      <c r="J20" s="2"/>
      <c r="K20" s="2"/>
      <c r="L20" s="2"/>
      <c r="M20" s="2"/>
      <c r="N20" s="2"/>
      <c r="O20" s="2"/>
      <c r="P20" s="2"/>
      <c r="Q20" s="34"/>
      <c r="R20" s="162"/>
      <c r="S20" s="163"/>
      <c r="T20" s="162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</row>
    <row r="21" spans="1:42">
      <c r="A21" s="34" t="s">
        <v>322</v>
      </c>
      <c r="B21" s="35" t="s">
        <v>50</v>
      </c>
      <c r="C21" s="46">
        <f t="shared" si="0"/>
        <v>7085.8333333333339</v>
      </c>
      <c r="D21" s="178">
        <v>8503</v>
      </c>
      <c r="E21" s="2"/>
      <c r="F21" s="2"/>
      <c r="G21" s="169"/>
      <c r="H21" s="164"/>
      <c r="I21" s="2"/>
      <c r="J21" s="2"/>
      <c r="K21" s="2"/>
      <c r="L21" s="2"/>
      <c r="M21" s="2"/>
      <c r="N21" s="2"/>
      <c r="O21" s="2"/>
      <c r="P21" s="2"/>
      <c r="Q21" s="34"/>
      <c r="R21" s="162"/>
      <c r="S21" s="163"/>
      <c r="T21" s="162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</row>
    <row r="22" spans="1:42">
      <c r="A22" s="34" t="s">
        <v>322</v>
      </c>
      <c r="B22" s="35" t="s">
        <v>51</v>
      </c>
      <c r="C22" s="46">
        <f t="shared" si="0"/>
        <v>7133.3333333333339</v>
      </c>
      <c r="D22" s="178">
        <v>8560</v>
      </c>
      <c r="E22" s="2"/>
      <c r="F22" s="2"/>
      <c r="G22" s="164"/>
      <c r="H22" s="164"/>
      <c r="I22" s="2"/>
      <c r="J22" s="2"/>
      <c r="K22" s="2"/>
      <c r="L22" s="2"/>
      <c r="M22" s="2"/>
      <c r="N22" s="2"/>
      <c r="O22" s="2"/>
      <c r="P22" s="2"/>
      <c r="Q22" s="34"/>
      <c r="R22" s="162"/>
      <c r="S22" s="163"/>
      <c r="T22" s="162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</row>
    <row r="23" spans="1:42">
      <c r="A23" s="34" t="s">
        <v>322</v>
      </c>
      <c r="B23" s="35" t="s">
        <v>52</v>
      </c>
      <c r="C23" s="46">
        <f t="shared" si="0"/>
        <v>7181.666666666667</v>
      </c>
      <c r="D23" s="178">
        <v>8618</v>
      </c>
      <c r="E23" s="2"/>
      <c r="F23" s="2"/>
      <c r="G23" s="164"/>
      <c r="H23" s="164"/>
      <c r="I23" s="2"/>
      <c r="J23" s="2"/>
      <c r="K23" s="2"/>
      <c r="L23" s="2"/>
      <c r="M23" s="2"/>
      <c r="N23" s="2"/>
      <c r="O23" s="2"/>
      <c r="P23" s="2"/>
      <c r="Q23" s="34"/>
      <c r="R23" s="162"/>
      <c r="S23" s="163"/>
      <c r="T23" s="162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</row>
    <row r="24" spans="1:42">
      <c r="A24" s="34" t="s">
        <v>322</v>
      </c>
      <c r="B24" s="35" t="s">
        <v>53</v>
      </c>
      <c r="C24" s="46">
        <f t="shared" si="0"/>
        <v>7230.8333333333339</v>
      </c>
      <c r="D24" s="178">
        <v>8677</v>
      </c>
      <c r="E24" s="2"/>
      <c r="F24" s="2"/>
      <c r="G24" s="164"/>
      <c r="H24" s="164"/>
      <c r="I24" s="2"/>
      <c r="J24" s="2"/>
      <c r="K24" s="2"/>
      <c r="L24" s="2"/>
      <c r="M24" s="2"/>
      <c r="N24" s="2"/>
      <c r="O24" s="2"/>
      <c r="P24" s="2"/>
      <c r="Q24" s="34"/>
      <c r="R24" s="162"/>
      <c r="S24" s="163"/>
      <c r="T24" s="162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</row>
    <row r="25" spans="1:42">
      <c r="A25" s="34" t="s">
        <v>322</v>
      </c>
      <c r="B25" s="35" t="s">
        <v>54</v>
      </c>
      <c r="C25" s="46">
        <f t="shared" si="0"/>
        <v>7285</v>
      </c>
      <c r="D25" s="178">
        <v>8742</v>
      </c>
      <c r="E25" s="2"/>
      <c r="F25" s="2"/>
      <c r="G25" s="164"/>
      <c r="H25" s="164"/>
      <c r="I25" s="2"/>
      <c r="J25" s="2"/>
      <c r="K25" s="2"/>
      <c r="L25" s="2"/>
      <c r="M25" s="2"/>
      <c r="N25" s="2"/>
      <c r="O25" s="2"/>
      <c r="P25" s="2"/>
      <c r="Q25" s="34"/>
      <c r="R25" s="162"/>
      <c r="S25" s="163"/>
      <c r="T25" s="162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</row>
    <row r="26" spans="1:42">
      <c r="A26" s="34" t="s">
        <v>322</v>
      </c>
      <c r="B26" s="35" t="s">
        <v>55</v>
      </c>
      <c r="C26" s="46">
        <f t="shared" si="0"/>
        <v>7035</v>
      </c>
      <c r="D26" s="178">
        <v>8442</v>
      </c>
      <c r="E26" s="2"/>
      <c r="F26" s="2"/>
      <c r="G26" s="164"/>
      <c r="H26" s="164"/>
      <c r="I26" s="2"/>
      <c r="J26" s="2"/>
      <c r="K26" s="2"/>
      <c r="L26" s="2"/>
      <c r="M26" s="2"/>
      <c r="N26" s="2"/>
      <c r="O26" s="2"/>
      <c r="P26" s="2"/>
      <c r="Q26" s="34"/>
      <c r="R26" s="162"/>
      <c r="S26" s="163"/>
      <c r="T26" s="162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</row>
    <row r="27" spans="1:42">
      <c r="A27" s="34" t="s">
        <v>322</v>
      </c>
      <c r="B27" s="35" t="s">
        <v>56</v>
      </c>
      <c r="C27" s="46">
        <f t="shared" si="0"/>
        <v>7085.8333333333339</v>
      </c>
      <c r="D27" s="178">
        <v>8503</v>
      </c>
      <c r="E27" s="2"/>
      <c r="F27" s="2"/>
      <c r="G27" s="164"/>
      <c r="H27" s="164"/>
      <c r="I27" s="2"/>
      <c r="J27" s="2"/>
      <c r="K27" s="2"/>
      <c r="L27" s="2"/>
      <c r="M27" s="2"/>
      <c r="N27" s="2"/>
      <c r="O27" s="2"/>
      <c r="P27" s="2"/>
      <c r="Q27" s="34"/>
      <c r="R27" s="162"/>
      <c r="S27" s="163"/>
      <c r="T27" s="162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</row>
    <row r="28" spans="1:42">
      <c r="A28" s="34" t="s">
        <v>322</v>
      </c>
      <c r="B28" s="35" t="s">
        <v>57</v>
      </c>
      <c r="C28" s="46">
        <f t="shared" si="0"/>
        <v>7133.3333333333339</v>
      </c>
      <c r="D28" s="178">
        <v>8560</v>
      </c>
      <c r="E28" s="2"/>
      <c r="F28" s="2"/>
      <c r="G28" s="164"/>
      <c r="H28" s="164"/>
      <c r="I28" s="2"/>
      <c r="J28" s="2"/>
      <c r="K28" s="2"/>
      <c r="L28" s="2"/>
      <c r="M28" s="2"/>
      <c r="N28" s="2"/>
      <c r="O28" s="2"/>
      <c r="P28" s="2"/>
      <c r="Q28" s="34"/>
      <c r="R28" s="162"/>
      <c r="S28" s="163"/>
      <c r="T28" s="162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</row>
    <row r="29" spans="1:42">
      <c r="A29" s="34" t="s">
        <v>322</v>
      </c>
      <c r="B29" s="35" t="s">
        <v>58</v>
      </c>
      <c r="C29" s="46">
        <f t="shared" si="0"/>
        <v>7181.666666666667</v>
      </c>
      <c r="D29" s="178">
        <v>8618</v>
      </c>
      <c r="E29" s="2"/>
      <c r="F29" s="2"/>
      <c r="G29" s="164"/>
      <c r="H29" s="164"/>
      <c r="I29" s="2"/>
      <c r="J29" s="2"/>
      <c r="K29" s="2"/>
      <c r="L29" s="2"/>
      <c r="M29" s="2"/>
      <c r="N29" s="2"/>
      <c r="O29" s="2"/>
      <c r="P29" s="2"/>
      <c r="Q29" s="34"/>
      <c r="R29" s="162"/>
      <c r="S29" s="163"/>
      <c r="T29" s="162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</row>
    <row r="30" spans="1:42">
      <c r="A30" s="34" t="s">
        <v>322</v>
      </c>
      <c r="B30" s="35" t="s">
        <v>59</v>
      </c>
      <c r="C30" s="46">
        <f t="shared" si="0"/>
        <v>7230.8333333333339</v>
      </c>
      <c r="D30" s="178">
        <v>8677</v>
      </c>
      <c r="E30" s="2"/>
      <c r="F30" s="2"/>
      <c r="G30" s="164"/>
      <c r="H30" s="164"/>
      <c r="I30" s="2"/>
      <c r="J30" s="2"/>
      <c r="K30" s="2"/>
      <c r="L30" s="2"/>
      <c r="M30" s="2"/>
      <c r="N30" s="2"/>
      <c r="O30" s="2"/>
      <c r="P30" s="2"/>
      <c r="Q30" s="34"/>
      <c r="R30" s="162"/>
      <c r="S30" s="163"/>
      <c r="T30" s="162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</row>
    <row r="31" spans="1:42">
      <c r="A31" s="34" t="s">
        <v>322</v>
      </c>
      <c r="B31" s="35" t="s">
        <v>60</v>
      </c>
      <c r="C31" s="46">
        <f t="shared" si="0"/>
        <v>7285</v>
      </c>
      <c r="D31" s="178">
        <v>8742</v>
      </c>
      <c r="E31" s="2"/>
      <c r="F31" s="2"/>
      <c r="G31" s="164"/>
      <c r="H31" s="164"/>
      <c r="I31" s="2"/>
      <c r="J31" s="2"/>
      <c r="K31" s="2"/>
      <c r="L31" s="2"/>
      <c r="M31" s="2"/>
      <c r="N31" s="2"/>
      <c r="O31" s="2"/>
      <c r="P31" s="2"/>
      <c r="Q31" s="34"/>
      <c r="R31" s="162"/>
      <c r="S31" s="163"/>
      <c r="T31" s="162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</row>
    <row r="32" spans="1:42">
      <c r="A32" s="34" t="s">
        <v>322</v>
      </c>
      <c r="B32" s="35" t="s">
        <v>61</v>
      </c>
      <c r="C32" s="46">
        <f t="shared" si="0"/>
        <v>7337.5</v>
      </c>
      <c r="D32" s="178">
        <v>8805</v>
      </c>
      <c r="E32" s="2"/>
      <c r="F32" s="2"/>
      <c r="G32" s="164"/>
      <c r="H32" s="164"/>
      <c r="I32" s="2"/>
      <c r="J32" s="2"/>
      <c r="K32" s="2"/>
      <c r="L32" s="2"/>
      <c r="M32" s="2"/>
      <c r="N32" s="2"/>
      <c r="O32" s="2"/>
      <c r="P32" s="2"/>
      <c r="Q32" s="34"/>
      <c r="R32" s="162"/>
      <c r="S32" s="163"/>
      <c r="T32" s="162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</row>
    <row r="33" spans="1:42">
      <c r="A33" s="34" t="s">
        <v>322</v>
      </c>
      <c r="B33" s="35" t="s">
        <v>62</v>
      </c>
      <c r="C33" s="46">
        <f t="shared" si="0"/>
        <v>7388.3333333333339</v>
      </c>
      <c r="D33" s="178">
        <v>8866</v>
      </c>
      <c r="E33" s="2"/>
      <c r="F33" s="2"/>
      <c r="G33" s="164"/>
      <c r="H33" s="164"/>
      <c r="I33" s="2"/>
      <c r="J33" s="2"/>
      <c r="K33" s="2"/>
      <c r="L33" s="2"/>
      <c r="M33" s="2"/>
      <c r="N33" s="2"/>
      <c r="O33" s="2"/>
      <c r="P33" s="2"/>
      <c r="Q33" s="34"/>
      <c r="R33" s="162"/>
      <c r="S33" s="163"/>
      <c r="T33" s="162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</row>
    <row r="34" spans="1:42">
      <c r="A34" s="34" t="s">
        <v>322</v>
      </c>
      <c r="B34" s="35" t="s">
        <v>63</v>
      </c>
      <c r="C34" s="46">
        <f t="shared" si="0"/>
        <v>7085.8333333333339</v>
      </c>
      <c r="D34" s="178">
        <v>8503</v>
      </c>
      <c r="E34" s="2"/>
      <c r="F34" s="2"/>
      <c r="G34" s="164"/>
      <c r="H34" s="164"/>
      <c r="I34" s="2"/>
      <c r="J34" s="2"/>
      <c r="K34" s="2"/>
      <c r="L34" s="2"/>
      <c r="M34" s="2"/>
      <c r="N34" s="2"/>
      <c r="O34" s="2"/>
      <c r="P34" s="2"/>
      <c r="Q34" s="34"/>
      <c r="R34" s="162"/>
      <c r="S34" s="163"/>
      <c r="T34" s="162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</row>
    <row r="35" spans="1:42">
      <c r="A35" s="34" t="s">
        <v>322</v>
      </c>
      <c r="B35" s="35" t="s">
        <v>64</v>
      </c>
      <c r="C35" s="46">
        <f t="shared" si="0"/>
        <v>7133.3333333333339</v>
      </c>
      <c r="D35" s="178">
        <v>8560</v>
      </c>
      <c r="E35" s="2"/>
      <c r="F35" s="2"/>
      <c r="G35" s="164"/>
      <c r="H35" s="164"/>
      <c r="I35" s="2"/>
      <c r="J35" s="2"/>
      <c r="K35" s="2"/>
      <c r="L35" s="2"/>
      <c r="M35" s="2"/>
      <c r="N35" s="2"/>
      <c r="O35" s="2"/>
      <c r="P35" s="2"/>
      <c r="Q35" s="34"/>
      <c r="R35" s="162"/>
      <c r="S35" s="163"/>
      <c r="T35" s="162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</row>
    <row r="36" spans="1:42">
      <c r="A36" s="34" t="s">
        <v>322</v>
      </c>
      <c r="B36" s="35" t="s">
        <v>65</v>
      </c>
      <c r="C36" s="46">
        <f t="shared" si="0"/>
        <v>7181.666666666667</v>
      </c>
      <c r="D36" s="178">
        <v>8618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34"/>
      <c r="R36" s="162"/>
      <c r="S36" s="163"/>
      <c r="T36" s="162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</row>
    <row r="37" spans="1:42">
      <c r="A37" s="34" t="s">
        <v>322</v>
      </c>
      <c r="B37" s="35" t="s">
        <v>66</v>
      </c>
      <c r="C37" s="46">
        <f t="shared" si="0"/>
        <v>7230.8333333333339</v>
      </c>
      <c r="D37" s="178">
        <v>8677</v>
      </c>
      <c r="E37" s="2"/>
      <c r="F37" s="2"/>
      <c r="G37" s="170"/>
      <c r="H37" s="2"/>
      <c r="I37" s="2"/>
      <c r="J37" s="2"/>
      <c r="K37" s="2"/>
      <c r="L37" s="2"/>
      <c r="M37" s="2"/>
      <c r="N37" s="2"/>
      <c r="O37" s="2"/>
      <c r="P37" s="2"/>
      <c r="Q37" s="34"/>
      <c r="R37" s="162"/>
      <c r="S37" s="163"/>
      <c r="T37" s="162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</row>
    <row r="38" spans="1:42">
      <c r="A38" s="34" t="s">
        <v>322</v>
      </c>
      <c r="B38" s="35" t="s">
        <v>67</v>
      </c>
      <c r="C38" s="46">
        <f t="shared" si="0"/>
        <v>7285</v>
      </c>
      <c r="D38" s="178">
        <v>8742</v>
      </c>
      <c r="E38" s="2"/>
      <c r="F38" s="2"/>
      <c r="G38" s="171"/>
      <c r="H38" s="2"/>
      <c r="I38" s="2"/>
      <c r="J38" s="2"/>
      <c r="K38" s="2"/>
      <c r="L38" s="2"/>
      <c r="M38" s="2"/>
      <c r="N38" s="2"/>
      <c r="O38" s="2"/>
      <c r="P38" s="2"/>
      <c r="Q38" s="34"/>
      <c r="R38" s="162"/>
      <c r="S38" s="163"/>
      <c r="T38" s="162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</row>
    <row r="39" spans="1:42">
      <c r="A39" s="34" t="s">
        <v>322</v>
      </c>
      <c r="B39" s="35" t="s">
        <v>68</v>
      </c>
      <c r="C39" s="46">
        <f t="shared" si="0"/>
        <v>7337.5</v>
      </c>
      <c r="D39" s="178">
        <v>8805</v>
      </c>
      <c r="E39" s="2"/>
      <c r="F39" s="2"/>
      <c r="G39" s="171"/>
      <c r="H39" s="2"/>
      <c r="I39" s="2"/>
      <c r="J39" s="2"/>
      <c r="K39" s="2"/>
      <c r="L39" s="2"/>
      <c r="M39" s="2"/>
      <c r="N39" s="2"/>
      <c r="O39" s="2"/>
      <c r="P39" s="2"/>
      <c r="Q39" s="34"/>
      <c r="R39" s="162"/>
      <c r="S39" s="163"/>
      <c r="T39" s="162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</row>
    <row r="40" spans="1:42">
      <c r="A40" s="34" t="s">
        <v>322</v>
      </c>
      <c r="B40" s="35" t="s">
        <v>69</v>
      </c>
      <c r="C40" s="46">
        <f t="shared" si="0"/>
        <v>7388.3333333333339</v>
      </c>
      <c r="D40" s="178">
        <v>8866</v>
      </c>
      <c r="E40" s="2"/>
      <c r="F40" s="2"/>
      <c r="G40" s="171"/>
      <c r="H40" s="2"/>
      <c r="I40" s="2"/>
      <c r="J40" s="2"/>
      <c r="K40" s="2"/>
      <c r="L40" s="2"/>
      <c r="M40" s="2"/>
      <c r="N40" s="2"/>
      <c r="O40" s="2"/>
      <c r="P40" s="2"/>
      <c r="Q40" s="34"/>
      <c r="R40" s="162"/>
      <c r="S40" s="163"/>
      <c r="T40" s="162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</row>
    <row r="41" spans="1:42">
      <c r="A41" s="34" t="s">
        <v>322</v>
      </c>
      <c r="B41" s="35" t="s">
        <v>70</v>
      </c>
      <c r="C41" s="46">
        <f t="shared" si="0"/>
        <v>7440.8333333333339</v>
      </c>
      <c r="D41" s="178">
        <v>8929</v>
      </c>
      <c r="E41" s="2"/>
      <c r="F41" s="2"/>
      <c r="G41" s="171"/>
      <c r="H41" s="2"/>
      <c r="I41" s="2"/>
      <c r="J41" s="2"/>
      <c r="K41" s="2"/>
      <c r="L41" s="2"/>
      <c r="M41" s="2"/>
      <c r="N41" s="2"/>
      <c r="O41" s="2"/>
      <c r="P41" s="2"/>
      <c r="Q41" s="34"/>
      <c r="R41" s="162"/>
      <c r="S41" s="163"/>
      <c r="T41" s="162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</row>
    <row r="42" spans="1:42">
      <c r="A42" s="34" t="s">
        <v>322</v>
      </c>
      <c r="B42" s="35" t="s">
        <v>71</v>
      </c>
      <c r="C42" s="46">
        <f t="shared" si="0"/>
        <v>7750.8333333333339</v>
      </c>
      <c r="D42" s="178">
        <v>9301</v>
      </c>
      <c r="E42" s="2"/>
      <c r="F42" s="2"/>
      <c r="G42" s="171"/>
      <c r="H42" s="2"/>
      <c r="I42" s="2"/>
      <c r="J42" s="2"/>
      <c r="K42" s="2"/>
      <c r="L42" s="2"/>
      <c r="M42" s="2"/>
      <c r="N42" s="2"/>
      <c r="O42" s="2"/>
      <c r="P42" s="2"/>
      <c r="Q42" s="34"/>
      <c r="R42" s="162"/>
      <c r="S42" s="163"/>
      <c r="T42" s="162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</row>
    <row r="43" spans="1:42">
      <c r="A43" s="34" t="s">
        <v>322</v>
      </c>
      <c r="B43" s="35" t="s">
        <v>72</v>
      </c>
      <c r="C43" s="46">
        <f t="shared" si="0"/>
        <v>7133.3333333333339</v>
      </c>
      <c r="D43" s="178">
        <v>8560</v>
      </c>
      <c r="E43" s="2"/>
      <c r="F43" s="2"/>
      <c r="G43" s="171"/>
      <c r="H43" s="2"/>
      <c r="I43" s="2"/>
      <c r="J43" s="2"/>
      <c r="K43" s="2"/>
      <c r="L43" s="2"/>
      <c r="M43" s="2"/>
      <c r="N43" s="2"/>
      <c r="O43" s="2"/>
      <c r="P43" s="2"/>
      <c r="Q43" s="34"/>
      <c r="R43" s="162"/>
      <c r="S43" s="163"/>
      <c r="T43" s="162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</row>
    <row r="44" spans="1:42">
      <c r="A44" s="34" t="s">
        <v>322</v>
      </c>
      <c r="B44" s="35" t="s">
        <v>73</v>
      </c>
      <c r="C44" s="46">
        <f t="shared" si="0"/>
        <v>7181.666666666667</v>
      </c>
      <c r="D44" s="178">
        <v>8618</v>
      </c>
      <c r="E44" s="2"/>
      <c r="F44" s="2"/>
      <c r="G44" s="171"/>
      <c r="H44" s="2"/>
      <c r="I44" s="2"/>
      <c r="J44" s="2"/>
      <c r="K44" s="2"/>
      <c r="L44" s="2"/>
      <c r="M44" s="2"/>
      <c r="N44" s="2"/>
      <c r="O44" s="2"/>
      <c r="P44" s="2"/>
      <c r="Q44" s="34"/>
      <c r="R44" s="162"/>
      <c r="S44" s="163"/>
      <c r="T44" s="162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</row>
    <row r="45" spans="1:42">
      <c r="A45" s="34" t="s">
        <v>322</v>
      </c>
      <c r="B45" s="35" t="s">
        <v>74</v>
      </c>
      <c r="C45" s="46">
        <f t="shared" si="0"/>
        <v>7230.8333333333339</v>
      </c>
      <c r="D45" s="178">
        <v>8677</v>
      </c>
      <c r="E45" s="2"/>
      <c r="F45" s="2"/>
      <c r="G45" s="171"/>
      <c r="H45" s="2"/>
      <c r="I45" s="2"/>
      <c r="J45" s="2"/>
      <c r="K45" s="2"/>
      <c r="L45" s="2"/>
      <c r="M45" s="2"/>
      <c r="N45" s="2"/>
      <c r="O45" s="2"/>
      <c r="P45" s="2"/>
      <c r="Q45" s="34"/>
      <c r="R45" s="162"/>
      <c r="S45" s="163"/>
      <c r="T45" s="162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</row>
    <row r="46" spans="1:42">
      <c r="A46" s="34" t="s">
        <v>322</v>
      </c>
      <c r="B46" s="35" t="s">
        <v>75</v>
      </c>
      <c r="C46" s="46">
        <f t="shared" si="0"/>
        <v>7285</v>
      </c>
      <c r="D46" s="178">
        <v>8742</v>
      </c>
      <c r="E46" s="2"/>
      <c r="F46" s="2"/>
      <c r="G46" s="171"/>
      <c r="H46" s="2"/>
      <c r="I46" s="2"/>
      <c r="J46" s="2"/>
      <c r="K46" s="2"/>
      <c r="L46" s="2"/>
      <c r="M46" s="2"/>
      <c r="N46" s="2"/>
      <c r="O46" s="2"/>
      <c r="P46" s="2"/>
      <c r="Q46" s="34"/>
      <c r="R46" s="162"/>
      <c r="S46" s="163"/>
      <c r="T46" s="162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</row>
    <row r="47" spans="1:42">
      <c r="A47" s="34" t="s">
        <v>322</v>
      </c>
      <c r="B47" s="35" t="s">
        <v>76</v>
      </c>
      <c r="C47" s="46">
        <f t="shared" si="0"/>
        <v>7337.5</v>
      </c>
      <c r="D47" s="178">
        <v>8805</v>
      </c>
      <c r="E47" s="2"/>
      <c r="F47" s="2"/>
      <c r="G47" s="171"/>
      <c r="H47" s="2"/>
      <c r="I47" s="2"/>
      <c r="J47" s="2"/>
      <c r="K47" s="2"/>
      <c r="L47" s="2"/>
      <c r="M47" s="2"/>
      <c r="N47" s="2"/>
      <c r="O47" s="2"/>
      <c r="P47" s="2"/>
      <c r="Q47" s="34"/>
      <c r="R47" s="162"/>
      <c r="S47" s="163"/>
      <c r="T47" s="162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</row>
    <row r="48" spans="1:42">
      <c r="A48" s="34" t="s">
        <v>322</v>
      </c>
      <c r="B48" s="35" t="s">
        <v>77</v>
      </c>
      <c r="C48" s="46">
        <f t="shared" si="0"/>
        <v>7388.3333333333339</v>
      </c>
      <c r="D48" s="178">
        <v>8866</v>
      </c>
      <c r="E48" s="2"/>
      <c r="F48" s="2"/>
      <c r="G48" s="171"/>
      <c r="H48" s="2"/>
      <c r="I48" s="2"/>
      <c r="J48" s="2"/>
      <c r="K48" s="2"/>
      <c r="L48" s="2"/>
      <c r="M48" s="2"/>
      <c r="N48" s="2"/>
      <c r="O48" s="2"/>
      <c r="P48" s="2"/>
      <c r="Q48" s="34"/>
      <c r="R48" s="162"/>
      <c r="S48" s="163"/>
      <c r="T48" s="162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</row>
    <row r="49" spans="1:42">
      <c r="A49" s="34" t="s">
        <v>322</v>
      </c>
      <c r="B49" s="35" t="s">
        <v>78</v>
      </c>
      <c r="C49" s="46">
        <f t="shared" si="0"/>
        <v>7440.8333333333339</v>
      </c>
      <c r="D49" s="178">
        <v>8929</v>
      </c>
      <c r="E49" s="2"/>
      <c r="F49" s="2"/>
      <c r="G49" s="171"/>
      <c r="H49" s="2"/>
      <c r="I49" s="2"/>
      <c r="J49" s="2"/>
      <c r="K49" s="2"/>
      <c r="L49" s="2"/>
      <c r="M49" s="2"/>
      <c r="N49" s="2"/>
      <c r="O49" s="2"/>
      <c r="P49" s="2"/>
      <c r="Q49" s="34"/>
      <c r="R49" s="162"/>
      <c r="S49" s="163"/>
      <c r="T49" s="162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</row>
    <row r="50" spans="1:42">
      <c r="A50" s="34" t="s">
        <v>322</v>
      </c>
      <c r="B50" s="35" t="s">
        <v>79</v>
      </c>
      <c r="C50" s="46">
        <f t="shared" si="0"/>
        <v>7750.8333333333339</v>
      </c>
      <c r="D50" s="178">
        <v>9301</v>
      </c>
      <c r="E50" s="2"/>
      <c r="F50" s="2"/>
      <c r="G50" s="171"/>
      <c r="H50" s="2"/>
      <c r="I50" s="2"/>
      <c r="J50" s="2"/>
      <c r="K50" s="2"/>
      <c r="L50" s="2"/>
      <c r="M50" s="2"/>
      <c r="N50" s="2"/>
      <c r="O50" s="2"/>
      <c r="P50" s="2"/>
      <c r="Q50" s="34"/>
      <c r="R50" s="162"/>
      <c r="S50" s="163"/>
      <c r="T50" s="162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</row>
    <row r="51" spans="1:42">
      <c r="A51" s="34" t="s">
        <v>322</v>
      </c>
      <c r="B51" s="35" t="s">
        <v>80</v>
      </c>
      <c r="C51" s="46">
        <f t="shared" si="0"/>
        <v>8008.3333333333339</v>
      </c>
      <c r="D51" s="178">
        <v>9610</v>
      </c>
      <c r="E51" s="2"/>
      <c r="F51" s="2"/>
      <c r="G51" s="171"/>
      <c r="H51" s="2"/>
      <c r="I51" s="2"/>
      <c r="J51" s="2"/>
      <c r="K51" s="2"/>
      <c r="L51" s="2"/>
      <c r="M51" s="2"/>
      <c r="N51" s="2"/>
      <c r="O51" s="2"/>
      <c r="P51" s="2"/>
      <c r="Q51" s="34"/>
      <c r="R51" s="162"/>
      <c r="S51" s="163"/>
      <c r="T51" s="162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</row>
    <row r="52" spans="1:42">
      <c r="A52" s="34" t="s">
        <v>322</v>
      </c>
      <c r="B52" s="35" t="s">
        <v>81</v>
      </c>
      <c r="C52" s="46">
        <f t="shared" si="0"/>
        <v>8395.8333333333339</v>
      </c>
      <c r="D52" s="178">
        <v>10075</v>
      </c>
      <c r="E52" s="2"/>
      <c r="F52" s="2"/>
      <c r="G52" s="171"/>
      <c r="H52" s="2"/>
      <c r="I52" s="2"/>
      <c r="J52" s="2"/>
      <c r="K52" s="2"/>
      <c r="L52" s="2"/>
      <c r="M52" s="2"/>
      <c r="N52" s="2"/>
      <c r="O52" s="2"/>
      <c r="P52" s="2"/>
      <c r="Q52" s="34"/>
      <c r="R52" s="162"/>
      <c r="S52" s="163"/>
      <c r="T52" s="162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</row>
    <row r="53" spans="1:42">
      <c r="A53" s="34" t="s">
        <v>322</v>
      </c>
      <c r="B53" s="35" t="s">
        <v>83</v>
      </c>
      <c r="C53" s="46">
        <f t="shared" si="0"/>
        <v>7181.666666666667</v>
      </c>
      <c r="D53" s="178">
        <v>8618</v>
      </c>
      <c r="E53" s="2"/>
      <c r="F53" s="2"/>
      <c r="G53" s="171"/>
      <c r="H53" s="2"/>
      <c r="I53" s="2"/>
      <c r="J53" s="2"/>
      <c r="K53" s="2"/>
      <c r="L53" s="2"/>
      <c r="M53" s="2"/>
      <c r="N53" s="2"/>
      <c r="O53" s="2"/>
      <c r="P53" s="2"/>
      <c r="Q53" s="34"/>
      <c r="R53" s="162"/>
      <c r="S53" s="163"/>
      <c r="T53" s="162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</row>
    <row r="54" spans="1:42">
      <c r="A54" s="34" t="s">
        <v>322</v>
      </c>
      <c r="B54" s="35" t="s">
        <v>84</v>
      </c>
      <c r="C54" s="46">
        <f t="shared" si="0"/>
        <v>7230.8333333333339</v>
      </c>
      <c r="D54" s="178">
        <v>8677</v>
      </c>
      <c r="E54" s="2"/>
      <c r="F54" s="2"/>
      <c r="G54" s="171"/>
      <c r="H54" s="2"/>
      <c r="I54" s="2"/>
      <c r="J54" s="2"/>
      <c r="K54" s="2"/>
      <c r="L54" s="2"/>
      <c r="M54" s="2"/>
      <c r="N54" s="2"/>
      <c r="O54" s="2"/>
      <c r="P54" s="2"/>
      <c r="Q54" s="34"/>
      <c r="R54" s="162"/>
      <c r="S54" s="163"/>
      <c r="T54" s="162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>
      <c r="A55" s="34" t="s">
        <v>322</v>
      </c>
      <c r="B55" s="35" t="s">
        <v>85</v>
      </c>
      <c r="C55" s="46">
        <f t="shared" si="0"/>
        <v>7285</v>
      </c>
      <c r="D55" s="178">
        <v>8742</v>
      </c>
      <c r="E55" s="2"/>
      <c r="F55" s="2"/>
      <c r="G55" s="171"/>
      <c r="H55" s="2"/>
      <c r="I55" s="2"/>
      <c r="J55" s="2"/>
      <c r="K55" s="2"/>
      <c r="L55" s="2"/>
      <c r="M55" s="2"/>
      <c r="N55" s="2"/>
      <c r="O55" s="2"/>
      <c r="P55" s="2"/>
      <c r="Q55" s="34"/>
      <c r="R55" s="162"/>
      <c r="S55" s="163"/>
      <c r="T55" s="162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>
      <c r="A56" s="34" t="s">
        <v>322</v>
      </c>
      <c r="B56" s="35" t="s">
        <v>86</v>
      </c>
      <c r="C56" s="46">
        <f t="shared" si="0"/>
        <v>7337.5</v>
      </c>
      <c r="D56" s="178">
        <v>8805</v>
      </c>
      <c r="E56" s="2"/>
      <c r="F56" s="2"/>
      <c r="G56" s="171"/>
      <c r="H56" s="2"/>
      <c r="I56" s="2"/>
      <c r="J56" s="2"/>
      <c r="K56" s="2"/>
      <c r="L56" s="2"/>
      <c r="M56" s="2"/>
      <c r="N56" s="2"/>
      <c r="O56" s="2"/>
      <c r="P56" s="2"/>
      <c r="Q56" s="34"/>
      <c r="R56" s="162"/>
      <c r="S56" s="163"/>
      <c r="T56" s="162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>
      <c r="A57" s="34" t="s">
        <v>322</v>
      </c>
      <c r="B57" s="35" t="s">
        <v>87</v>
      </c>
      <c r="C57" s="46">
        <f t="shared" si="0"/>
        <v>7388.3333333333339</v>
      </c>
      <c r="D57" s="178">
        <v>8866</v>
      </c>
      <c r="E57" s="2"/>
      <c r="F57" s="2"/>
      <c r="G57" s="171"/>
      <c r="H57" s="2"/>
      <c r="I57" s="2"/>
      <c r="J57" s="2"/>
      <c r="K57" s="2"/>
      <c r="L57" s="2"/>
      <c r="M57" s="2"/>
      <c r="N57" s="2"/>
      <c r="O57" s="2"/>
      <c r="P57" s="2"/>
      <c r="Q57" s="34"/>
      <c r="R57" s="162"/>
      <c r="S57" s="163"/>
      <c r="T57" s="162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>
      <c r="A58" s="34" t="s">
        <v>322</v>
      </c>
      <c r="B58" s="35" t="s">
        <v>88</v>
      </c>
      <c r="C58" s="46">
        <f t="shared" si="0"/>
        <v>7440.8333333333339</v>
      </c>
      <c r="D58" s="178">
        <v>8929</v>
      </c>
      <c r="E58" s="2"/>
      <c r="F58" s="2"/>
      <c r="G58" s="171"/>
      <c r="H58" s="2"/>
      <c r="I58" s="2"/>
      <c r="J58" s="2"/>
      <c r="K58" s="2"/>
      <c r="L58" s="2"/>
      <c r="M58" s="2"/>
      <c r="N58" s="2"/>
      <c r="O58" s="2"/>
      <c r="P58" s="2"/>
      <c r="Q58" s="34"/>
      <c r="R58" s="162"/>
      <c r="S58" s="163"/>
      <c r="T58" s="162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>
      <c r="A59" s="34" t="s">
        <v>322</v>
      </c>
      <c r="B59" s="35" t="s">
        <v>89</v>
      </c>
      <c r="C59" s="46">
        <f t="shared" si="0"/>
        <v>7750.8333333333339</v>
      </c>
      <c r="D59" s="178">
        <v>9301</v>
      </c>
      <c r="E59" s="2"/>
      <c r="F59" s="2"/>
      <c r="G59" s="171"/>
      <c r="H59" s="2"/>
      <c r="I59" s="2"/>
      <c r="J59" s="2"/>
      <c r="K59" s="2"/>
      <c r="L59" s="2"/>
      <c r="M59" s="2"/>
      <c r="N59" s="2"/>
      <c r="O59" s="2"/>
      <c r="P59" s="2"/>
      <c r="Q59" s="34"/>
      <c r="R59" s="162"/>
      <c r="S59" s="163"/>
      <c r="T59" s="162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>
      <c r="A60" s="34" t="s">
        <v>322</v>
      </c>
      <c r="B60" s="35" t="s">
        <v>90</v>
      </c>
      <c r="C60" s="46">
        <f t="shared" si="0"/>
        <v>8008.3333333333339</v>
      </c>
      <c r="D60" s="178">
        <v>9610</v>
      </c>
      <c r="E60" s="2"/>
      <c r="F60" s="2"/>
      <c r="G60" s="171"/>
      <c r="H60" s="2"/>
      <c r="I60" s="2"/>
      <c r="J60" s="2"/>
      <c r="K60" s="2"/>
      <c r="L60" s="2"/>
      <c r="M60" s="2"/>
      <c r="N60" s="2"/>
      <c r="O60" s="2"/>
      <c r="P60" s="2"/>
      <c r="Q60" s="34"/>
      <c r="R60" s="162"/>
      <c r="S60" s="163"/>
      <c r="T60" s="162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>
      <c r="A61" s="34" t="s">
        <v>322</v>
      </c>
      <c r="B61" s="35" t="s">
        <v>91</v>
      </c>
      <c r="C61" s="46">
        <f t="shared" si="0"/>
        <v>8395.8333333333339</v>
      </c>
      <c r="D61" s="178">
        <v>10075</v>
      </c>
      <c r="E61" s="2"/>
      <c r="F61" s="2"/>
      <c r="G61" s="171"/>
      <c r="H61" s="2"/>
      <c r="I61" s="2"/>
      <c r="J61" s="2"/>
      <c r="K61" s="2"/>
      <c r="L61" s="2"/>
      <c r="M61" s="2"/>
      <c r="N61" s="2"/>
      <c r="O61" s="2"/>
      <c r="P61" s="2"/>
      <c r="Q61" s="34"/>
      <c r="R61" s="162"/>
      <c r="S61" s="163"/>
      <c r="T61" s="162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>
      <c r="A62" s="34" t="s">
        <v>322</v>
      </c>
      <c r="B62" s="35" t="s">
        <v>82</v>
      </c>
      <c r="C62" s="46">
        <f t="shared" si="0"/>
        <v>8784.1666666666679</v>
      </c>
      <c r="D62" s="178">
        <v>10541</v>
      </c>
      <c r="E62" s="2"/>
      <c r="F62" s="2"/>
      <c r="G62" s="171"/>
      <c r="H62" s="2"/>
      <c r="I62" s="2"/>
      <c r="J62" s="2"/>
      <c r="K62" s="2"/>
      <c r="L62" s="2"/>
      <c r="M62" s="2"/>
      <c r="N62" s="2"/>
      <c r="O62" s="2"/>
      <c r="P62" s="2"/>
      <c r="Q62" s="34"/>
      <c r="R62" s="162"/>
      <c r="S62" s="163"/>
      <c r="T62" s="162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>
      <c r="A63" s="34" t="s">
        <v>322</v>
      </c>
      <c r="B63" s="35" t="s">
        <v>323</v>
      </c>
      <c r="C63" s="46">
        <f t="shared" si="0"/>
        <v>9225</v>
      </c>
      <c r="D63" s="178">
        <v>11070</v>
      </c>
      <c r="E63" s="2"/>
      <c r="F63" s="2"/>
      <c r="G63" s="171"/>
      <c r="H63" s="2"/>
      <c r="I63" s="2"/>
      <c r="J63" s="2"/>
      <c r="K63" s="2"/>
      <c r="L63" s="2"/>
      <c r="M63" s="2"/>
      <c r="N63" s="2"/>
      <c r="O63" s="2"/>
      <c r="P63" s="2"/>
      <c r="Q63" s="34"/>
      <c r="R63" s="162"/>
      <c r="S63" s="163"/>
      <c r="T63" s="162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>
      <c r="A64" s="34" t="s">
        <v>322</v>
      </c>
      <c r="B64" s="35" t="s">
        <v>92</v>
      </c>
      <c r="C64" s="46">
        <f t="shared" si="0"/>
        <v>7230.8333333333339</v>
      </c>
      <c r="D64" s="178">
        <v>8677</v>
      </c>
      <c r="E64" s="2"/>
      <c r="F64" s="2"/>
      <c r="G64" s="171"/>
      <c r="H64" s="2"/>
      <c r="I64" s="2"/>
      <c r="J64" s="2"/>
      <c r="K64" s="2"/>
      <c r="L64" s="2"/>
      <c r="M64" s="2"/>
      <c r="N64" s="2"/>
      <c r="O64" s="2"/>
      <c r="P64" s="2"/>
      <c r="Q64" s="34"/>
      <c r="R64" s="162"/>
      <c r="S64" s="163"/>
      <c r="T64" s="162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>
      <c r="A65" s="34" t="s">
        <v>322</v>
      </c>
      <c r="B65" s="35" t="s">
        <v>93</v>
      </c>
      <c r="C65" s="46">
        <f t="shared" si="0"/>
        <v>7285</v>
      </c>
      <c r="D65" s="178">
        <v>8742</v>
      </c>
      <c r="E65" s="2"/>
      <c r="F65" s="2"/>
      <c r="G65" s="171"/>
      <c r="H65" s="2"/>
      <c r="I65" s="2"/>
      <c r="J65" s="2"/>
      <c r="K65" s="2"/>
      <c r="L65" s="2"/>
      <c r="M65" s="2"/>
      <c r="N65" s="2"/>
      <c r="O65" s="2"/>
      <c r="P65" s="2"/>
      <c r="Q65" s="34"/>
      <c r="R65" s="162"/>
      <c r="S65" s="163"/>
      <c r="T65" s="162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>
      <c r="A66" s="34" t="s">
        <v>322</v>
      </c>
      <c r="B66" s="35" t="s">
        <v>235</v>
      </c>
      <c r="C66" s="46">
        <f t="shared" si="0"/>
        <v>7337.5</v>
      </c>
      <c r="D66" s="178">
        <v>8805</v>
      </c>
      <c r="E66" s="2"/>
      <c r="F66" s="2"/>
      <c r="G66" s="171"/>
      <c r="H66" s="2"/>
      <c r="I66" s="2"/>
      <c r="J66" s="2"/>
      <c r="K66" s="2"/>
      <c r="L66" s="2"/>
      <c r="M66" s="2"/>
      <c r="N66" s="2"/>
      <c r="O66" s="2"/>
      <c r="P66" s="2"/>
      <c r="Q66" s="34"/>
      <c r="R66" s="162"/>
      <c r="S66" s="163"/>
      <c r="T66" s="162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>
      <c r="A67" s="34" t="s">
        <v>322</v>
      </c>
      <c r="B67" s="35" t="s">
        <v>95</v>
      </c>
      <c r="C67" s="46">
        <f t="shared" si="0"/>
        <v>7388.3333333333339</v>
      </c>
      <c r="D67" s="178">
        <v>8866</v>
      </c>
      <c r="E67" s="2"/>
      <c r="F67" s="2"/>
      <c r="G67" s="171"/>
      <c r="H67" s="2"/>
      <c r="I67" s="2"/>
      <c r="J67" s="2"/>
      <c r="K67" s="2"/>
      <c r="L67" s="2"/>
      <c r="M67" s="2"/>
      <c r="N67" s="2"/>
      <c r="O67" s="2"/>
      <c r="P67" s="2"/>
      <c r="Q67" s="34"/>
      <c r="R67" s="162"/>
      <c r="S67" s="163"/>
      <c r="T67" s="162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>
      <c r="A68" s="34" t="s">
        <v>322</v>
      </c>
      <c r="B68" s="35" t="s">
        <v>96</v>
      </c>
      <c r="C68" s="46">
        <f t="shared" si="0"/>
        <v>7440.8333333333339</v>
      </c>
      <c r="D68" s="178">
        <v>8929</v>
      </c>
      <c r="E68" s="2"/>
      <c r="F68" s="2"/>
      <c r="G68" s="171"/>
      <c r="H68" s="2"/>
      <c r="I68" s="2"/>
      <c r="J68" s="2"/>
      <c r="K68" s="2"/>
      <c r="L68" s="2"/>
      <c r="M68" s="2"/>
      <c r="N68" s="2"/>
      <c r="O68" s="2"/>
      <c r="P68" s="2"/>
      <c r="Q68" s="34"/>
      <c r="R68" s="162"/>
      <c r="S68" s="163"/>
      <c r="T68" s="162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>
      <c r="A69" s="34" t="s">
        <v>322</v>
      </c>
      <c r="B69" s="35" t="s">
        <v>97</v>
      </c>
      <c r="C69" s="46">
        <f t="shared" ref="C69:C157" si="1">D69/1.2</f>
        <v>7750.8333333333339</v>
      </c>
      <c r="D69" s="178">
        <v>9301</v>
      </c>
      <c r="E69" s="2"/>
      <c r="F69" s="2"/>
      <c r="G69" s="171"/>
      <c r="H69" s="2"/>
      <c r="I69" s="2"/>
      <c r="J69" s="2"/>
      <c r="K69" s="2"/>
      <c r="L69" s="2"/>
      <c r="M69" s="2"/>
      <c r="N69" s="2"/>
      <c r="O69" s="2"/>
      <c r="P69" s="2"/>
      <c r="Q69" s="34"/>
      <c r="R69" s="162"/>
      <c r="S69" s="163"/>
      <c r="T69" s="162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>
      <c r="A70" s="34" t="s">
        <v>322</v>
      </c>
      <c r="B70" s="35" t="s">
        <v>98</v>
      </c>
      <c r="C70" s="46">
        <f t="shared" si="1"/>
        <v>8008.3333333333339</v>
      </c>
      <c r="D70" s="178">
        <v>9610</v>
      </c>
      <c r="E70" s="2"/>
      <c r="F70" s="2"/>
      <c r="G70" s="171"/>
      <c r="H70" s="2"/>
      <c r="I70" s="2"/>
      <c r="J70" s="2"/>
      <c r="K70" s="2"/>
      <c r="L70" s="2"/>
      <c r="M70" s="2"/>
      <c r="N70" s="2"/>
      <c r="O70" s="2"/>
      <c r="P70" s="2"/>
      <c r="Q70" s="34"/>
      <c r="R70" s="162"/>
      <c r="S70" s="163"/>
      <c r="T70" s="162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34" t="s">
        <v>322</v>
      </c>
      <c r="B71" s="35" t="s">
        <v>99</v>
      </c>
      <c r="C71" s="46">
        <f t="shared" si="1"/>
        <v>8395.8333333333339</v>
      </c>
      <c r="D71" s="178">
        <v>10075</v>
      </c>
      <c r="E71" s="2"/>
      <c r="F71" s="2"/>
      <c r="G71" s="171"/>
      <c r="H71" s="2"/>
      <c r="I71" s="2"/>
      <c r="J71" s="2"/>
      <c r="K71" s="2"/>
      <c r="L71" s="2"/>
      <c r="M71" s="2"/>
      <c r="N71" s="2"/>
      <c r="O71" s="2"/>
      <c r="P71" s="2"/>
      <c r="Q71" s="34"/>
      <c r="R71" s="162"/>
      <c r="S71" s="163"/>
      <c r="T71" s="162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</row>
    <row r="72" spans="1:42">
      <c r="A72" s="34" t="s">
        <v>322</v>
      </c>
      <c r="B72" s="35" t="s">
        <v>100</v>
      </c>
      <c r="C72" s="46">
        <f t="shared" si="1"/>
        <v>8784.1666666666679</v>
      </c>
      <c r="D72" s="178">
        <v>10541</v>
      </c>
      <c r="E72" s="2"/>
      <c r="F72" s="2"/>
      <c r="G72" s="171"/>
      <c r="H72" s="2"/>
      <c r="I72" s="2"/>
      <c r="J72" s="2"/>
      <c r="K72" s="2"/>
      <c r="L72" s="2"/>
      <c r="M72" s="2"/>
      <c r="N72" s="2"/>
      <c r="O72" s="2"/>
      <c r="P72" s="2"/>
      <c r="Q72" s="34"/>
      <c r="R72" s="162"/>
      <c r="S72" s="163"/>
      <c r="T72" s="162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</row>
    <row r="73" spans="1:42">
      <c r="A73" s="34" t="s">
        <v>322</v>
      </c>
      <c r="B73" s="35" t="s">
        <v>101</v>
      </c>
      <c r="C73" s="46">
        <f t="shared" si="1"/>
        <v>9225</v>
      </c>
      <c r="D73" s="178">
        <v>11070</v>
      </c>
      <c r="E73" s="2"/>
      <c r="F73" s="2"/>
      <c r="G73" s="171"/>
      <c r="H73" s="2"/>
      <c r="I73" s="2"/>
      <c r="J73" s="2"/>
      <c r="K73" s="2"/>
      <c r="L73" s="2"/>
      <c r="M73" s="2"/>
      <c r="N73" s="2"/>
      <c r="O73" s="2"/>
      <c r="P73" s="2"/>
      <c r="Q73" s="34"/>
      <c r="R73" s="162"/>
      <c r="S73" s="163"/>
      <c r="T73" s="162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</row>
    <row r="74" spans="1:42">
      <c r="A74" s="34" t="s">
        <v>322</v>
      </c>
      <c r="B74" s="35" t="s">
        <v>324</v>
      </c>
      <c r="C74" s="46">
        <f t="shared" si="1"/>
        <v>9558.3333333333339</v>
      </c>
      <c r="D74" s="178">
        <v>11470</v>
      </c>
      <c r="E74" s="2"/>
      <c r="F74" s="2"/>
      <c r="G74" s="171"/>
      <c r="H74" s="2"/>
      <c r="I74" s="2"/>
      <c r="J74" s="2"/>
      <c r="K74" s="2"/>
      <c r="L74" s="2"/>
      <c r="M74" s="2"/>
      <c r="N74" s="2"/>
      <c r="O74" s="2"/>
      <c r="P74" s="2"/>
      <c r="Q74" s="34"/>
      <c r="R74" s="162"/>
      <c r="S74" s="163"/>
      <c r="T74" s="162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</row>
    <row r="75" spans="1:42">
      <c r="A75" s="34" t="s">
        <v>322</v>
      </c>
      <c r="B75" s="35" t="s">
        <v>325</v>
      </c>
      <c r="C75" s="46">
        <f t="shared" si="1"/>
        <v>9944.1666666666679</v>
      </c>
      <c r="D75" s="178">
        <v>11933</v>
      </c>
      <c r="E75" s="2"/>
      <c r="F75" s="2"/>
      <c r="G75" s="171"/>
      <c r="H75" s="2"/>
      <c r="I75" s="2"/>
      <c r="J75" s="2"/>
      <c r="K75" s="2"/>
      <c r="L75" s="2"/>
      <c r="M75" s="2"/>
      <c r="N75" s="2"/>
      <c r="O75" s="2"/>
      <c r="P75" s="2"/>
      <c r="Q75" s="34"/>
      <c r="R75" s="162"/>
      <c r="S75" s="163"/>
      <c r="T75" s="162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</row>
    <row r="76" spans="1:42">
      <c r="A76" s="34" t="s">
        <v>322</v>
      </c>
      <c r="B76" s="35" t="s">
        <v>102</v>
      </c>
      <c r="C76" s="46">
        <f t="shared" si="1"/>
        <v>7285</v>
      </c>
      <c r="D76" s="178">
        <v>8742</v>
      </c>
      <c r="E76" s="2"/>
      <c r="F76" s="2"/>
      <c r="G76" s="171"/>
      <c r="H76" s="2"/>
      <c r="I76" s="2"/>
      <c r="J76" s="2"/>
      <c r="K76" s="2"/>
      <c r="L76" s="2"/>
      <c r="M76" s="2"/>
      <c r="N76" s="2"/>
      <c r="O76" s="2"/>
      <c r="P76" s="2"/>
      <c r="Q76" s="34"/>
      <c r="R76" s="162"/>
      <c r="S76" s="163"/>
      <c r="T76" s="162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</row>
    <row r="77" spans="1:42">
      <c r="A77" s="34" t="s">
        <v>322</v>
      </c>
      <c r="B77" s="35" t="s">
        <v>103</v>
      </c>
      <c r="C77" s="46">
        <f t="shared" si="1"/>
        <v>7337.5</v>
      </c>
      <c r="D77" s="178">
        <v>8805</v>
      </c>
      <c r="E77" s="2"/>
      <c r="F77" s="2"/>
      <c r="G77" s="171"/>
      <c r="H77" s="2"/>
      <c r="I77" s="2"/>
      <c r="J77" s="2"/>
      <c r="K77" s="2"/>
      <c r="L77" s="2"/>
      <c r="M77" s="2"/>
      <c r="N77" s="2"/>
      <c r="O77" s="2"/>
      <c r="P77" s="2"/>
      <c r="Q77" s="34"/>
      <c r="R77" s="162"/>
      <c r="S77" s="163"/>
      <c r="T77" s="162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</row>
    <row r="78" spans="1:42">
      <c r="A78" s="34" t="s">
        <v>322</v>
      </c>
      <c r="B78" s="35" t="s">
        <v>104</v>
      </c>
      <c r="C78" s="46">
        <f t="shared" si="1"/>
        <v>7388.3333333333339</v>
      </c>
      <c r="D78" s="178">
        <v>8866</v>
      </c>
      <c r="E78" s="2"/>
      <c r="F78" s="2"/>
      <c r="G78" s="171"/>
      <c r="H78" s="2"/>
      <c r="I78" s="2"/>
      <c r="J78" s="2"/>
      <c r="K78" s="2"/>
      <c r="L78" s="2"/>
      <c r="M78" s="2"/>
      <c r="N78" s="2"/>
      <c r="O78" s="2"/>
      <c r="P78" s="2"/>
      <c r="Q78" s="34"/>
      <c r="R78" s="162"/>
      <c r="S78" s="163"/>
      <c r="T78" s="162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</row>
    <row r="79" spans="1:42">
      <c r="A79" s="34" t="s">
        <v>322</v>
      </c>
      <c r="B79" s="35" t="s">
        <v>105</v>
      </c>
      <c r="C79" s="46">
        <f t="shared" si="1"/>
        <v>7440.8333333333339</v>
      </c>
      <c r="D79" s="178">
        <v>8929</v>
      </c>
      <c r="E79" s="2"/>
      <c r="F79" s="2"/>
      <c r="G79" s="171"/>
      <c r="H79" s="2"/>
      <c r="I79" s="2"/>
      <c r="J79" s="2"/>
      <c r="K79" s="2"/>
      <c r="L79" s="2"/>
      <c r="M79" s="2"/>
      <c r="N79" s="2"/>
      <c r="O79" s="2"/>
      <c r="P79" s="2"/>
      <c r="Q79" s="34"/>
      <c r="R79" s="162"/>
      <c r="S79" s="163"/>
      <c r="T79" s="162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</row>
    <row r="80" spans="1:42">
      <c r="A80" s="34" t="s">
        <v>322</v>
      </c>
      <c r="B80" s="35" t="s">
        <v>106</v>
      </c>
      <c r="C80" s="46">
        <f t="shared" si="1"/>
        <v>7750.8333333333339</v>
      </c>
      <c r="D80" s="178">
        <v>9301</v>
      </c>
      <c r="E80" s="2"/>
      <c r="F80" s="2"/>
      <c r="G80" s="171"/>
      <c r="H80" s="2"/>
      <c r="I80" s="2"/>
      <c r="J80" s="2"/>
      <c r="K80" s="2"/>
      <c r="L80" s="2"/>
      <c r="M80" s="2"/>
      <c r="N80" s="2"/>
      <c r="O80" s="2"/>
      <c r="P80" s="2"/>
      <c r="Q80" s="34"/>
      <c r="R80" s="162"/>
      <c r="S80" s="163"/>
      <c r="T80" s="162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</row>
    <row r="81" spans="1:42">
      <c r="A81" s="34" t="s">
        <v>322</v>
      </c>
      <c r="B81" s="35" t="s">
        <v>107</v>
      </c>
      <c r="C81" s="46">
        <f t="shared" si="1"/>
        <v>8008.3333333333339</v>
      </c>
      <c r="D81" s="178">
        <v>9610</v>
      </c>
      <c r="E81" s="2"/>
      <c r="F81" s="2"/>
      <c r="G81" s="171"/>
      <c r="H81" s="2"/>
      <c r="I81" s="2"/>
      <c r="J81" s="2"/>
      <c r="K81" s="2"/>
      <c r="L81" s="2"/>
      <c r="M81" s="2"/>
      <c r="N81" s="2"/>
      <c r="O81" s="2"/>
      <c r="P81" s="2"/>
      <c r="Q81" s="34"/>
      <c r="R81" s="162"/>
      <c r="S81" s="163"/>
      <c r="T81" s="162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</row>
    <row r="82" spans="1:42">
      <c r="A82" s="34" t="s">
        <v>322</v>
      </c>
      <c r="B82" s="35" t="s">
        <v>108</v>
      </c>
      <c r="C82" s="46">
        <f t="shared" si="1"/>
        <v>8395.8333333333339</v>
      </c>
      <c r="D82" s="178">
        <v>10075</v>
      </c>
      <c r="E82" s="2"/>
      <c r="F82" s="2"/>
      <c r="G82" s="171"/>
      <c r="H82" s="2"/>
      <c r="I82" s="2"/>
      <c r="J82" s="2"/>
      <c r="K82" s="2"/>
      <c r="L82" s="2"/>
      <c r="M82" s="2"/>
      <c r="N82" s="2"/>
      <c r="O82" s="2"/>
      <c r="P82" s="2"/>
      <c r="Q82" s="34"/>
      <c r="R82" s="162"/>
      <c r="S82" s="163"/>
      <c r="T82" s="162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</row>
    <row r="83" spans="1:42">
      <c r="A83" s="34" t="s">
        <v>322</v>
      </c>
      <c r="B83" s="35" t="s">
        <v>109</v>
      </c>
      <c r="C83" s="46">
        <f t="shared" si="1"/>
        <v>8784.1666666666679</v>
      </c>
      <c r="D83" s="178">
        <v>10541</v>
      </c>
      <c r="E83" s="2"/>
      <c r="F83" s="2"/>
      <c r="G83" s="171"/>
      <c r="H83" s="2"/>
      <c r="I83" s="2"/>
      <c r="J83" s="2"/>
      <c r="K83" s="2"/>
      <c r="L83" s="2"/>
      <c r="M83" s="2"/>
      <c r="N83" s="2"/>
      <c r="O83" s="2"/>
      <c r="P83" s="2"/>
      <c r="Q83" s="34"/>
      <c r="R83" s="162"/>
      <c r="S83" s="163"/>
      <c r="T83" s="162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</row>
    <row r="84" spans="1:42">
      <c r="A84" s="34" t="s">
        <v>322</v>
      </c>
      <c r="B84" s="35" t="s">
        <v>110</v>
      </c>
      <c r="C84" s="46">
        <f t="shared" si="1"/>
        <v>9225</v>
      </c>
      <c r="D84" s="178">
        <v>11070</v>
      </c>
      <c r="E84" s="2"/>
      <c r="F84" s="2"/>
      <c r="G84" s="171"/>
      <c r="H84" s="2"/>
      <c r="I84" s="2"/>
      <c r="J84" s="2"/>
      <c r="K84" s="2"/>
      <c r="L84" s="2"/>
      <c r="M84" s="2"/>
      <c r="N84" s="2"/>
      <c r="O84" s="2"/>
      <c r="P84" s="2"/>
      <c r="Q84" s="34"/>
      <c r="R84" s="162"/>
      <c r="S84" s="163"/>
      <c r="T84" s="162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</row>
    <row r="85" spans="1:42">
      <c r="A85" s="34" t="s">
        <v>322</v>
      </c>
      <c r="B85" s="35" t="s">
        <v>111</v>
      </c>
      <c r="C85" s="46">
        <f t="shared" si="1"/>
        <v>9558.3333333333339</v>
      </c>
      <c r="D85" s="178">
        <v>11470</v>
      </c>
      <c r="E85" s="2"/>
      <c r="F85" s="2"/>
      <c r="G85" s="171"/>
      <c r="H85" s="2"/>
      <c r="I85" s="2"/>
      <c r="J85" s="2"/>
      <c r="K85" s="2"/>
      <c r="L85" s="2"/>
      <c r="M85" s="2"/>
      <c r="N85" s="2"/>
      <c r="O85" s="2"/>
      <c r="P85" s="2"/>
      <c r="Q85" s="34"/>
      <c r="R85" s="162"/>
      <c r="S85" s="163"/>
      <c r="T85" s="162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</row>
    <row r="86" spans="1:42">
      <c r="A86" s="34" t="s">
        <v>322</v>
      </c>
      <c r="B86" s="35" t="s">
        <v>326</v>
      </c>
      <c r="C86" s="46">
        <f t="shared" si="1"/>
        <v>9944.1666666666679</v>
      </c>
      <c r="D86" s="178">
        <v>11933</v>
      </c>
      <c r="E86" s="2"/>
      <c r="F86" s="2"/>
      <c r="G86" s="171"/>
      <c r="H86" s="2"/>
      <c r="I86" s="2"/>
      <c r="J86" s="2"/>
      <c r="K86" s="2"/>
      <c r="L86" s="2"/>
      <c r="M86" s="2"/>
      <c r="N86" s="2"/>
      <c r="O86" s="2"/>
      <c r="P86" s="2"/>
      <c r="Q86" s="34"/>
      <c r="R86" s="162"/>
      <c r="S86" s="163"/>
      <c r="T86" s="162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</row>
    <row r="87" spans="1:42">
      <c r="A87" s="34" t="s">
        <v>322</v>
      </c>
      <c r="B87" s="35" t="s">
        <v>327</v>
      </c>
      <c r="C87" s="46">
        <f t="shared" si="1"/>
        <v>10281.666666666668</v>
      </c>
      <c r="D87" s="178">
        <v>12338</v>
      </c>
      <c r="E87" s="2"/>
      <c r="F87" s="2"/>
      <c r="G87" s="171"/>
      <c r="H87" s="2"/>
      <c r="I87" s="2"/>
      <c r="J87" s="2"/>
      <c r="K87" s="2"/>
      <c r="L87" s="2"/>
      <c r="M87" s="2"/>
      <c r="N87" s="2"/>
      <c r="O87" s="2"/>
      <c r="P87" s="2"/>
      <c r="Q87" s="34"/>
      <c r="R87" s="162"/>
      <c r="S87" s="163"/>
      <c r="T87" s="162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</row>
    <row r="88" spans="1:42">
      <c r="A88" s="34" t="s">
        <v>322</v>
      </c>
      <c r="B88" s="35" t="s">
        <v>328</v>
      </c>
      <c r="C88" s="46">
        <f t="shared" si="1"/>
        <v>10776.666666666668</v>
      </c>
      <c r="D88" s="178">
        <v>12932</v>
      </c>
      <c r="E88" s="2"/>
      <c r="F88" s="2"/>
      <c r="G88" s="171"/>
      <c r="H88" s="2"/>
      <c r="I88" s="2"/>
      <c r="J88" s="2"/>
      <c r="K88" s="2"/>
      <c r="L88" s="2"/>
      <c r="M88" s="2"/>
      <c r="N88" s="2"/>
      <c r="O88" s="2"/>
      <c r="P88" s="2"/>
      <c r="Q88" s="34"/>
      <c r="R88" s="162"/>
      <c r="S88" s="163"/>
      <c r="T88" s="162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</row>
    <row r="89" spans="1:42">
      <c r="A89" s="34" t="s">
        <v>322</v>
      </c>
      <c r="B89" s="35" t="s">
        <v>112</v>
      </c>
      <c r="C89" s="46">
        <f t="shared" si="1"/>
        <v>7337.5</v>
      </c>
      <c r="D89" s="178">
        <v>8805</v>
      </c>
      <c r="E89" s="2"/>
      <c r="F89" s="2"/>
      <c r="G89" s="171"/>
      <c r="H89" s="2"/>
      <c r="I89" s="2"/>
      <c r="J89" s="2"/>
      <c r="K89" s="2"/>
      <c r="L89" s="2"/>
      <c r="M89" s="2"/>
      <c r="N89" s="2"/>
      <c r="O89" s="2"/>
      <c r="P89" s="2"/>
      <c r="Q89" s="34"/>
      <c r="R89" s="162"/>
      <c r="S89" s="163"/>
      <c r="T89" s="162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</row>
    <row r="90" spans="1:42">
      <c r="A90" s="34" t="s">
        <v>322</v>
      </c>
      <c r="B90" s="35" t="s">
        <v>113</v>
      </c>
      <c r="C90" s="46">
        <f t="shared" si="1"/>
        <v>7388.3333333333339</v>
      </c>
      <c r="D90" s="178">
        <v>8866</v>
      </c>
      <c r="E90" s="2"/>
      <c r="F90" s="2"/>
      <c r="G90" s="171"/>
      <c r="H90" s="2"/>
      <c r="I90" s="2"/>
      <c r="J90" s="2"/>
      <c r="K90" s="2"/>
      <c r="L90" s="2"/>
      <c r="M90" s="2"/>
      <c r="N90" s="2"/>
      <c r="O90" s="2"/>
      <c r="P90" s="2"/>
      <c r="Q90" s="34"/>
      <c r="R90" s="162"/>
      <c r="S90" s="163"/>
      <c r="T90" s="162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</row>
    <row r="91" spans="1:42">
      <c r="A91" s="34" t="s">
        <v>322</v>
      </c>
      <c r="B91" s="35" t="s">
        <v>114</v>
      </c>
      <c r="C91" s="46">
        <f t="shared" si="1"/>
        <v>7440.8333333333339</v>
      </c>
      <c r="D91" s="178">
        <v>8929</v>
      </c>
      <c r="E91" s="2"/>
      <c r="F91" s="2"/>
      <c r="G91" s="171"/>
      <c r="H91" s="2"/>
      <c r="I91" s="2"/>
      <c r="J91" s="2"/>
      <c r="K91" s="2"/>
      <c r="L91" s="2"/>
      <c r="M91" s="2"/>
      <c r="N91" s="2"/>
      <c r="O91" s="2"/>
      <c r="P91" s="2"/>
      <c r="Q91" s="34"/>
      <c r="R91" s="162"/>
      <c r="S91" s="163"/>
      <c r="T91" s="162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</row>
    <row r="92" spans="1:42">
      <c r="A92" s="34" t="s">
        <v>322</v>
      </c>
      <c r="B92" s="35" t="s">
        <v>115</v>
      </c>
      <c r="C92" s="46">
        <f t="shared" si="1"/>
        <v>7750.8333333333339</v>
      </c>
      <c r="D92" s="178">
        <v>9301</v>
      </c>
      <c r="E92" s="2"/>
      <c r="F92" s="2"/>
      <c r="G92" s="171"/>
      <c r="H92" s="2"/>
      <c r="I92" s="2"/>
      <c r="J92" s="2"/>
      <c r="K92" s="2"/>
      <c r="L92" s="2"/>
      <c r="M92" s="2"/>
      <c r="N92" s="2"/>
      <c r="O92" s="2"/>
      <c r="P92" s="2"/>
      <c r="Q92" s="34"/>
      <c r="R92" s="162"/>
      <c r="S92" s="163"/>
      <c r="T92" s="162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</row>
    <row r="93" spans="1:42">
      <c r="A93" s="34" t="s">
        <v>322</v>
      </c>
      <c r="B93" s="35" t="s">
        <v>116</v>
      </c>
      <c r="C93" s="46">
        <f t="shared" si="1"/>
        <v>8008.3333333333339</v>
      </c>
      <c r="D93" s="178">
        <v>9610</v>
      </c>
      <c r="E93" s="2"/>
      <c r="F93" s="2"/>
      <c r="G93" s="171"/>
      <c r="H93" s="2"/>
      <c r="I93" s="2"/>
      <c r="J93" s="2"/>
      <c r="K93" s="2"/>
      <c r="L93" s="2"/>
      <c r="M93" s="2"/>
      <c r="N93" s="2"/>
      <c r="O93" s="2"/>
      <c r="P93" s="2"/>
      <c r="Q93" s="34"/>
      <c r="R93" s="162"/>
      <c r="S93" s="163"/>
      <c r="T93" s="162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</row>
    <row r="94" spans="1:42">
      <c r="A94" s="34" t="s">
        <v>322</v>
      </c>
      <c r="B94" s="35" t="s">
        <v>117</v>
      </c>
      <c r="C94" s="46">
        <f t="shared" si="1"/>
        <v>8395.8333333333339</v>
      </c>
      <c r="D94" s="178">
        <v>10075</v>
      </c>
      <c r="E94" s="2"/>
      <c r="F94" s="2"/>
      <c r="G94" s="171"/>
      <c r="H94" s="2"/>
      <c r="I94" s="2"/>
      <c r="J94" s="2"/>
      <c r="K94" s="2"/>
      <c r="L94" s="2"/>
      <c r="M94" s="2"/>
      <c r="N94" s="2"/>
      <c r="O94" s="2"/>
      <c r="P94" s="2"/>
      <c r="Q94" s="34"/>
      <c r="R94" s="162"/>
      <c r="S94" s="163"/>
      <c r="T94" s="162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</row>
    <row r="95" spans="1:42">
      <c r="A95" s="34" t="s">
        <v>322</v>
      </c>
      <c r="B95" s="35" t="s">
        <v>118</v>
      </c>
      <c r="C95" s="46">
        <f t="shared" si="1"/>
        <v>8784.1666666666679</v>
      </c>
      <c r="D95" s="178">
        <v>10541</v>
      </c>
      <c r="E95" s="2"/>
      <c r="F95" s="2"/>
      <c r="G95" s="171"/>
      <c r="H95" s="2"/>
      <c r="I95" s="2"/>
      <c r="J95" s="2"/>
      <c r="K95" s="2"/>
      <c r="L95" s="2"/>
      <c r="M95" s="2"/>
      <c r="N95" s="2"/>
      <c r="O95" s="2"/>
      <c r="P95" s="2"/>
      <c r="Q95" s="34"/>
      <c r="R95" s="162"/>
      <c r="S95" s="163"/>
      <c r="T95" s="162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</row>
    <row r="96" spans="1:42">
      <c r="A96" s="34" t="s">
        <v>322</v>
      </c>
      <c r="B96" s="35" t="s">
        <v>119</v>
      </c>
      <c r="C96" s="46">
        <f t="shared" si="1"/>
        <v>9225</v>
      </c>
      <c r="D96" s="178">
        <v>11070</v>
      </c>
      <c r="E96" s="2"/>
      <c r="F96" s="2"/>
      <c r="G96" s="171"/>
      <c r="H96" s="2"/>
      <c r="I96" s="2"/>
      <c r="J96" s="2"/>
      <c r="K96" s="2"/>
      <c r="L96" s="2"/>
      <c r="M96" s="2"/>
      <c r="N96" s="2"/>
      <c r="O96" s="2"/>
      <c r="P96" s="2"/>
      <c r="Q96" s="34"/>
      <c r="R96" s="162"/>
      <c r="S96" s="163"/>
      <c r="T96" s="162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</row>
    <row r="97" spans="1:42">
      <c r="A97" s="34" t="s">
        <v>322</v>
      </c>
      <c r="B97" s="35" t="s">
        <v>120</v>
      </c>
      <c r="C97" s="46">
        <f t="shared" si="1"/>
        <v>9558.3333333333339</v>
      </c>
      <c r="D97" s="178">
        <v>11470</v>
      </c>
      <c r="E97" s="2"/>
      <c r="F97" s="2"/>
      <c r="G97" s="171"/>
      <c r="H97" s="2"/>
      <c r="I97" s="2"/>
      <c r="J97" s="2"/>
      <c r="K97" s="2"/>
      <c r="L97" s="2"/>
      <c r="M97" s="2"/>
      <c r="N97" s="2"/>
      <c r="O97" s="2"/>
      <c r="P97" s="2"/>
      <c r="Q97" s="34"/>
      <c r="R97" s="162"/>
      <c r="S97" s="163"/>
      <c r="T97" s="162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</row>
    <row r="98" spans="1:42">
      <c r="A98" s="34" t="s">
        <v>322</v>
      </c>
      <c r="B98" s="35" t="s">
        <v>121</v>
      </c>
      <c r="C98" s="46">
        <f t="shared" si="1"/>
        <v>9944.1666666666679</v>
      </c>
      <c r="D98" s="178">
        <v>11933</v>
      </c>
      <c r="E98" s="2"/>
      <c r="F98" s="2"/>
      <c r="G98" s="171"/>
      <c r="H98" s="2"/>
      <c r="I98" s="2"/>
      <c r="J98" s="2"/>
      <c r="K98" s="2"/>
      <c r="L98" s="2"/>
      <c r="M98" s="2"/>
      <c r="N98" s="2"/>
      <c r="O98" s="2"/>
      <c r="P98" s="2"/>
      <c r="Q98" s="34"/>
      <c r="R98" s="162"/>
      <c r="S98" s="163"/>
      <c r="T98" s="162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</row>
    <row r="99" spans="1:42">
      <c r="A99" s="34" t="s">
        <v>322</v>
      </c>
      <c r="B99" s="35" t="s">
        <v>329</v>
      </c>
      <c r="C99" s="46">
        <f t="shared" si="1"/>
        <v>10281.666666666668</v>
      </c>
      <c r="D99" s="178">
        <v>12338</v>
      </c>
      <c r="E99" s="2"/>
      <c r="F99" s="2"/>
      <c r="G99" s="171"/>
      <c r="H99" s="2"/>
      <c r="I99" s="2"/>
      <c r="J99" s="2"/>
      <c r="K99" s="2"/>
      <c r="L99" s="2"/>
      <c r="M99" s="2"/>
      <c r="N99" s="2"/>
      <c r="O99" s="2"/>
      <c r="P99" s="2"/>
      <c r="Q99" s="34"/>
      <c r="R99" s="162"/>
      <c r="S99" s="163"/>
      <c r="T99" s="162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</row>
    <row r="100" spans="1:42">
      <c r="A100" s="34" t="s">
        <v>322</v>
      </c>
      <c r="B100" s="35" t="s">
        <v>330</v>
      </c>
      <c r="C100" s="46">
        <f t="shared" si="1"/>
        <v>10776.666666666668</v>
      </c>
      <c r="D100" s="178">
        <v>12932</v>
      </c>
      <c r="E100" s="2"/>
      <c r="F100" s="2"/>
      <c r="G100" s="171"/>
      <c r="H100" s="2"/>
      <c r="I100" s="2"/>
      <c r="J100" s="2"/>
      <c r="K100" s="2"/>
      <c r="L100" s="2"/>
      <c r="M100" s="2"/>
      <c r="N100" s="2"/>
      <c r="O100" s="2"/>
      <c r="P100" s="2"/>
      <c r="Q100" s="34"/>
      <c r="R100" s="162"/>
      <c r="S100" s="163"/>
      <c r="T100" s="162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</row>
    <row r="101" spans="1:42">
      <c r="A101" s="34" t="s">
        <v>322</v>
      </c>
      <c r="B101" s="35" t="s">
        <v>331</v>
      </c>
      <c r="C101" s="46">
        <f t="shared" si="1"/>
        <v>11267.5</v>
      </c>
      <c r="D101" s="178">
        <v>13521</v>
      </c>
      <c r="E101" s="2"/>
      <c r="F101" s="2"/>
      <c r="G101" s="171"/>
      <c r="H101" s="2"/>
      <c r="I101" s="2"/>
      <c r="J101" s="2"/>
      <c r="K101" s="2"/>
      <c r="L101" s="2"/>
      <c r="M101" s="2"/>
      <c r="N101" s="2"/>
      <c r="O101" s="2"/>
      <c r="P101" s="2"/>
      <c r="Q101" s="34"/>
      <c r="R101" s="162"/>
      <c r="S101" s="163"/>
      <c r="T101" s="162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</row>
    <row r="102" spans="1:42">
      <c r="A102" s="34" t="s">
        <v>322</v>
      </c>
      <c r="B102" s="35" t="s">
        <v>332</v>
      </c>
      <c r="C102" s="46">
        <f t="shared" si="1"/>
        <v>11761.666666666668</v>
      </c>
      <c r="D102" s="178">
        <v>14114</v>
      </c>
      <c r="E102" s="2"/>
      <c r="F102" s="2"/>
      <c r="G102" s="171"/>
      <c r="H102" s="2"/>
      <c r="I102" s="2"/>
      <c r="J102" s="2"/>
      <c r="K102" s="2"/>
      <c r="L102" s="2"/>
      <c r="M102" s="2"/>
      <c r="N102" s="2"/>
      <c r="O102" s="2"/>
      <c r="P102" s="2"/>
      <c r="Q102" s="34"/>
      <c r="R102" s="162"/>
      <c r="S102" s="163"/>
      <c r="T102" s="162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</row>
    <row r="103" spans="1:42">
      <c r="A103" s="34" t="s">
        <v>322</v>
      </c>
      <c r="B103" s="35" t="s">
        <v>122</v>
      </c>
      <c r="C103" s="46">
        <f t="shared" si="1"/>
        <v>7388.3333333333339</v>
      </c>
      <c r="D103" s="178">
        <v>8866</v>
      </c>
      <c r="E103" s="2"/>
      <c r="F103" s="2"/>
      <c r="G103" s="171"/>
      <c r="H103" s="2"/>
      <c r="I103" s="2"/>
      <c r="J103" s="2"/>
      <c r="K103" s="2"/>
      <c r="L103" s="2"/>
      <c r="M103" s="2"/>
      <c r="N103" s="2"/>
      <c r="O103" s="2"/>
      <c r="P103" s="2"/>
      <c r="Q103" s="34"/>
      <c r="R103" s="162"/>
      <c r="S103" s="163"/>
      <c r="T103" s="162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</row>
    <row r="104" spans="1:42">
      <c r="A104" s="34" t="s">
        <v>322</v>
      </c>
      <c r="B104" s="35" t="s">
        <v>123</v>
      </c>
      <c r="C104" s="46">
        <f t="shared" si="1"/>
        <v>7440.8333333333339</v>
      </c>
      <c r="D104" s="178">
        <v>8929</v>
      </c>
      <c r="E104" s="2"/>
      <c r="F104" s="2"/>
      <c r="G104" s="171"/>
      <c r="H104" s="2"/>
      <c r="I104" s="2"/>
      <c r="J104" s="2"/>
      <c r="K104" s="2"/>
      <c r="L104" s="2"/>
      <c r="M104" s="2"/>
      <c r="N104" s="2"/>
      <c r="O104" s="2"/>
      <c r="P104" s="2"/>
      <c r="Q104" s="34"/>
      <c r="R104" s="162"/>
      <c r="S104" s="163"/>
      <c r="T104" s="162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</row>
    <row r="105" spans="1:42">
      <c r="A105" s="34" t="s">
        <v>322</v>
      </c>
      <c r="B105" s="35" t="s">
        <v>124</v>
      </c>
      <c r="C105" s="46">
        <f t="shared" si="1"/>
        <v>7750.8333333333339</v>
      </c>
      <c r="D105" s="178">
        <v>9301</v>
      </c>
      <c r="E105" s="2"/>
      <c r="F105" s="2"/>
      <c r="G105" s="171"/>
      <c r="H105" s="2"/>
      <c r="I105" s="2"/>
      <c r="J105" s="2"/>
      <c r="K105" s="2"/>
      <c r="L105" s="2"/>
      <c r="M105" s="2"/>
      <c r="N105" s="2"/>
      <c r="O105" s="2"/>
      <c r="P105" s="2"/>
      <c r="Q105" s="34"/>
      <c r="R105" s="162"/>
      <c r="S105" s="163"/>
      <c r="T105" s="162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</row>
    <row r="106" spans="1:42">
      <c r="A106" s="34" t="s">
        <v>322</v>
      </c>
      <c r="B106" s="35" t="s">
        <v>125</v>
      </c>
      <c r="C106" s="46">
        <f t="shared" si="1"/>
        <v>8008.3333333333339</v>
      </c>
      <c r="D106" s="178">
        <v>9610</v>
      </c>
      <c r="E106" s="2"/>
      <c r="F106" s="2"/>
      <c r="G106" s="171"/>
      <c r="H106" s="2"/>
      <c r="I106" s="2"/>
      <c r="J106" s="2"/>
      <c r="K106" s="2"/>
      <c r="L106" s="2"/>
      <c r="M106" s="2"/>
      <c r="N106" s="2"/>
      <c r="O106" s="2"/>
      <c r="P106" s="2"/>
      <c r="Q106" s="34"/>
      <c r="R106" s="162"/>
      <c r="S106" s="163"/>
      <c r="T106" s="162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</row>
    <row r="107" spans="1:42">
      <c r="A107" s="34" t="s">
        <v>322</v>
      </c>
      <c r="B107" s="35" t="s">
        <v>126</v>
      </c>
      <c r="C107" s="46">
        <f t="shared" si="1"/>
        <v>8395.8333333333339</v>
      </c>
      <c r="D107" s="178">
        <v>10075</v>
      </c>
      <c r="E107" s="2"/>
      <c r="F107" s="2"/>
      <c r="G107" s="171"/>
      <c r="H107" s="2"/>
      <c r="I107" s="2"/>
      <c r="J107" s="2"/>
      <c r="K107" s="2"/>
      <c r="L107" s="2"/>
      <c r="M107" s="2"/>
      <c r="N107" s="2"/>
      <c r="O107" s="2"/>
      <c r="P107" s="2"/>
      <c r="Q107" s="34"/>
      <c r="R107" s="162"/>
      <c r="S107" s="163"/>
      <c r="T107" s="162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</row>
    <row r="108" spans="1:42">
      <c r="A108" s="34" t="s">
        <v>322</v>
      </c>
      <c r="B108" s="35" t="s">
        <v>127</v>
      </c>
      <c r="C108" s="46">
        <f t="shared" si="1"/>
        <v>8784.1666666666679</v>
      </c>
      <c r="D108" s="178">
        <v>10541</v>
      </c>
      <c r="E108" s="2"/>
      <c r="F108" s="2"/>
      <c r="G108" s="171"/>
      <c r="H108" s="2"/>
      <c r="I108" s="2"/>
      <c r="J108" s="2"/>
      <c r="K108" s="2"/>
      <c r="L108" s="2"/>
      <c r="M108" s="2"/>
      <c r="N108" s="2"/>
      <c r="O108" s="2"/>
      <c r="P108" s="2"/>
      <c r="Q108" s="34"/>
      <c r="R108" s="162"/>
      <c r="S108" s="163"/>
      <c r="T108" s="162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</row>
    <row r="109" spans="1:42">
      <c r="A109" s="34" t="s">
        <v>322</v>
      </c>
      <c r="B109" s="35" t="s">
        <v>128</v>
      </c>
      <c r="C109" s="46">
        <f t="shared" si="1"/>
        <v>9225</v>
      </c>
      <c r="D109" s="178">
        <v>11070</v>
      </c>
      <c r="E109" s="2"/>
      <c r="F109" s="2"/>
      <c r="G109" s="171"/>
      <c r="H109" s="2"/>
      <c r="I109" s="2"/>
      <c r="J109" s="2"/>
      <c r="K109" s="2"/>
      <c r="L109" s="2"/>
      <c r="M109" s="2"/>
      <c r="N109" s="2"/>
      <c r="O109" s="2"/>
      <c r="P109" s="2"/>
      <c r="Q109" s="34"/>
      <c r="R109" s="162"/>
      <c r="S109" s="163"/>
      <c r="T109" s="162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</row>
    <row r="110" spans="1:42">
      <c r="A110" s="34" t="s">
        <v>322</v>
      </c>
      <c r="B110" s="35" t="s">
        <v>129</v>
      </c>
      <c r="C110" s="46">
        <f t="shared" si="1"/>
        <v>9558.3333333333339</v>
      </c>
      <c r="D110" s="178">
        <v>11470</v>
      </c>
      <c r="E110" s="2"/>
      <c r="F110" s="2"/>
      <c r="G110" s="171"/>
      <c r="H110" s="2"/>
      <c r="I110" s="2"/>
      <c r="J110" s="2"/>
      <c r="K110" s="2"/>
      <c r="L110" s="2"/>
      <c r="M110" s="2"/>
      <c r="N110" s="2"/>
      <c r="O110" s="2"/>
      <c r="P110" s="2"/>
      <c r="Q110" s="34"/>
      <c r="R110" s="162"/>
      <c r="S110" s="163"/>
      <c r="T110" s="162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</row>
    <row r="111" spans="1:42">
      <c r="A111" s="34" t="s">
        <v>322</v>
      </c>
      <c r="B111" s="35" t="s">
        <v>130</v>
      </c>
      <c r="C111" s="46">
        <f t="shared" si="1"/>
        <v>9944.1666666666679</v>
      </c>
      <c r="D111" s="178">
        <v>11933</v>
      </c>
      <c r="E111" s="2"/>
      <c r="F111" s="2"/>
      <c r="G111" s="171"/>
      <c r="H111" s="2"/>
      <c r="I111" s="2"/>
      <c r="J111" s="2"/>
      <c r="K111" s="2"/>
      <c r="L111" s="2"/>
      <c r="M111" s="2"/>
      <c r="N111" s="2"/>
      <c r="O111" s="2"/>
      <c r="P111" s="2"/>
      <c r="Q111" s="34"/>
      <c r="R111" s="162"/>
      <c r="S111" s="163"/>
      <c r="T111" s="162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</row>
    <row r="112" spans="1:42">
      <c r="A112" s="34" t="s">
        <v>322</v>
      </c>
      <c r="B112" s="35" t="s">
        <v>131</v>
      </c>
      <c r="C112" s="46">
        <f t="shared" si="1"/>
        <v>10281.666666666668</v>
      </c>
      <c r="D112" s="178">
        <v>12338</v>
      </c>
      <c r="E112" s="2"/>
      <c r="F112" s="2"/>
      <c r="G112" s="171"/>
      <c r="H112" s="2"/>
      <c r="I112" s="2"/>
      <c r="J112" s="2"/>
      <c r="K112" s="2"/>
      <c r="L112" s="2"/>
      <c r="M112" s="2"/>
      <c r="N112" s="2"/>
      <c r="O112" s="2"/>
      <c r="P112" s="2"/>
      <c r="Q112" s="34"/>
      <c r="R112" s="162"/>
      <c r="S112" s="163"/>
      <c r="T112" s="162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</row>
    <row r="113" spans="1:42">
      <c r="A113" s="34" t="s">
        <v>322</v>
      </c>
      <c r="B113" s="35" t="s">
        <v>335</v>
      </c>
      <c r="C113" s="46">
        <f t="shared" si="1"/>
        <v>10776.666666666668</v>
      </c>
      <c r="D113" s="178">
        <v>12932</v>
      </c>
      <c r="E113" s="2"/>
      <c r="F113" s="2"/>
      <c r="G113" s="171"/>
      <c r="H113" s="2"/>
      <c r="I113" s="2"/>
      <c r="J113" s="2"/>
      <c r="K113" s="2"/>
      <c r="L113" s="2"/>
      <c r="M113" s="2"/>
      <c r="N113" s="2"/>
      <c r="O113" s="2"/>
      <c r="P113" s="2"/>
      <c r="Q113" s="34"/>
      <c r="R113" s="162"/>
      <c r="S113" s="163"/>
      <c r="T113" s="162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</row>
    <row r="114" spans="1:42">
      <c r="A114" s="34" t="s">
        <v>322</v>
      </c>
      <c r="B114" s="35" t="s">
        <v>333</v>
      </c>
      <c r="C114" s="46">
        <f t="shared" si="1"/>
        <v>11267.5</v>
      </c>
      <c r="D114" s="178">
        <v>13521</v>
      </c>
      <c r="E114" s="2"/>
      <c r="F114" s="2"/>
      <c r="G114" s="171"/>
      <c r="H114" s="2"/>
      <c r="I114" s="2"/>
      <c r="J114" s="2"/>
      <c r="K114" s="2"/>
      <c r="L114" s="2"/>
      <c r="M114" s="2"/>
      <c r="N114" s="2"/>
      <c r="O114" s="2"/>
      <c r="P114" s="2"/>
      <c r="Q114" s="34"/>
      <c r="R114" s="162"/>
      <c r="S114" s="163"/>
      <c r="T114" s="162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</row>
    <row r="115" spans="1:42">
      <c r="A115" s="34" t="s">
        <v>322</v>
      </c>
      <c r="B115" s="35" t="s">
        <v>334</v>
      </c>
      <c r="C115" s="46">
        <f t="shared" si="1"/>
        <v>11761.666666666668</v>
      </c>
      <c r="D115" s="178">
        <v>14114</v>
      </c>
      <c r="E115" s="2"/>
      <c r="F115" s="2"/>
      <c r="G115" s="171"/>
      <c r="H115" s="2"/>
      <c r="I115" s="2"/>
      <c r="J115" s="2"/>
      <c r="K115" s="2"/>
      <c r="L115" s="2"/>
      <c r="M115" s="2"/>
      <c r="N115" s="2"/>
      <c r="O115" s="2"/>
      <c r="P115" s="2"/>
      <c r="Q115" s="34"/>
      <c r="R115" s="162"/>
      <c r="S115" s="163"/>
      <c r="T115" s="162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</row>
    <row r="116" spans="1:42">
      <c r="A116" s="34" t="s">
        <v>322</v>
      </c>
      <c r="B116" s="35" t="s">
        <v>336</v>
      </c>
      <c r="C116" s="46">
        <f t="shared" si="1"/>
        <v>12045</v>
      </c>
      <c r="D116" s="178">
        <v>14454</v>
      </c>
      <c r="E116" s="2"/>
      <c r="F116" s="2"/>
      <c r="G116" s="171"/>
      <c r="H116" s="2"/>
      <c r="I116" s="2"/>
      <c r="J116" s="2"/>
      <c r="K116" s="2"/>
      <c r="L116" s="2"/>
      <c r="M116" s="2"/>
      <c r="N116" s="2"/>
      <c r="O116" s="2"/>
      <c r="P116" s="2"/>
      <c r="Q116" s="34"/>
      <c r="R116" s="162"/>
      <c r="S116" s="163"/>
      <c r="T116" s="162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</row>
    <row r="117" spans="1:42">
      <c r="A117" s="34" t="s">
        <v>322</v>
      </c>
      <c r="B117" s="35" t="s">
        <v>337</v>
      </c>
      <c r="C117" s="46">
        <f t="shared" si="1"/>
        <v>12540</v>
      </c>
      <c r="D117" s="178">
        <v>15048</v>
      </c>
      <c r="E117" s="2"/>
      <c r="F117" s="2"/>
      <c r="G117" s="171"/>
      <c r="H117" s="2"/>
      <c r="I117" s="2"/>
      <c r="J117" s="2"/>
      <c r="K117" s="2"/>
      <c r="L117" s="2"/>
      <c r="M117" s="2"/>
      <c r="N117" s="2"/>
      <c r="O117" s="2"/>
      <c r="P117" s="2"/>
      <c r="Q117" s="34"/>
      <c r="R117" s="162"/>
      <c r="S117" s="163"/>
      <c r="T117" s="162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</row>
    <row r="118" spans="1:42">
      <c r="A118" s="34" t="s">
        <v>322</v>
      </c>
      <c r="B118" s="35" t="s">
        <v>132</v>
      </c>
      <c r="C118" s="46">
        <f t="shared" si="1"/>
        <v>7440.8333333333339</v>
      </c>
      <c r="D118" s="178">
        <v>8929</v>
      </c>
      <c r="E118" s="2"/>
      <c r="F118" s="2"/>
      <c r="G118" s="171"/>
      <c r="H118" s="2"/>
      <c r="I118" s="2"/>
      <c r="J118" s="2"/>
      <c r="K118" s="2"/>
      <c r="L118" s="2"/>
      <c r="M118" s="2"/>
      <c r="N118" s="2"/>
      <c r="O118" s="2"/>
      <c r="P118" s="2"/>
      <c r="Q118" s="34"/>
      <c r="R118" s="162"/>
      <c r="S118" s="163"/>
      <c r="T118" s="162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</row>
    <row r="119" spans="1:42">
      <c r="A119" s="34" t="s">
        <v>322</v>
      </c>
      <c r="B119" s="35" t="s">
        <v>133</v>
      </c>
      <c r="C119" s="46">
        <f t="shared" si="1"/>
        <v>7750.8333333333339</v>
      </c>
      <c r="D119" s="178">
        <v>9301</v>
      </c>
      <c r="E119" s="2"/>
      <c r="F119" s="2"/>
      <c r="G119" s="171"/>
      <c r="H119" s="2"/>
      <c r="I119" s="2"/>
      <c r="J119" s="2"/>
      <c r="K119" s="2"/>
      <c r="L119" s="2"/>
      <c r="M119" s="2"/>
      <c r="N119" s="2"/>
      <c r="O119" s="2"/>
      <c r="P119" s="2"/>
      <c r="Q119" s="34"/>
      <c r="R119" s="162"/>
      <c r="S119" s="163"/>
      <c r="T119" s="162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</row>
    <row r="120" spans="1:42">
      <c r="A120" s="34" t="s">
        <v>322</v>
      </c>
      <c r="B120" s="35" t="s">
        <v>134</v>
      </c>
      <c r="C120" s="46">
        <f t="shared" si="1"/>
        <v>8008.3333333333339</v>
      </c>
      <c r="D120" s="178">
        <v>9610</v>
      </c>
      <c r="E120" s="2"/>
      <c r="F120" s="2"/>
      <c r="G120" s="171"/>
      <c r="H120" s="2"/>
      <c r="I120" s="2"/>
      <c r="J120" s="2"/>
      <c r="K120" s="2"/>
      <c r="L120" s="2"/>
      <c r="M120" s="2"/>
      <c r="N120" s="2"/>
      <c r="O120" s="2"/>
      <c r="P120" s="2"/>
      <c r="Q120" s="34"/>
      <c r="R120" s="162"/>
      <c r="S120" s="163"/>
      <c r="T120" s="162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</row>
    <row r="121" spans="1:42">
      <c r="A121" s="34" t="s">
        <v>322</v>
      </c>
      <c r="B121" s="35" t="s">
        <v>135</v>
      </c>
      <c r="C121" s="46">
        <f t="shared" si="1"/>
        <v>8395.8333333333339</v>
      </c>
      <c r="D121" s="178">
        <v>10075</v>
      </c>
      <c r="E121" s="2"/>
      <c r="F121" s="2"/>
      <c r="G121" s="171"/>
      <c r="H121" s="2"/>
      <c r="I121" s="2"/>
      <c r="J121" s="2"/>
      <c r="K121" s="2"/>
      <c r="L121" s="2"/>
      <c r="M121" s="2"/>
      <c r="N121" s="2"/>
      <c r="O121" s="2"/>
      <c r="P121" s="2"/>
      <c r="Q121" s="34"/>
      <c r="R121" s="162"/>
      <c r="S121" s="163"/>
      <c r="T121" s="162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</row>
    <row r="122" spans="1:42">
      <c r="A122" s="34" t="s">
        <v>322</v>
      </c>
      <c r="B122" s="35" t="s">
        <v>136</v>
      </c>
      <c r="C122" s="46">
        <f t="shared" si="1"/>
        <v>8784.1666666666679</v>
      </c>
      <c r="D122" s="178">
        <v>10541</v>
      </c>
      <c r="E122" s="2"/>
      <c r="F122" s="2"/>
      <c r="G122" s="171"/>
      <c r="H122" s="2"/>
      <c r="I122" s="2"/>
      <c r="J122" s="2"/>
      <c r="K122" s="2"/>
      <c r="L122" s="2"/>
      <c r="M122" s="2"/>
      <c r="N122" s="2"/>
      <c r="O122" s="2"/>
      <c r="P122" s="2"/>
      <c r="Q122" s="34"/>
      <c r="R122" s="162"/>
      <c r="S122" s="163"/>
      <c r="T122" s="162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</row>
    <row r="123" spans="1:42">
      <c r="A123" s="34" t="s">
        <v>322</v>
      </c>
      <c r="B123" s="35" t="s">
        <v>137</v>
      </c>
      <c r="C123" s="46">
        <f t="shared" si="1"/>
        <v>9225</v>
      </c>
      <c r="D123" s="178">
        <v>11070</v>
      </c>
      <c r="E123" s="2"/>
      <c r="F123" s="2"/>
      <c r="G123" s="171"/>
      <c r="H123" s="2"/>
      <c r="I123" s="2"/>
      <c r="J123" s="2"/>
      <c r="K123" s="2"/>
      <c r="L123" s="2"/>
      <c r="M123" s="2"/>
      <c r="N123" s="2"/>
      <c r="O123" s="2"/>
      <c r="P123" s="2"/>
      <c r="Q123" s="34"/>
      <c r="R123" s="162"/>
      <c r="S123" s="163"/>
      <c r="T123" s="162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</row>
    <row r="124" spans="1:42">
      <c r="A124" s="34" t="s">
        <v>322</v>
      </c>
      <c r="B124" s="35" t="s">
        <v>138</v>
      </c>
      <c r="C124" s="46">
        <f t="shared" si="1"/>
        <v>9558.3333333333339</v>
      </c>
      <c r="D124" s="178">
        <v>11470</v>
      </c>
      <c r="E124" s="2"/>
      <c r="F124" s="2"/>
      <c r="G124" s="171"/>
      <c r="H124" s="2"/>
      <c r="I124" s="2"/>
      <c r="J124" s="2"/>
      <c r="K124" s="2"/>
      <c r="L124" s="2"/>
      <c r="M124" s="2"/>
      <c r="N124" s="2"/>
      <c r="O124" s="2"/>
      <c r="P124" s="2"/>
      <c r="Q124" s="34"/>
      <c r="R124" s="162"/>
      <c r="S124" s="163"/>
      <c r="T124" s="162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</row>
    <row r="125" spans="1:42">
      <c r="A125" s="34" t="s">
        <v>322</v>
      </c>
      <c r="B125" s="35" t="s">
        <v>139</v>
      </c>
      <c r="C125" s="46">
        <f t="shared" si="1"/>
        <v>9944.1666666666679</v>
      </c>
      <c r="D125" s="178">
        <v>11933</v>
      </c>
      <c r="E125" s="2"/>
      <c r="F125" s="2"/>
      <c r="G125" s="171"/>
      <c r="H125" s="2"/>
      <c r="I125" s="2"/>
      <c r="J125" s="2"/>
      <c r="K125" s="2"/>
      <c r="L125" s="2"/>
      <c r="M125" s="2"/>
      <c r="N125" s="2"/>
      <c r="O125" s="2"/>
      <c r="P125" s="2"/>
      <c r="Q125" s="34"/>
      <c r="R125" s="162"/>
      <c r="S125" s="163"/>
      <c r="T125" s="162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</row>
    <row r="126" spans="1:42">
      <c r="A126" s="34" t="s">
        <v>322</v>
      </c>
      <c r="B126" s="35" t="s">
        <v>140</v>
      </c>
      <c r="C126" s="46">
        <f t="shared" si="1"/>
        <v>10281.666666666668</v>
      </c>
      <c r="D126" s="178">
        <v>12338</v>
      </c>
      <c r="E126" s="2"/>
      <c r="F126" s="2"/>
      <c r="G126" s="171"/>
      <c r="H126" s="2"/>
      <c r="I126" s="2"/>
      <c r="J126" s="2"/>
      <c r="K126" s="2"/>
      <c r="L126" s="2"/>
      <c r="M126" s="2"/>
      <c r="N126" s="2"/>
      <c r="O126" s="2"/>
      <c r="P126" s="2"/>
      <c r="Q126" s="34"/>
      <c r="R126" s="162"/>
      <c r="S126" s="163"/>
      <c r="T126" s="162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</row>
    <row r="127" spans="1:42">
      <c r="A127" s="34" t="s">
        <v>322</v>
      </c>
      <c r="B127" s="35" t="s">
        <v>141</v>
      </c>
      <c r="C127" s="46">
        <f t="shared" si="1"/>
        <v>10776.666666666668</v>
      </c>
      <c r="D127" s="178">
        <v>12932</v>
      </c>
      <c r="E127" s="2"/>
      <c r="F127" s="2"/>
      <c r="G127" s="171"/>
      <c r="H127" s="2"/>
      <c r="I127" s="2"/>
      <c r="J127" s="2"/>
      <c r="K127" s="2"/>
      <c r="L127" s="2"/>
      <c r="M127" s="2"/>
      <c r="N127" s="2"/>
      <c r="O127" s="2"/>
      <c r="P127" s="2"/>
      <c r="Q127" s="34"/>
      <c r="R127" s="162"/>
      <c r="S127" s="163"/>
      <c r="T127" s="162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</row>
    <row r="128" spans="1:42">
      <c r="A128" s="34" t="s">
        <v>322</v>
      </c>
      <c r="B128" s="35" t="s">
        <v>338</v>
      </c>
      <c r="C128" s="46">
        <f t="shared" si="1"/>
        <v>11267.5</v>
      </c>
      <c r="D128" s="178">
        <v>13521</v>
      </c>
      <c r="E128" s="2"/>
      <c r="F128" s="2"/>
      <c r="G128" s="171"/>
      <c r="H128" s="2"/>
      <c r="I128" s="2"/>
      <c r="J128" s="2"/>
      <c r="K128" s="2"/>
      <c r="L128" s="2"/>
      <c r="M128" s="2"/>
      <c r="N128" s="2"/>
      <c r="O128" s="2"/>
      <c r="P128" s="2"/>
      <c r="Q128" s="34"/>
      <c r="R128" s="162"/>
      <c r="S128" s="163"/>
      <c r="T128" s="162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</row>
    <row r="129" spans="1:42">
      <c r="A129" s="34" t="s">
        <v>322</v>
      </c>
      <c r="B129" s="35" t="s">
        <v>339</v>
      </c>
      <c r="C129" s="46">
        <f t="shared" si="1"/>
        <v>11761.666666666668</v>
      </c>
      <c r="D129" s="178">
        <v>14114</v>
      </c>
      <c r="E129" s="2"/>
      <c r="F129" s="2"/>
      <c r="G129" s="171"/>
      <c r="H129" s="2"/>
      <c r="I129" s="2"/>
      <c r="J129" s="2"/>
      <c r="K129" s="2"/>
      <c r="L129" s="2"/>
      <c r="M129" s="2"/>
      <c r="N129" s="2"/>
      <c r="O129" s="2"/>
      <c r="P129" s="2"/>
      <c r="Q129" s="34"/>
      <c r="R129" s="162"/>
      <c r="S129" s="163"/>
      <c r="T129" s="162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</row>
    <row r="130" spans="1:42">
      <c r="A130" s="34" t="s">
        <v>322</v>
      </c>
      <c r="B130" s="35" t="s">
        <v>341</v>
      </c>
      <c r="C130" s="46">
        <f t="shared" si="1"/>
        <v>12045</v>
      </c>
      <c r="D130" s="178">
        <v>14454</v>
      </c>
      <c r="E130" s="2"/>
      <c r="F130" s="2"/>
      <c r="G130" s="171"/>
      <c r="H130" s="2"/>
      <c r="I130" s="2"/>
      <c r="J130" s="2"/>
      <c r="K130" s="2"/>
      <c r="L130" s="2"/>
      <c r="M130" s="2"/>
      <c r="N130" s="2"/>
      <c r="O130" s="2"/>
      <c r="P130" s="2"/>
      <c r="Q130" s="34"/>
      <c r="R130" s="162"/>
      <c r="S130" s="163"/>
      <c r="T130" s="162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</row>
    <row r="131" spans="1:42">
      <c r="A131" s="34" t="s">
        <v>322</v>
      </c>
      <c r="B131" s="35" t="s">
        <v>340</v>
      </c>
      <c r="C131" s="46">
        <f t="shared" si="1"/>
        <v>12540</v>
      </c>
      <c r="D131" s="178">
        <v>15048</v>
      </c>
      <c r="E131" s="2"/>
      <c r="F131" s="2"/>
      <c r="G131" s="171"/>
      <c r="H131" s="2"/>
      <c r="I131" s="2"/>
      <c r="J131" s="2"/>
      <c r="K131" s="2"/>
      <c r="L131" s="2"/>
      <c r="M131" s="2"/>
      <c r="N131" s="2"/>
      <c r="O131" s="2"/>
      <c r="P131" s="2"/>
      <c r="Q131" s="34"/>
      <c r="R131" s="162"/>
      <c r="S131" s="163"/>
      <c r="T131" s="162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</row>
    <row r="132" spans="1:42">
      <c r="A132" s="34" t="s">
        <v>322</v>
      </c>
      <c r="B132" s="35" t="s">
        <v>342</v>
      </c>
      <c r="C132" s="46">
        <f t="shared" si="1"/>
        <v>12824.166666666668</v>
      </c>
      <c r="D132" s="178">
        <v>15389</v>
      </c>
      <c r="E132" s="2"/>
      <c r="F132" s="2"/>
      <c r="G132" s="171"/>
      <c r="H132" s="2"/>
      <c r="I132" s="2"/>
      <c r="J132" s="2"/>
      <c r="K132" s="2"/>
      <c r="L132" s="2"/>
      <c r="M132" s="2"/>
      <c r="N132" s="2"/>
      <c r="O132" s="2"/>
      <c r="P132" s="2"/>
      <c r="Q132" s="34"/>
      <c r="R132" s="162"/>
      <c r="S132" s="163"/>
      <c r="T132" s="162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</row>
    <row r="133" spans="1:42">
      <c r="A133" s="34" t="s">
        <v>322</v>
      </c>
      <c r="B133" s="35" t="s">
        <v>343</v>
      </c>
      <c r="C133" s="46">
        <f t="shared" si="1"/>
        <v>13110.833333333334</v>
      </c>
      <c r="D133" s="178">
        <v>15733</v>
      </c>
      <c r="E133" s="2"/>
      <c r="F133" s="2"/>
      <c r="G133" s="171"/>
      <c r="H133" s="2"/>
      <c r="I133" s="2"/>
      <c r="J133" s="2"/>
      <c r="K133" s="2"/>
      <c r="L133" s="2"/>
      <c r="M133" s="2"/>
      <c r="N133" s="2"/>
      <c r="O133" s="2"/>
      <c r="P133" s="2"/>
      <c r="Q133" s="34"/>
      <c r="R133" s="162"/>
      <c r="S133" s="163"/>
      <c r="T133" s="162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</row>
    <row r="134" spans="1:42">
      <c r="A134" s="34" t="s">
        <v>322</v>
      </c>
      <c r="B134" s="35" t="s">
        <v>142</v>
      </c>
      <c r="C134" s="46">
        <f t="shared" si="1"/>
        <v>7750.8333333333339</v>
      </c>
      <c r="D134" s="178">
        <v>9301</v>
      </c>
      <c r="E134" s="2"/>
      <c r="F134" s="2"/>
      <c r="G134" s="171"/>
      <c r="H134" s="2"/>
      <c r="I134" s="2"/>
      <c r="J134" s="2"/>
      <c r="K134" s="2"/>
      <c r="L134" s="2"/>
      <c r="M134" s="2"/>
      <c r="N134" s="2"/>
      <c r="O134" s="2"/>
      <c r="P134" s="2"/>
      <c r="Q134" s="34"/>
      <c r="R134" s="162"/>
      <c r="S134" s="163"/>
      <c r="T134" s="162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</row>
    <row r="135" spans="1:42">
      <c r="A135" s="34" t="s">
        <v>322</v>
      </c>
      <c r="B135" s="35" t="s">
        <v>143</v>
      </c>
      <c r="C135" s="46">
        <f t="shared" si="1"/>
        <v>8008.3333333333339</v>
      </c>
      <c r="D135" s="178">
        <v>9610</v>
      </c>
      <c r="E135" s="2"/>
      <c r="F135" s="2"/>
      <c r="G135" s="171"/>
      <c r="H135" s="2"/>
      <c r="I135" s="2"/>
      <c r="J135" s="2"/>
      <c r="K135" s="2"/>
      <c r="L135" s="2"/>
      <c r="M135" s="2"/>
      <c r="N135" s="2"/>
      <c r="O135" s="2"/>
      <c r="P135" s="2"/>
      <c r="Q135" s="34"/>
      <c r="R135" s="162"/>
      <c r="S135" s="163"/>
      <c r="T135" s="162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</row>
    <row r="136" spans="1:42">
      <c r="A136" s="34" t="s">
        <v>322</v>
      </c>
      <c r="B136" s="35" t="s">
        <v>144</v>
      </c>
      <c r="C136" s="46">
        <f t="shared" si="1"/>
        <v>8395.8333333333339</v>
      </c>
      <c r="D136" s="178">
        <v>10075</v>
      </c>
      <c r="E136" s="2"/>
      <c r="F136" s="2"/>
      <c r="G136" s="171"/>
      <c r="H136" s="2"/>
      <c r="I136" s="2"/>
      <c r="J136" s="2"/>
      <c r="K136" s="2"/>
      <c r="L136" s="2"/>
      <c r="M136" s="2"/>
      <c r="N136" s="2"/>
      <c r="O136" s="2"/>
      <c r="P136" s="2"/>
      <c r="Q136" s="34"/>
      <c r="R136" s="162"/>
      <c r="S136" s="163"/>
      <c r="T136" s="162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</row>
    <row r="137" spans="1:42">
      <c r="A137" s="34" t="s">
        <v>322</v>
      </c>
      <c r="B137" s="35" t="s">
        <v>145</v>
      </c>
      <c r="C137" s="46">
        <f t="shared" si="1"/>
        <v>8784.1666666666679</v>
      </c>
      <c r="D137" s="178">
        <v>10541</v>
      </c>
      <c r="E137" s="2"/>
      <c r="F137" s="2"/>
      <c r="G137" s="171"/>
      <c r="H137" s="2"/>
      <c r="I137" s="2"/>
      <c r="J137" s="2"/>
      <c r="K137" s="2"/>
      <c r="L137" s="2"/>
      <c r="M137" s="2"/>
      <c r="N137" s="2"/>
      <c r="O137" s="2"/>
      <c r="P137" s="2"/>
      <c r="Q137" s="34"/>
      <c r="R137" s="162"/>
      <c r="S137" s="163"/>
      <c r="T137" s="162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</row>
    <row r="138" spans="1:42">
      <c r="A138" s="34" t="s">
        <v>322</v>
      </c>
      <c r="B138" s="35" t="s">
        <v>146</v>
      </c>
      <c r="C138" s="46">
        <f t="shared" si="1"/>
        <v>9225</v>
      </c>
      <c r="D138" s="178">
        <v>11070</v>
      </c>
      <c r="E138" s="2"/>
      <c r="F138" s="2"/>
      <c r="G138" s="171"/>
      <c r="H138" s="2"/>
      <c r="I138" s="2"/>
      <c r="J138" s="2"/>
      <c r="K138" s="2"/>
      <c r="L138" s="2"/>
      <c r="M138" s="2"/>
      <c r="N138" s="2"/>
      <c r="O138" s="2"/>
      <c r="P138" s="2"/>
      <c r="Q138" s="34"/>
      <c r="R138" s="162"/>
      <c r="S138" s="163"/>
      <c r="T138" s="162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</row>
    <row r="139" spans="1:42">
      <c r="A139" s="34" t="s">
        <v>322</v>
      </c>
      <c r="B139" s="35" t="s">
        <v>147</v>
      </c>
      <c r="C139" s="46">
        <f t="shared" si="1"/>
        <v>9558.3333333333339</v>
      </c>
      <c r="D139" s="178">
        <v>11470</v>
      </c>
      <c r="E139" s="2"/>
      <c r="F139" s="2"/>
      <c r="G139" s="171"/>
      <c r="H139" s="2"/>
      <c r="I139" s="2"/>
      <c r="J139" s="2"/>
      <c r="K139" s="2"/>
      <c r="L139" s="2"/>
      <c r="M139" s="2"/>
      <c r="N139" s="2"/>
      <c r="O139" s="2"/>
      <c r="P139" s="2"/>
      <c r="Q139" s="34"/>
      <c r="R139" s="162"/>
      <c r="S139" s="163"/>
      <c r="T139" s="162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</row>
    <row r="140" spans="1:42">
      <c r="A140" s="34" t="s">
        <v>322</v>
      </c>
      <c r="B140" s="35" t="s">
        <v>148</v>
      </c>
      <c r="C140" s="46">
        <f t="shared" si="1"/>
        <v>9944.1666666666679</v>
      </c>
      <c r="D140" s="178">
        <v>11933</v>
      </c>
      <c r="E140" s="2"/>
      <c r="F140" s="2"/>
      <c r="G140" s="171"/>
      <c r="H140" s="2"/>
      <c r="I140" s="2"/>
      <c r="J140" s="2"/>
      <c r="K140" s="2"/>
      <c r="L140" s="2"/>
      <c r="M140" s="2"/>
      <c r="N140" s="2"/>
      <c r="O140" s="2"/>
      <c r="P140" s="2"/>
      <c r="Q140" s="34"/>
      <c r="R140" s="162"/>
      <c r="S140" s="163"/>
      <c r="T140" s="162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</row>
    <row r="141" spans="1:42">
      <c r="A141" s="34" t="s">
        <v>322</v>
      </c>
      <c r="B141" s="35" t="s">
        <v>149</v>
      </c>
      <c r="C141" s="46">
        <f t="shared" si="1"/>
        <v>10281.666666666668</v>
      </c>
      <c r="D141" s="178">
        <v>12338</v>
      </c>
      <c r="E141" s="2"/>
      <c r="F141" s="2"/>
      <c r="G141" s="171"/>
      <c r="H141" s="2"/>
      <c r="I141" s="2"/>
      <c r="J141" s="2"/>
      <c r="K141" s="2"/>
      <c r="L141" s="2"/>
      <c r="M141" s="2"/>
      <c r="N141" s="2"/>
      <c r="O141" s="2"/>
      <c r="P141" s="2"/>
      <c r="Q141" s="34"/>
      <c r="R141" s="162"/>
      <c r="S141" s="163"/>
      <c r="T141" s="162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</row>
    <row r="142" spans="1:42">
      <c r="A142" s="34" t="s">
        <v>322</v>
      </c>
      <c r="B142" s="35" t="s">
        <v>150</v>
      </c>
      <c r="C142" s="46">
        <f t="shared" si="1"/>
        <v>10776.666666666668</v>
      </c>
      <c r="D142" s="178">
        <v>12932</v>
      </c>
      <c r="E142" s="2"/>
      <c r="F142" s="2"/>
      <c r="G142" s="171"/>
      <c r="H142" s="2"/>
      <c r="I142" s="2"/>
      <c r="J142" s="2"/>
      <c r="K142" s="2"/>
      <c r="L142" s="2"/>
      <c r="M142" s="2"/>
      <c r="N142" s="2"/>
      <c r="O142" s="2"/>
      <c r="P142" s="2"/>
      <c r="Q142" s="34"/>
      <c r="R142" s="162"/>
      <c r="S142" s="163"/>
      <c r="T142" s="162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</row>
    <row r="143" spans="1:42">
      <c r="A143" s="34" t="s">
        <v>322</v>
      </c>
      <c r="B143" s="35" t="s">
        <v>151</v>
      </c>
      <c r="C143" s="46">
        <f t="shared" si="1"/>
        <v>11267.5</v>
      </c>
      <c r="D143" s="178">
        <v>13521</v>
      </c>
      <c r="E143" s="2"/>
      <c r="F143" s="2"/>
      <c r="G143" s="171"/>
      <c r="H143" s="2"/>
      <c r="I143" s="2"/>
      <c r="J143" s="2"/>
      <c r="K143" s="2"/>
      <c r="L143" s="2"/>
      <c r="M143" s="2"/>
      <c r="N143" s="2"/>
      <c r="O143" s="2"/>
      <c r="P143" s="2"/>
      <c r="Q143" s="34"/>
      <c r="R143" s="162"/>
      <c r="S143" s="163"/>
      <c r="T143" s="162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</row>
    <row r="144" spans="1:42">
      <c r="A144" s="34" t="s">
        <v>322</v>
      </c>
      <c r="B144" s="35" t="s">
        <v>344</v>
      </c>
      <c r="C144" s="46">
        <f t="shared" si="1"/>
        <v>11761.666666666668</v>
      </c>
      <c r="D144" s="178">
        <v>14114</v>
      </c>
      <c r="E144" s="2"/>
      <c r="F144" s="2"/>
      <c r="G144" s="171"/>
      <c r="H144" s="2"/>
      <c r="I144" s="2"/>
      <c r="J144" s="2"/>
      <c r="K144" s="2"/>
      <c r="L144" s="2"/>
      <c r="M144" s="2"/>
      <c r="N144" s="2"/>
      <c r="O144" s="2"/>
      <c r="P144" s="2"/>
      <c r="Q144" s="34"/>
      <c r="R144" s="162"/>
      <c r="S144" s="163"/>
      <c r="T144" s="162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</row>
    <row r="145" spans="1:42">
      <c r="A145" s="34" t="s">
        <v>322</v>
      </c>
      <c r="B145" s="35" t="s">
        <v>345</v>
      </c>
      <c r="C145" s="46">
        <f t="shared" si="1"/>
        <v>12045</v>
      </c>
      <c r="D145" s="178">
        <v>14454</v>
      </c>
      <c r="E145" s="2"/>
      <c r="F145" s="2"/>
      <c r="G145" s="171"/>
      <c r="H145" s="2"/>
      <c r="I145" s="2"/>
      <c r="J145" s="2"/>
      <c r="K145" s="2"/>
      <c r="L145" s="2"/>
      <c r="M145" s="2"/>
      <c r="N145" s="2"/>
      <c r="O145" s="2"/>
      <c r="P145" s="2"/>
      <c r="Q145" s="34"/>
      <c r="R145" s="162"/>
      <c r="S145" s="163"/>
      <c r="T145" s="162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</row>
    <row r="146" spans="1:42">
      <c r="A146" s="34" t="s">
        <v>322</v>
      </c>
      <c r="B146" s="35" t="s">
        <v>346</v>
      </c>
      <c r="C146" s="46">
        <f t="shared" si="1"/>
        <v>12540</v>
      </c>
      <c r="D146" s="178">
        <v>15048</v>
      </c>
      <c r="E146" s="2"/>
      <c r="F146" s="2"/>
      <c r="G146" s="171"/>
      <c r="H146" s="2"/>
      <c r="I146" s="2"/>
      <c r="J146" s="2"/>
      <c r="K146" s="2"/>
      <c r="L146" s="2"/>
      <c r="M146" s="2"/>
      <c r="N146" s="2"/>
      <c r="O146" s="2"/>
      <c r="P146" s="2"/>
      <c r="Q146" s="34"/>
      <c r="R146" s="162"/>
      <c r="S146" s="163"/>
      <c r="T146" s="162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</row>
    <row r="147" spans="1:42">
      <c r="A147" s="34" t="s">
        <v>322</v>
      </c>
      <c r="B147" s="35" t="s">
        <v>347</v>
      </c>
      <c r="C147" s="46">
        <f t="shared" si="1"/>
        <v>12824.166666666668</v>
      </c>
      <c r="D147" s="178">
        <v>15389</v>
      </c>
      <c r="E147" s="2"/>
      <c r="F147" s="2"/>
      <c r="G147" s="171"/>
      <c r="H147" s="2"/>
      <c r="I147" s="2"/>
      <c r="J147" s="2"/>
      <c r="K147" s="2"/>
      <c r="L147" s="2"/>
      <c r="M147" s="2"/>
      <c r="N147" s="2"/>
      <c r="O147" s="2"/>
      <c r="P147" s="2"/>
      <c r="Q147" s="34"/>
      <c r="R147" s="162"/>
      <c r="S147" s="163"/>
      <c r="T147" s="162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</row>
    <row r="148" spans="1:42">
      <c r="A148" s="34" t="s">
        <v>322</v>
      </c>
      <c r="B148" s="35" t="s">
        <v>348</v>
      </c>
      <c r="C148" s="46">
        <f t="shared" si="1"/>
        <v>13110.833333333334</v>
      </c>
      <c r="D148" s="178">
        <v>15733</v>
      </c>
      <c r="E148" s="2"/>
      <c r="F148" s="2"/>
      <c r="G148" s="171"/>
      <c r="H148" s="2"/>
      <c r="I148" s="2"/>
      <c r="J148" s="2"/>
      <c r="K148" s="2"/>
      <c r="L148" s="2"/>
      <c r="M148" s="2"/>
      <c r="N148" s="2"/>
      <c r="O148" s="2"/>
      <c r="P148" s="2"/>
      <c r="Q148" s="34"/>
      <c r="R148" s="162"/>
      <c r="S148" s="163"/>
      <c r="T148" s="162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</row>
    <row r="149" spans="1:42">
      <c r="A149" s="34" t="s">
        <v>322</v>
      </c>
      <c r="B149" s="35" t="s">
        <v>152</v>
      </c>
      <c r="C149" s="46">
        <f t="shared" si="1"/>
        <v>8008.3333333333339</v>
      </c>
      <c r="D149" s="178">
        <v>9610</v>
      </c>
      <c r="E149" s="2"/>
      <c r="F149" s="2"/>
      <c r="G149" s="171"/>
      <c r="H149" s="2"/>
      <c r="I149" s="2"/>
      <c r="J149" s="2"/>
      <c r="K149" s="2"/>
      <c r="L149" s="2"/>
      <c r="M149" s="2"/>
      <c r="N149" s="2"/>
      <c r="O149" s="2"/>
      <c r="P149" s="2"/>
      <c r="Q149" s="34"/>
      <c r="R149" s="162"/>
      <c r="S149" s="163"/>
      <c r="T149" s="162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</row>
    <row r="150" spans="1:42">
      <c r="A150" s="34" t="s">
        <v>322</v>
      </c>
      <c r="B150" s="35" t="s">
        <v>153</v>
      </c>
      <c r="C150" s="46">
        <f t="shared" si="1"/>
        <v>8395.8333333333339</v>
      </c>
      <c r="D150" s="178">
        <v>10075</v>
      </c>
      <c r="E150" s="2"/>
      <c r="F150" s="2"/>
      <c r="G150" s="171"/>
      <c r="H150" s="2"/>
      <c r="I150" s="2"/>
      <c r="J150" s="2"/>
      <c r="K150" s="2"/>
      <c r="L150" s="2"/>
      <c r="M150" s="2"/>
      <c r="N150" s="2"/>
      <c r="O150" s="2"/>
      <c r="P150" s="2"/>
      <c r="Q150" s="34"/>
      <c r="R150" s="162"/>
      <c r="S150" s="163"/>
      <c r="T150" s="162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</row>
    <row r="151" spans="1:42">
      <c r="A151" s="34" t="s">
        <v>322</v>
      </c>
      <c r="B151" s="35" t="s">
        <v>154</v>
      </c>
      <c r="C151" s="46">
        <f t="shared" si="1"/>
        <v>8784.1666666666679</v>
      </c>
      <c r="D151" s="178">
        <v>10541</v>
      </c>
      <c r="E151" s="2"/>
      <c r="F151" s="2"/>
      <c r="G151" s="171"/>
      <c r="H151" s="2"/>
      <c r="I151" s="2"/>
      <c r="J151" s="2"/>
      <c r="K151" s="2"/>
      <c r="L151" s="2"/>
      <c r="M151" s="2"/>
      <c r="N151" s="2"/>
      <c r="O151" s="2"/>
      <c r="P151" s="2"/>
      <c r="Q151" s="34"/>
      <c r="R151" s="162"/>
      <c r="S151" s="163"/>
      <c r="T151" s="162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</row>
    <row r="152" spans="1:42">
      <c r="A152" s="34" t="s">
        <v>322</v>
      </c>
      <c r="B152" s="35" t="s">
        <v>155</v>
      </c>
      <c r="C152" s="46">
        <f t="shared" si="1"/>
        <v>9225</v>
      </c>
      <c r="D152" s="178">
        <v>11070</v>
      </c>
      <c r="E152" s="2"/>
      <c r="F152" s="2"/>
      <c r="G152" s="171"/>
      <c r="H152" s="2"/>
      <c r="I152" s="2"/>
      <c r="J152" s="2"/>
      <c r="K152" s="2"/>
      <c r="L152" s="2"/>
      <c r="M152" s="2"/>
      <c r="N152" s="2"/>
      <c r="O152" s="2"/>
      <c r="P152" s="2"/>
      <c r="Q152" s="34"/>
      <c r="R152" s="162"/>
      <c r="S152" s="163"/>
      <c r="T152" s="162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</row>
    <row r="153" spans="1:42">
      <c r="A153" s="34" t="s">
        <v>322</v>
      </c>
      <c r="B153" s="35" t="s">
        <v>156</v>
      </c>
      <c r="C153" s="46">
        <f t="shared" si="1"/>
        <v>9558.3333333333339</v>
      </c>
      <c r="D153" s="178">
        <v>11470</v>
      </c>
      <c r="E153" s="2"/>
      <c r="F153" s="2"/>
      <c r="G153" s="171"/>
      <c r="H153" s="2"/>
      <c r="I153" s="2"/>
      <c r="J153" s="2"/>
      <c r="K153" s="2"/>
      <c r="L153" s="2"/>
      <c r="M153" s="2"/>
      <c r="N153" s="2"/>
      <c r="O153" s="2"/>
      <c r="P153" s="2"/>
      <c r="Q153" s="34"/>
      <c r="R153" s="162"/>
      <c r="S153" s="163"/>
      <c r="T153" s="162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</row>
    <row r="154" spans="1:42">
      <c r="A154" s="34" t="s">
        <v>322</v>
      </c>
      <c r="B154" s="35" t="s">
        <v>157</v>
      </c>
      <c r="C154" s="46">
        <f t="shared" si="1"/>
        <v>9944.1666666666679</v>
      </c>
      <c r="D154" s="178">
        <v>11933</v>
      </c>
      <c r="E154" s="2"/>
      <c r="F154" s="2"/>
      <c r="G154" s="171"/>
      <c r="H154" s="2"/>
      <c r="I154" s="2"/>
      <c r="J154" s="2"/>
      <c r="K154" s="2"/>
      <c r="L154" s="2"/>
      <c r="M154" s="2"/>
      <c r="N154" s="2"/>
      <c r="O154" s="2"/>
      <c r="P154" s="2"/>
      <c r="Q154" s="34"/>
      <c r="R154" s="162"/>
      <c r="S154" s="163"/>
      <c r="T154" s="162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</row>
    <row r="155" spans="1:42">
      <c r="A155" s="34" t="s">
        <v>322</v>
      </c>
      <c r="B155" s="35" t="s">
        <v>158</v>
      </c>
      <c r="C155" s="46">
        <f t="shared" si="1"/>
        <v>10281.666666666668</v>
      </c>
      <c r="D155" s="178">
        <v>12338</v>
      </c>
      <c r="E155" s="2"/>
      <c r="F155" s="2"/>
      <c r="G155" s="171"/>
      <c r="H155" s="2"/>
      <c r="I155" s="2"/>
      <c r="J155" s="2"/>
      <c r="K155" s="2"/>
      <c r="L155" s="2"/>
      <c r="M155" s="2"/>
      <c r="N155" s="2"/>
      <c r="O155" s="2"/>
      <c r="P155" s="2"/>
      <c r="Q155" s="34"/>
      <c r="R155" s="162"/>
      <c r="S155" s="163"/>
      <c r="T155" s="162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</row>
    <row r="156" spans="1:42">
      <c r="A156" s="34" t="s">
        <v>322</v>
      </c>
      <c r="B156" s="35" t="s">
        <v>159</v>
      </c>
      <c r="C156" s="46">
        <f t="shared" si="1"/>
        <v>10776.666666666668</v>
      </c>
      <c r="D156" s="178">
        <v>12932</v>
      </c>
      <c r="E156" s="2"/>
      <c r="F156" s="2"/>
      <c r="G156" s="171"/>
      <c r="H156" s="2"/>
      <c r="I156" s="2"/>
      <c r="J156" s="2"/>
      <c r="K156" s="2"/>
      <c r="L156" s="2"/>
      <c r="M156" s="2"/>
      <c r="N156" s="2"/>
      <c r="O156" s="2"/>
      <c r="P156" s="2"/>
      <c r="Q156" s="34"/>
      <c r="R156" s="162"/>
      <c r="S156" s="163"/>
      <c r="T156" s="162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</row>
    <row r="157" spans="1:42">
      <c r="A157" s="34" t="s">
        <v>322</v>
      </c>
      <c r="B157" s="35" t="s">
        <v>160</v>
      </c>
      <c r="C157" s="46">
        <f t="shared" si="1"/>
        <v>11267.5</v>
      </c>
      <c r="D157" s="178">
        <v>13521</v>
      </c>
      <c r="E157" s="2"/>
      <c r="F157" s="2"/>
      <c r="G157" s="171"/>
      <c r="H157" s="2"/>
      <c r="I157" s="2"/>
      <c r="J157" s="2"/>
      <c r="K157" s="2"/>
      <c r="L157" s="2"/>
      <c r="M157" s="2"/>
      <c r="N157" s="2"/>
      <c r="O157" s="2"/>
      <c r="P157" s="2"/>
      <c r="Q157" s="34"/>
      <c r="R157" s="162"/>
      <c r="S157" s="163"/>
      <c r="T157" s="162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</row>
    <row r="158" spans="1:42">
      <c r="A158" s="34" t="s">
        <v>322</v>
      </c>
      <c r="B158" s="35" t="s">
        <v>161</v>
      </c>
      <c r="C158" s="46">
        <f t="shared" ref="C158:C235" si="2">D158/1.2</f>
        <v>11761.666666666668</v>
      </c>
      <c r="D158" s="178">
        <v>14114</v>
      </c>
      <c r="E158" s="2"/>
      <c r="F158" s="2"/>
      <c r="G158" s="171"/>
      <c r="H158" s="2"/>
      <c r="I158" s="2"/>
      <c r="J158" s="2"/>
      <c r="K158" s="2"/>
      <c r="L158" s="2"/>
      <c r="M158" s="2"/>
      <c r="N158" s="2"/>
      <c r="O158" s="2"/>
      <c r="P158" s="2"/>
      <c r="Q158" s="34"/>
      <c r="R158" s="162"/>
      <c r="S158" s="163"/>
      <c r="T158" s="162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</row>
    <row r="159" spans="1:42">
      <c r="A159" s="34" t="s">
        <v>322</v>
      </c>
      <c r="B159" s="35" t="s">
        <v>349</v>
      </c>
      <c r="C159" s="46">
        <f t="shared" si="2"/>
        <v>12045</v>
      </c>
      <c r="D159" s="178">
        <v>14454</v>
      </c>
      <c r="E159" s="2"/>
      <c r="F159" s="2"/>
      <c r="G159" s="171"/>
      <c r="H159" s="2"/>
      <c r="I159" s="2"/>
      <c r="J159" s="2"/>
      <c r="K159" s="2"/>
      <c r="L159" s="2"/>
      <c r="M159" s="2"/>
      <c r="N159" s="2"/>
      <c r="O159" s="2"/>
      <c r="P159" s="2"/>
      <c r="Q159" s="34"/>
      <c r="R159" s="162"/>
      <c r="S159" s="163"/>
      <c r="T159" s="162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</row>
    <row r="160" spans="1:42">
      <c r="A160" s="34" t="s">
        <v>322</v>
      </c>
      <c r="B160" s="35" t="s">
        <v>351</v>
      </c>
      <c r="C160" s="46">
        <f t="shared" si="2"/>
        <v>12540</v>
      </c>
      <c r="D160" s="178">
        <v>15048</v>
      </c>
      <c r="E160" s="2"/>
      <c r="F160" s="2"/>
      <c r="G160" s="171"/>
      <c r="H160" s="2"/>
      <c r="I160" s="2"/>
      <c r="J160" s="2"/>
      <c r="K160" s="2"/>
      <c r="L160" s="2"/>
      <c r="M160" s="2"/>
      <c r="N160" s="2"/>
      <c r="O160" s="2"/>
      <c r="P160" s="2"/>
      <c r="Q160" s="34"/>
      <c r="R160" s="162"/>
      <c r="S160" s="163"/>
      <c r="T160" s="162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</row>
    <row r="161" spans="1:42">
      <c r="A161" s="34" t="s">
        <v>322</v>
      </c>
      <c r="B161" s="35" t="s">
        <v>352</v>
      </c>
      <c r="C161" s="46">
        <f t="shared" si="2"/>
        <v>12824.166666666668</v>
      </c>
      <c r="D161" s="178">
        <v>15389</v>
      </c>
      <c r="E161" s="2"/>
      <c r="F161" s="2"/>
      <c r="G161" s="171"/>
      <c r="H161" s="2"/>
      <c r="I161" s="2"/>
      <c r="J161" s="2"/>
      <c r="K161" s="2"/>
      <c r="L161" s="2"/>
      <c r="M161" s="2"/>
      <c r="N161" s="2"/>
      <c r="O161" s="2"/>
      <c r="P161" s="2"/>
      <c r="Q161" s="34"/>
      <c r="R161" s="162"/>
      <c r="S161" s="163"/>
      <c r="T161" s="162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</row>
    <row r="162" spans="1:42">
      <c r="A162" s="34" t="s">
        <v>322</v>
      </c>
      <c r="B162" s="35" t="s">
        <v>353</v>
      </c>
      <c r="C162" s="46">
        <f t="shared" si="2"/>
        <v>13110.833333333334</v>
      </c>
      <c r="D162" s="178">
        <v>15733</v>
      </c>
      <c r="E162" s="2"/>
      <c r="F162" s="2"/>
      <c r="G162" s="171"/>
      <c r="H162" s="2"/>
      <c r="I162" s="2"/>
      <c r="J162" s="2"/>
      <c r="K162" s="2"/>
      <c r="L162" s="2"/>
      <c r="M162" s="2"/>
      <c r="N162" s="2"/>
      <c r="O162" s="2"/>
      <c r="P162" s="2"/>
      <c r="Q162" s="34"/>
      <c r="R162" s="162"/>
      <c r="S162" s="163"/>
      <c r="T162" s="162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</row>
    <row r="163" spans="1:42">
      <c r="A163" s="34" t="s">
        <v>322</v>
      </c>
      <c r="B163" s="35" t="s">
        <v>162</v>
      </c>
      <c r="C163" s="46">
        <f t="shared" si="2"/>
        <v>8395.8333333333339</v>
      </c>
      <c r="D163" s="178">
        <v>10075</v>
      </c>
      <c r="E163" s="2"/>
      <c r="F163" s="2"/>
      <c r="G163" s="171"/>
      <c r="H163" s="2"/>
      <c r="I163" s="2"/>
      <c r="J163" s="2"/>
      <c r="K163" s="2"/>
      <c r="L163" s="2"/>
      <c r="M163" s="2"/>
      <c r="N163" s="2"/>
      <c r="O163" s="2"/>
      <c r="P163" s="2"/>
      <c r="Q163" s="34"/>
      <c r="R163" s="162"/>
      <c r="S163" s="163"/>
      <c r="T163" s="162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</row>
    <row r="164" spans="1:42">
      <c r="A164" s="34" t="s">
        <v>322</v>
      </c>
      <c r="B164" s="35" t="s">
        <v>163</v>
      </c>
      <c r="C164" s="46">
        <f t="shared" si="2"/>
        <v>8784.1666666666679</v>
      </c>
      <c r="D164" s="178">
        <v>10541</v>
      </c>
      <c r="E164" s="2"/>
      <c r="F164" s="2"/>
      <c r="G164" s="171"/>
      <c r="H164" s="2"/>
      <c r="I164" s="2"/>
      <c r="J164" s="2"/>
      <c r="K164" s="2"/>
      <c r="L164" s="2"/>
      <c r="M164" s="2"/>
      <c r="N164" s="2"/>
      <c r="O164" s="2"/>
      <c r="P164" s="2"/>
      <c r="Q164" s="34"/>
      <c r="R164" s="162"/>
      <c r="S164" s="163"/>
      <c r="T164" s="162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</row>
    <row r="165" spans="1:42">
      <c r="A165" s="34" t="s">
        <v>322</v>
      </c>
      <c r="B165" s="35" t="s">
        <v>164</v>
      </c>
      <c r="C165" s="46">
        <f t="shared" si="2"/>
        <v>9225</v>
      </c>
      <c r="D165" s="178">
        <v>11070</v>
      </c>
      <c r="E165" s="2"/>
      <c r="F165" s="2"/>
      <c r="G165" s="171"/>
      <c r="H165" s="2"/>
      <c r="I165" s="2"/>
      <c r="J165" s="2"/>
      <c r="K165" s="2"/>
      <c r="L165" s="2"/>
      <c r="M165" s="2"/>
      <c r="N165" s="2"/>
      <c r="O165" s="2"/>
      <c r="P165" s="2"/>
      <c r="Q165" s="34"/>
      <c r="R165" s="162"/>
      <c r="S165" s="163"/>
      <c r="T165" s="162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</row>
    <row r="166" spans="1:42">
      <c r="A166" s="34" t="s">
        <v>322</v>
      </c>
      <c r="B166" s="35" t="s">
        <v>165</v>
      </c>
      <c r="C166" s="46">
        <f t="shared" si="2"/>
        <v>9558.3333333333339</v>
      </c>
      <c r="D166" s="178">
        <v>11470</v>
      </c>
      <c r="E166" s="2"/>
      <c r="F166" s="2"/>
      <c r="G166" s="171"/>
      <c r="H166" s="2"/>
      <c r="I166" s="2"/>
      <c r="J166" s="2"/>
      <c r="K166" s="2"/>
      <c r="L166" s="2"/>
      <c r="M166" s="2"/>
      <c r="N166" s="2"/>
      <c r="O166" s="2"/>
      <c r="P166" s="2"/>
      <c r="Q166" s="34"/>
      <c r="R166" s="162"/>
      <c r="S166" s="163"/>
      <c r="T166" s="162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</row>
    <row r="167" spans="1:42">
      <c r="A167" s="34" t="s">
        <v>322</v>
      </c>
      <c r="B167" s="35" t="s">
        <v>166</v>
      </c>
      <c r="C167" s="46">
        <f t="shared" si="2"/>
        <v>9944.1666666666679</v>
      </c>
      <c r="D167" s="178">
        <v>11933</v>
      </c>
      <c r="E167" s="2"/>
      <c r="F167" s="2"/>
      <c r="G167" s="171"/>
      <c r="H167" s="2"/>
      <c r="I167" s="2"/>
      <c r="J167" s="2"/>
      <c r="K167" s="2"/>
      <c r="L167" s="2"/>
      <c r="M167" s="2"/>
      <c r="N167" s="2"/>
      <c r="O167" s="2"/>
      <c r="P167" s="2"/>
      <c r="Q167" s="34"/>
      <c r="R167" s="162"/>
      <c r="S167" s="163"/>
      <c r="T167" s="162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</row>
    <row r="168" spans="1:42">
      <c r="A168" s="34" t="s">
        <v>322</v>
      </c>
      <c r="B168" s="35" t="s">
        <v>167</v>
      </c>
      <c r="C168" s="46">
        <f t="shared" si="2"/>
        <v>10281.666666666668</v>
      </c>
      <c r="D168" s="178">
        <v>12338</v>
      </c>
      <c r="E168" s="2"/>
      <c r="F168" s="2"/>
      <c r="G168" s="171"/>
      <c r="H168" s="2"/>
      <c r="I168" s="2"/>
      <c r="J168" s="2"/>
      <c r="K168" s="2"/>
      <c r="L168" s="2"/>
      <c r="M168" s="2"/>
      <c r="N168" s="2"/>
      <c r="O168" s="2"/>
      <c r="P168" s="2"/>
      <c r="Q168" s="34"/>
      <c r="R168" s="162"/>
      <c r="S168" s="163"/>
      <c r="T168" s="162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</row>
    <row r="169" spans="1:42">
      <c r="A169" s="34" t="s">
        <v>322</v>
      </c>
      <c r="B169" s="35" t="s">
        <v>168</v>
      </c>
      <c r="C169" s="46">
        <f t="shared" si="2"/>
        <v>10775.833333333334</v>
      </c>
      <c r="D169" s="178">
        <v>12931</v>
      </c>
      <c r="E169" s="2"/>
      <c r="F169" s="2"/>
      <c r="G169" s="171"/>
      <c r="H169" s="2"/>
      <c r="I169" s="2"/>
      <c r="J169" s="2"/>
      <c r="K169" s="2"/>
      <c r="L169" s="2"/>
      <c r="M169" s="2"/>
      <c r="N169" s="2"/>
      <c r="O169" s="2"/>
      <c r="P169" s="2"/>
      <c r="Q169" s="34"/>
      <c r="R169" s="162"/>
      <c r="S169" s="163"/>
      <c r="T169" s="162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</row>
    <row r="170" spans="1:42">
      <c r="A170" s="34" t="s">
        <v>322</v>
      </c>
      <c r="B170" s="35" t="s">
        <v>169</v>
      </c>
      <c r="C170" s="46">
        <f t="shared" si="2"/>
        <v>11267.5</v>
      </c>
      <c r="D170" s="178">
        <v>13521</v>
      </c>
      <c r="E170" s="2"/>
      <c r="F170" s="2"/>
      <c r="G170" s="171"/>
      <c r="H170" s="2"/>
      <c r="I170" s="2"/>
      <c r="J170" s="2"/>
      <c r="K170" s="2"/>
      <c r="L170" s="2"/>
      <c r="M170" s="2"/>
      <c r="N170" s="2"/>
      <c r="O170" s="2"/>
      <c r="P170" s="2"/>
      <c r="Q170" s="34"/>
      <c r="R170" s="162"/>
      <c r="S170" s="163"/>
      <c r="T170" s="162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</row>
    <row r="171" spans="1:42">
      <c r="A171" s="34" t="s">
        <v>322</v>
      </c>
      <c r="B171" s="35" t="s">
        <v>170</v>
      </c>
      <c r="C171" s="46">
        <f t="shared" si="2"/>
        <v>11761.666666666668</v>
      </c>
      <c r="D171" s="178">
        <v>14114</v>
      </c>
      <c r="E171" s="2"/>
      <c r="F171" s="2"/>
      <c r="G171" s="171"/>
      <c r="H171" s="2"/>
      <c r="I171" s="2"/>
      <c r="J171" s="2"/>
      <c r="K171" s="2"/>
      <c r="L171" s="2"/>
      <c r="M171" s="2"/>
      <c r="N171" s="2"/>
      <c r="O171" s="2"/>
      <c r="P171" s="2"/>
      <c r="Q171" s="34"/>
      <c r="R171" s="162"/>
      <c r="S171" s="163"/>
      <c r="T171" s="162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</row>
    <row r="172" spans="1:42">
      <c r="A172" s="34" t="s">
        <v>322</v>
      </c>
      <c r="B172" s="35" t="s">
        <v>171</v>
      </c>
      <c r="C172" s="46">
        <f t="shared" si="2"/>
        <v>12045</v>
      </c>
      <c r="D172" s="178">
        <v>14454</v>
      </c>
      <c r="E172" s="2"/>
      <c r="F172" s="2"/>
      <c r="G172" s="171"/>
      <c r="H172" s="2"/>
      <c r="I172" s="2"/>
      <c r="J172" s="2"/>
      <c r="K172" s="2"/>
      <c r="L172" s="2"/>
      <c r="M172" s="2"/>
      <c r="N172" s="2"/>
      <c r="O172" s="2"/>
      <c r="P172" s="2"/>
      <c r="Q172" s="34"/>
      <c r="R172" s="162"/>
      <c r="S172" s="163"/>
      <c r="T172" s="162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</row>
    <row r="173" spans="1:42">
      <c r="A173" s="34" t="s">
        <v>322</v>
      </c>
      <c r="B173" s="35" t="s">
        <v>354</v>
      </c>
      <c r="C173" s="46">
        <f t="shared" si="2"/>
        <v>12540</v>
      </c>
      <c r="D173" s="178">
        <v>15048</v>
      </c>
      <c r="E173" s="2"/>
      <c r="F173" s="2"/>
      <c r="G173" s="171"/>
      <c r="H173" s="2"/>
      <c r="I173" s="2"/>
      <c r="J173" s="2"/>
      <c r="K173" s="2"/>
      <c r="L173" s="2"/>
      <c r="M173" s="2"/>
      <c r="N173" s="2"/>
      <c r="O173" s="2"/>
      <c r="P173" s="2"/>
      <c r="Q173" s="34"/>
      <c r="R173" s="162"/>
      <c r="S173" s="163"/>
      <c r="T173" s="162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</row>
    <row r="174" spans="1:42">
      <c r="A174" s="34" t="s">
        <v>322</v>
      </c>
      <c r="B174" s="35" t="s">
        <v>355</v>
      </c>
      <c r="C174" s="46">
        <f t="shared" si="2"/>
        <v>12824.166666666668</v>
      </c>
      <c r="D174" s="178">
        <v>15389</v>
      </c>
      <c r="E174" s="2"/>
      <c r="F174" s="2"/>
      <c r="G174" s="171"/>
      <c r="H174" s="2"/>
      <c r="I174" s="2"/>
      <c r="J174" s="2"/>
      <c r="K174" s="2"/>
      <c r="L174" s="2"/>
      <c r="M174" s="2"/>
      <c r="N174" s="2"/>
      <c r="O174" s="2"/>
      <c r="P174" s="2"/>
      <c r="Q174" s="34"/>
      <c r="R174" s="162"/>
      <c r="S174" s="163"/>
      <c r="T174" s="162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</row>
    <row r="175" spans="1:42">
      <c r="A175" s="34" t="s">
        <v>322</v>
      </c>
      <c r="B175" s="35" t="s">
        <v>356</v>
      </c>
      <c r="C175" s="46">
        <f t="shared" si="2"/>
        <v>13110.833333333334</v>
      </c>
      <c r="D175" s="178">
        <v>15733</v>
      </c>
      <c r="E175" s="2"/>
      <c r="F175" s="2"/>
      <c r="G175" s="171"/>
      <c r="H175" s="2"/>
      <c r="I175" s="2"/>
      <c r="J175" s="2"/>
      <c r="K175" s="2"/>
      <c r="L175" s="2"/>
      <c r="M175" s="2"/>
      <c r="N175" s="2"/>
      <c r="O175" s="2"/>
      <c r="P175" s="2"/>
      <c r="Q175" s="34"/>
      <c r="R175" s="162"/>
      <c r="S175" s="163"/>
      <c r="T175" s="162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</row>
    <row r="176" spans="1:42">
      <c r="A176" s="34" t="s">
        <v>322</v>
      </c>
      <c r="B176" s="35" t="s">
        <v>172</v>
      </c>
      <c r="C176" s="46">
        <f t="shared" si="2"/>
        <v>8784.1666666666679</v>
      </c>
      <c r="D176" s="178">
        <v>10541</v>
      </c>
      <c r="E176" s="2"/>
      <c r="F176" s="2"/>
      <c r="G176" s="171"/>
      <c r="H176" s="2"/>
      <c r="I176" s="2"/>
      <c r="J176" s="2"/>
      <c r="K176" s="2"/>
      <c r="L176" s="2"/>
      <c r="M176" s="2"/>
      <c r="N176" s="2"/>
      <c r="O176" s="2"/>
      <c r="P176" s="2"/>
      <c r="Q176" s="34"/>
      <c r="R176" s="162"/>
      <c r="S176" s="163"/>
      <c r="T176" s="162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</row>
    <row r="177" spans="1:42">
      <c r="A177" s="34" t="s">
        <v>322</v>
      </c>
      <c r="B177" s="35" t="s">
        <v>173</v>
      </c>
      <c r="C177" s="46">
        <f t="shared" si="2"/>
        <v>9225</v>
      </c>
      <c r="D177" s="178">
        <v>11070</v>
      </c>
      <c r="E177" s="2"/>
      <c r="F177" s="2"/>
      <c r="G177" s="171"/>
      <c r="H177" s="2"/>
      <c r="I177" s="2"/>
      <c r="J177" s="2"/>
      <c r="K177" s="2"/>
      <c r="L177" s="2"/>
      <c r="M177" s="2"/>
      <c r="N177" s="2"/>
      <c r="O177" s="2"/>
      <c r="P177" s="2"/>
      <c r="Q177" s="34"/>
      <c r="R177" s="162"/>
      <c r="S177" s="163"/>
      <c r="T177" s="162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</row>
    <row r="178" spans="1:42">
      <c r="A178" s="34" t="s">
        <v>322</v>
      </c>
      <c r="B178" s="35" t="s">
        <v>174</v>
      </c>
      <c r="C178" s="46">
        <f t="shared" si="2"/>
        <v>9558.3333333333339</v>
      </c>
      <c r="D178" s="178">
        <v>11470</v>
      </c>
      <c r="E178" s="2"/>
      <c r="F178" s="2"/>
      <c r="G178" s="171"/>
      <c r="H178" s="2"/>
      <c r="I178" s="2"/>
      <c r="J178" s="2"/>
      <c r="K178" s="2"/>
      <c r="L178" s="2"/>
      <c r="M178" s="2"/>
      <c r="N178" s="2"/>
      <c r="O178" s="2"/>
      <c r="P178" s="2"/>
      <c r="Q178" s="34"/>
      <c r="R178" s="162"/>
      <c r="S178" s="163"/>
      <c r="T178" s="162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</row>
    <row r="179" spans="1:42">
      <c r="A179" s="34" t="s">
        <v>322</v>
      </c>
      <c r="B179" s="35" t="s">
        <v>175</v>
      </c>
      <c r="C179" s="46">
        <f t="shared" si="2"/>
        <v>10140.833333333334</v>
      </c>
      <c r="D179" s="178">
        <v>12169</v>
      </c>
      <c r="E179" s="2"/>
      <c r="F179" s="2"/>
      <c r="G179" s="171"/>
      <c r="H179" s="2"/>
      <c r="I179" s="2"/>
      <c r="J179" s="2"/>
      <c r="K179" s="2"/>
      <c r="L179" s="2"/>
      <c r="M179" s="2"/>
      <c r="N179" s="2"/>
      <c r="O179" s="2"/>
      <c r="P179" s="2"/>
      <c r="Q179" s="34"/>
      <c r="R179" s="162"/>
      <c r="S179" s="163"/>
      <c r="T179" s="162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</row>
    <row r="180" spans="1:42">
      <c r="A180" s="34" t="s">
        <v>322</v>
      </c>
      <c r="B180" s="35" t="s">
        <v>176</v>
      </c>
      <c r="C180" s="46">
        <f t="shared" si="2"/>
        <v>10397.5</v>
      </c>
      <c r="D180" s="178">
        <v>12477</v>
      </c>
      <c r="E180" s="2"/>
      <c r="F180" s="2"/>
      <c r="G180" s="171"/>
      <c r="H180" s="2"/>
      <c r="I180" s="2"/>
      <c r="J180" s="2"/>
      <c r="K180" s="2"/>
      <c r="L180" s="2"/>
      <c r="M180" s="2"/>
      <c r="N180" s="2"/>
      <c r="O180" s="2"/>
      <c r="P180" s="2"/>
      <c r="Q180" s="34"/>
      <c r="R180" s="162"/>
      <c r="S180" s="163"/>
      <c r="T180" s="162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</row>
    <row r="181" spans="1:42">
      <c r="A181" s="34" t="s">
        <v>322</v>
      </c>
      <c r="B181" s="35" t="s">
        <v>177</v>
      </c>
      <c r="C181" s="46">
        <f t="shared" si="2"/>
        <v>10655.833333333334</v>
      </c>
      <c r="D181" s="178">
        <v>12787</v>
      </c>
      <c r="E181" s="2"/>
      <c r="F181" s="2"/>
      <c r="G181" s="171"/>
      <c r="H181" s="2"/>
      <c r="I181" s="2"/>
      <c r="J181" s="2"/>
      <c r="K181" s="2"/>
      <c r="L181" s="2"/>
      <c r="M181" s="2"/>
      <c r="N181" s="2"/>
      <c r="O181" s="2"/>
      <c r="P181" s="2"/>
      <c r="Q181" s="34"/>
      <c r="R181" s="162"/>
      <c r="S181" s="163"/>
      <c r="T181" s="162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</row>
    <row r="182" spans="1:42">
      <c r="A182" s="34" t="s">
        <v>322</v>
      </c>
      <c r="B182" s="35" t="s">
        <v>178</v>
      </c>
      <c r="C182" s="46">
        <f t="shared" si="2"/>
        <v>10884.166666666668</v>
      </c>
      <c r="D182" s="178">
        <v>13061</v>
      </c>
      <c r="E182" s="2"/>
      <c r="F182" s="2"/>
      <c r="G182" s="171"/>
      <c r="H182" s="2"/>
      <c r="I182" s="2"/>
      <c r="J182" s="2"/>
      <c r="K182" s="2"/>
      <c r="L182" s="2"/>
      <c r="M182" s="2"/>
      <c r="N182" s="2"/>
      <c r="O182" s="2"/>
      <c r="P182" s="2"/>
      <c r="Q182" s="34"/>
      <c r="R182" s="162"/>
      <c r="S182" s="163"/>
      <c r="T182" s="162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</row>
    <row r="183" spans="1:42">
      <c r="A183" s="34" t="s">
        <v>322</v>
      </c>
      <c r="B183" s="35" t="s">
        <v>179</v>
      </c>
      <c r="C183" s="46">
        <f t="shared" si="2"/>
        <v>11408.333333333334</v>
      </c>
      <c r="D183" s="178">
        <v>13690</v>
      </c>
      <c r="E183" s="2"/>
      <c r="F183" s="2"/>
      <c r="G183" s="171"/>
      <c r="H183" s="2"/>
      <c r="I183" s="2"/>
      <c r="J183" s="2"/>
      <c r="K183" s="2"/>
      <c r="L183" s="2"/>
      <c r="M183" s="2"/>
      <c r="N183" s="2"/>
      <c r="O183" s="2"/>
      <c r="P183" s="2"/>
      <c r="Q183" s="34"/>
      <c r="R183" s="162"/>
      <c r="S183" s="163"/>
      <c r="T183" s="162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</row>
    <row r="184" spans="1:42">
      <c r="A184" s="34" t="s">
        <v>322</v>
      </c>
      <c r="B184" s="35" t="s">
        <v>180</v>
      </c>
      <c r="C184" s="46">
        <f t="shared" si="2"/>
        <v>11830.833333333334</v>
      </c>
      <c r="D184" s="178">
        <v>14197</v>
      </c>
      <c r="E184" s="2"/>
      <c r="F184" s="2"/>
      <c r="G184" s="171"/>
      <c r="H184" s="2"/>
      <c r="I184" s="2"/>
      <c r="J184" s="2"/>
      <c r="K184" s="2"/>
      <c r="L184" s="2"/>
      <c r="M184" s="2"/>
      <c r="N184" s="2"/>
      <c r="O184" s="2"/>
      <c r="P184" s="2"/>
      <c r="Q184" s="34"/>
      <c r="R184" s="162"/>
      <c r="S184" s="163"/>
      <c r="T184" s="162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</row>
    <row r="185" spans="1:42">
      <c r="A185" s="34" t="s">
        <v>322</v>
      </c>
      <c r="B185" s="35" t="s">
        <v>181</v>
      </c>
      <c r="C185" s="46">
        <f t="shared" si="2"/>
        <v>12138.333333333334</v>
      </c>
      <c r="D185" s="178">
        <v>14566</v>
      </c>
      <c r="E185" s="2"/>
      <c r="F185" s="2"/>
      <c r="G185" s="171"/>
      <c r="H185" s="2"/>
      <c r="I185" s="2"/>
      <c r="J185" s="2"/>
      <c r="K185" s="2"/>
      <c r="L185" s="2"/>
      <c r="M185" s="2"/>
      <c r="N185" s="2"/>
      <c r="O185" s="2"/>
      <c r="P185" s="2"/>
      <c r="Q185" s="34"/>
      <c r="R185" s="162"/>
      <c r="S185" s="163"/>
      <c r="T185" s="162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</row>
    <row r="186" spans="1:42">
      <c r="A186" s="34" t="s">
        <v>322</v>
      </c>
      <c r="B186" s="35" t="s">
        <v>357</v>
      </c>
      <c r="C186" s="46">
        <f t="shared" si="2"/>
        <v>12568.333333333334</v>
      </c>
      <c r="D186" s="178">
        <v>15082</v>
      </c>
      <c r="E186" s="2"/>
      <c r="F186" s="2"/>
      <c r="G186" s="171"/>
      <c r="H186" s="2"/>
      <c r="I186" s="2"/>
      <c r="J186" s="2"/>
      <c r="K186" s="2"/>
      <c r="L186" s="2"/>
      <c r="M186" s="2"/>
      <c r="N186" s="2"/>
      <c r="O186" s="2"/>
      <c r="P186" s="2"/>
      <c r="Q186" s="34"/>
      <c r="R186" s="162"/>
      <c r="S186" s="163"/>
      <c r="T186" s="162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</row>
    <row r="187" spans="1:42">
      <c r="A187" s="34" t="s">
        <v>322</v>
      </c>
      <c r="B187" s="35" t="s">
        <v>358</v>
      </c>
      <c r="C187" s="46">
        <f t="shared" si="2"/>
        <v>12866.666666666668</v>
      </c>
      <c r="D187" s="178">
        <v>15440</v>
      </c>
      <c r="E187" s="2"/>
      <c r="F187" s="2"/>
      <c r="G187" s="171"/>
      <c r="H187" s="2"/>
      <c r="I187" s="2"/>
      <c r="J187" s="2"/>
      <c r="K187" s="2"/>
      <c r="L187" s="2"/>
      <c r="M187" s="2"/>
      <c r="N187" s="2"/>
      <c r="O187" s="2"/>
      <c r="P187" s="2"/>
      <c r="Q187" s="34"/>
      <c r="R187" s="162"/>
      <c r="S187" s="163"/>
      <c r="T187" s="162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</row>
    <row r="188" spans="1:42">
      <c r="A188" s="34" t="s">
        <v>322</v>
      </c>
      <c r="B188" s="35" t="s">
        <v>359</v>
      </c>
      <c r="C188" s="46">
        <f t="shared" si="2"/>
        <v>13198.333333333334</v>
      </c>
      <c r="D188" s="178">
        <v>15838</v>
      </c>
      <c r="E188" s="2"/>
      <c r="F188" s="2"/>
      <c r="G188" s="171"/>
      <c r="H188" s="2"/>
      <c r="I188" s="2"/>
      <c r="J188" s="2"/>
      <c r="K188" s="2"/>
      <c r="L188" s="2"/>
      <c r="M188" s="2"/>
      <c r="N188" s="2"/>
      <c r="O188" s="2"/>
      <c r="P188" s="2"/>
      <c r="Q188" s="34"/>
      <c r="R188" s="162"/>
      <c r="S188" s="163"/>
      <c r="T188" s="162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</row>
    <row r="189" spans="1:42">
      <c r="A189" s="34" t="s">
        <v>322</v>
      </c>
      <c r="B189" s="35" t="s">
        <v>182</v>
      </c>
      <c r="C189" s="46">
        <f t="shared" si="2"/>
        <v>9225</v>
      </c>
      <c r="D189" s="178">
        <v>11070</v>
      </c>
      <c r="E189" s="2"/>
      <c r="F189" s="2"/>
      <c r="G189" s="171"/>
      <c r="H189" s="2"/>
      <c r="I189" s="2"/>
      <c r="J189" s="2"/>
      <c r="K189" s="2"/>
      <c r="L189" s="2"/>
      <c r="M189" s="2"/>
      <c r="N189" s="2"/>
      <c r="O189" s="2"/>
      <c r="P189" s="2"/>
      <c r="Q189" s="34"/>
      <c r="R189" s="162"/>
      <c r="S189" s="163"/>
      <c r="T189" s="162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</row>
    <row r="190" spans="1:42">
      <c r="A190" s="34" t="s">
        <v>322</v>
      </c>
      <c r="B190" s="35" t="s">
        <v>183</v>
      </c>
      <c r="C190" s="46">
        <f t="shared" si="2"/>
        <v>9558.3333333333339</v>
      </c>
      <c r="D190" s="178">
        <v>11470</v>
      </c>
      <c r="E190" s="2"/>
      <c r="F190" s="2"/>
      <c r="G190" s="171"/>
      <c r="H190" s="2"/>
      <c r="I190" s="2"/>
      <c r="J190" s="2"/>
      <c r="K190" s="2"/>
      <c r="L190" s="2"/>
      <c r="M190" s="2"/>
      <c r="N190" s="2"/>
      <c r="O190" s="2"/>
      <c r="P190" s="2"/>
      <c r="Q190" s="34"/>
      <c r="R190" s="162"/>
      <c r="S190" s="163"/>
      <c r="T190" s="162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</row>
    <row r="191" spans="1:42">
      <c r="A191" s="34" t="s">
        <v>322</v>
      </c>
      <c r="B191" s="35" t="s">
        <v>184</v>
      </c>
      <c r="C191" s="46">
        <f t="shared" si="2"/>
        <v>10140.833333333334</v>
      </c>
      <c r="D191" s="178">
        <v>12169</v>
      </c>
      <c r="E191" s="2"/>
      <c r="F191" s="2"/>
      <c r="G191" s="171"/>
      <c r="H191" s="2"/>
      <c r="I191" s="2"/>
      <c r="J191" s="2"/>
      <c r="K191" s="2"/>
      <c r="L191" s="2"/>
      <c r="M191" s="2"/>
      <c r="N191" s="2"/>
      <c r="O191" s="2"/>
      <c r="P191" s="2"/>
      <c r="Q191" s="34"/>
      <c r="R191" s="162"/>
      <c r="S191" s="163"/>
      <c r="T191" s="162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</row>
    <row r="192" spans="1:42">
      <c r="A192" s="34" t="s">
        <v>322</v>
      </c>
      <c r="B192" s="35" t="s">
        <v>185</v>
      </c>
      <c r="C192" s="46">
        <f t="shared" si="2"/>
        <v>10397.5</v>
      </c>
      <c r="D192" s="178">
        <v>12477</v>
      </c>
      <c r="E192" s="2"/>
      <c r="F192" s="2"/>
      <c r="G192" s="171"/>
      <c r="H192" s="2"/>
      <c r="I192" s="2"/>
      <c r="J192" s="2"/>
      <c r="K192" s="2"/>
      <c r="L192" s="2"/>
      <c r="M192" s="2"/>
      <c r="N192" s="2"/>
      <c r="O192" s="2"/>
      <c r="P192" s="2"/>
      <c r="Q192" s="34"/>
      <c r="R192" s="162"/>
      <c r="S192" s="163"/>
      <c r="T192" s="162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</row>
    <row r="193" spans="1:42">
      <c r="A193" s="34" t="s">
        <v>322</v>
      </c>
      <c r="B193" s="35" t="s">
        <v>186</v>
      </c>
      <c r="C193" s="46">
        <f t="shared" si="2"/>
        <v>10655.833333333334</v>
      </c>
      <c r="D193" s="178">
        <v>12787</v>
      </c>
      <c r="E193" s="2"/>
      <c r="F193" s="2"/>
      <c r="G193" s="171"/>
      <c r="H193" s="2"/>
      <c r="I193" s="2"/>
      <c r="J193" s="2"/>
      <c r="K193" s="2"/>
      <c r="L193" s="2"/>
      <c r="M193" s="2"/>
      <c r="N193" s="2"/>
      <c r="O193" s="2"/>
      <c r="P193" s="2"/>
      <c r="Q193" s="34"/>
      <c r="R193" s="162"/>
      <c r="S193" s="163"/>
      <c r="T193" s="162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</row>
    <row r="194" spans="1:42">
      <c r="A194" s="34" t="s">
        <v>322</v>
      </c>
      <c r="B194" s="35" t="s">
        <v>187</v>
      </c>
      <c r="C194" s="46">
        <f t="shared" si="2"/>
        <v>10884.166666666668</v>
      </c>
      <c r="D194" s="178">
        <v>13061</v>
      </c>
      <c r="E194" s="2"/>
      <c r="F194" s="2"/>
      <c r="G194" s="171"/>
      <c r="H194" s="2"/>
      <c r="I194" s="2"/>
      <c r="J194" s="2"/>
      <c r="K194" s="2"/>
      <c r="L194" s="2"/>
      <c r="M194" s="2"/>
      <c r="N194" s="2"/>
      <c r="O194" s="2"/>
      <c r="P194" s="2"/>
      <c r="Q194" s="34"/>
      <c r="R194" s="162"/>
      <c r="S194" s="163"/>
      <c r="T194" s="162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</row>
    <row r="195" spans="1:42">
      <c r="A195" s="34" t="s">
        <v>322</v>
      </c>
      <c r="B195" s="35" t="s">
        <v>188</v>
      </c>
      <c r="C195" s="46">
        <f t="shared" si="2"/>
        <v>11141.666666666668</v>
      </c>
      <c r="D195" s="178">
        <v>13370</v>
      </c>
      <c r="E195" s="2"/>
      <c r="F195" s="2"/>
      <c r="G195" s="171"/>
      <c r="H195" s="2"/>
      <c r="I195" s="2"/>
      <c r="J195" s="2"/>
      <c r="K195" s="2"/>
      <c r="L195" s="2"/>
      <c r="M195" s="2"/>
      <c r="N195" s="2"/>
      <c r="O195" s="2"/>
      <c r="P195" s="2"/>
      <c r="Q195" s="34"/>
      <c r="R195" s="162"/>
      <c r="S195" s="163"/>
      <c r="T195" s="162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</row>
    <row r="196" spans="1:42">
      <c r="A196" s="34" t="s">
        <v>322</v>
      </c>
      <c r="B196" s="35" t="s">
        <v>189</v>
      </c>
      <c r="C196" s="46">
        <f t="shared" si="2"/>
        <v>11692.5</v>
      </c>
      <c r="D196" s="178">
        <v>14031</v>
      </c>
      <c r="E196" s="2"/>
      <c r="F196" s="2"/>
      <c r="G196" s="171"/>
      <c r="H196" s="2"/>
      <c r="I196" s="2"/>
      <c r="J196" s="2"/>
      <c r="K196" s="2"/>
      <c r="L196" s="2"/>
      <c r="M196" s="2"/>
      <c r="N196" s="2"/>
      <c r="O196" s="2"/>
      <c r="P196" s="2"/>
      <c r="Q196" s="34"/>
      <c r="R196" s="162"/>
      <c r="S196" s="163"/>
      <c r="T196" s="162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</row>
    <row r="197" spans="1:42">
      <c r="A197" s="34" t="s">
        <v>322</v>
      </c>
      <c r="B197" s="35" t="s">
        <v>190</v>
      </c>
      <c r="C197" s="46">
        <f t="shared" si="2"/>
        <v>11971.666666666668</v>
      </c>
      <c r="D197" s="178">
        <v>14366</v>
      </c>
      <c r="E197" s="2"/>
      <c r="F197" s="2"/>
      <c r="G197" s="171"/>
      <c r="H197" s="2"/>
      <c r="I197" s="2"/>
      <c r="J197" s="2"/>
      <c r="K197" s="2"/>
      <c r="L197" s="2"/>
      <c r="M197" s="2"/>
      <c r="N197" s="2"/>
      <c r="O197" s="2"/>
      <c r="P197" s="2"/>
      <c r="Q197" s="34"/>
      <c r="R197" s="162"/>
      <c r="S197" s="163"/>
      <c r="T197" s="162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</row>
    <row r="198" spans="1:42">
      <c r="A198" s="34" t="s">
        <v>322</v>
      </c>
      <c r="B198" s="35" t="s">
        <v>191</v>
      </c>
      <c r="C198" s="46">
        <f t="shared" si="2"/>
        <v>12373.333333333334</v>
      </c>
      <c r="D198" s="178">
        <v>14848</v>
      </c>
      <c r="E198" s="2"/>
      <c r="F198" s="2"/>
      <c r="G198" s="171"/>
      <c r="H198" s="2"/>
      <c r="I198" s="2"/>
      <c r="J198" s="2"/>
      <c r="K198" s="2"/>
      <c r="L198" s="2"/>
      <c r="M198" s="2"/>
      <c r="N198" s="2"/>
      <c r="O198" s="2"/>
      <c r="P198" s="2"/>
      <c r="Q198" s="34"/>
      <c r="R198" s="162"/>
      <c r="S198" s="163"/>
      <c r="T198" s="162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</row>
    <row r="199" spans="1:42">
      <c r="A199" s="34" t="s">
        <v>322</v>
      </c>
      <c r="B199" s="35" t="s">
        <v>360</v>
      </c>
      <c r="C199" s="46">
        <f t="shared" si="2"/>
        <v>12674.166666666668</v>
      </c>
      <c r="D199" s="178">
        <v>15209</v>
      </c>
      <c r="E199" s="2"/>
      <c r="F199" s="2"/>
      <c r="G199" s="171"/>
      <c r="H199" s="2"/>
      <c r="I199" s="2"/>
      <c r="J199" s="2"/>
      <c r="K199" s="2"/>
      <c r="L199" s="2"/>
      <c r="M199" s="2"/>
      <c r="N199" s="2"/>
      <c r="O199" s="2"/>
      <c r="P199" s="2"/>
      <c r="Q199" s="34"/>
      <c r="R199" s="162"/>
      <c r="S199" s="163"/>
      <c r="T199" s="162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</row>
    <row r="200" spans="1:42">
      <c r="A200" s="34" t="s">
        <v>322</v>
      </c>
      <c r="B200" s="35" t="s">
        <v>361</v>
      </c>
      <c r="C200" s="46">
        <f t="shared" si="2"/>
        <v>13198.333333333334</v>
      </c>
      <c r="D200" s="178">
        <v>15838</v>
      </c>
      <c r="E200" s="2"/>
      <c r="F200" s="2"/>
      <c r="G200" s="171"/>
      <c r="H200" s="2"/>
      <c r="I200" s="2"/>
      <c r="J200" s="2"/>
      <c r="K200" s="2"/>
      <c r="L200" s="2"/>
      <c r="M200" s="2"/>
      <c r="N200" s="2"/>
      <c r="O200" s="2"/>
      <c r="P200" s="2"/>
      <c r="Q200" s="34"/>
      <c r="R200" s="162"/>
      <c r="S200" s="163"/>
      <c r="T200" s="162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</row>
    <row r="201" spans="1:42">
      <c r="A201" s="34" t="s">
        <v>322</v>
      </c>
      <c r="B201" s="35" t="s">
        <v>192</v>
      </c>
      <c r="C201" s="46">
        <f t="shared" si="2"/>
        <v>9558.3333333333339</v>
      </c>
      <c r="D201" s="178">
        <v>11470</v>
      </c>
      <c r="E201" s="2"/>
      <c r="F201" s="2"/>
      <c r="G201" s="171"/>
      <c r="H201" s="2"/>
      <c r="I201" s="2"/>
      <c r="J201" s="2"/>
      <c r="K201" s="2"/>
      <c r="L201" s="2"/>
      <c r="M201" s="2"/>
      <c r="N201" s="2"/>
      <c r="O201" s="2"/>
      <c r="P201" s="2"/>
      <c r="Q201" s="34"/>
      <c r="R201" s="162"/>
      <c r="S201" s="163"/>
      <c r="T201" s="162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</row>
    <row r="202" spans="1:42">
      <c r="A202" s="34" t="s">
        <v>322</v>
      </c>
      <c r="B202" s="35" t="s">
        <v>193</v>
      </c>
      <c r="C202" s="46">
        <f t="shared" si="2"/>
        <v>10140.833333333334</v>
      </c>
      <c r="D202" s="178">
        <v>12169</v>
      </c>
      <c r="E202" s="2"/>
      <c r="F202" s="2"/>
      <c r="G202" s="171"/>
      <c r="H202" s="2"/>
      <c r="I202" s="2"/>
      <c r="J202" s="2"/>
      <c r="K202" s="2"/>
      <c r="L202" s="2"/>
      <c r="M202" s="2"/>
      <c r="N202" s="2"/>
      <c r="O202" s="2"/>
      <c r="P202" s="2"/>
      <c r="Q202" s="165"/>
      <c r="R202" s="171"/>
      <c r="S202" s="167"/>
      <c r="T202" s="2"/>
    </row>
    <row r="203" spans="1:42">
      <c r="A203" s="34" t="s">
        <v>322</v>
      </c>
      <c r="B203" s="35" t="s">
        <v>194</v>
      </c>
      <c r="C203" s="46">
        <f t="shared" si="2"/>
        <v>10397.5</v>
      </c>
      <c r="D203" s="178">
        <v>12477</v>
      </c>
      <c r="E203" s="2"/>
      <c r="F203" s="2"/>
      <c r="G203" s="171"/>
      <c r="H203" s="2"/>
      <c r="I203" s="2"/>
      <c r="J203" s="2"/>
      <c r="K203" s="2"/>
      <c r="L203" s="2"/>
      <c r="M203" s="2"/>
      <c r="N203" s="2"/>
      <c r="O203" s="2"/>
      <c r="P203" s="2"/>
      <c r="Q203" s="165"/>
      <c r="R203" s="171"/>
      <c r="S203" s="167"/>
      <c r="T203" s="2"/>
    </row>
    <row r="204" spans="1:42">
      <c r="A204" s="34" t="s">
        <v>322</v>
      </c>
      <c r="B204" s="35" t="s">
        <v>195</v>
      </c>
      <c r="C204" s="46">
        <f t="shared" si="2"/>
        <v>10655.833333333334</v>
      </c>
      <c r="D204" s="178">
        <v>12787</v>
      </c>
      <c r="E204" s="2"/>
      <c r="F204" s="2"/>
      <c r="G204" s="171"/>
      <c r="H204" s="2"/>
      <c r="I204" s="2"/>
      <c r="J204" s="2"/>
      <c r="K204" s="2"/>
      <c r="L204" s="2"/>
      <c r="M204" s="2"/>
      <c r="N204" s="2"/>
      <c r="O204" s="2"/>
      <c r="P204" s="2"/>
      <c r="Q204" s="165"/>
      <c r="R204" s="171"/>
      <c r="S204" s="167"/>
      <c r="T204" s="2"/>
    </row>
    <row r="205" spans="1:42">
      <c r="A205" s="34" t="s">
        <v>322</v>
      </c>
      <c r="B205" s="35" t="s">
        <v>196</v>
      </c>
      <c r="C205" s="46">
        <f t="shared" si="2"/>
        <v>10884.166666666668</v>
      </c>
      <c r="D205" s="178">
        <v>13061</v>
      </c>
      <c r="E205" s="2"/>
      <c r="F205" s="2"/>
      <c r="G205" s="171"/>
      <c r="H205" s="2"/>
      <c r="I205" s="2"/>
      <c r="J205" s="2"/>
      <c r="K205" s="2"/>
      <c r="L205" s="2"/>
      <c r="M205" s="2"/>
      <c r="N205" s="2"/>
      <c r="O205" s="2"/>
      <c r="P205" s="2"/>
      <c r="Q205" s="165"/>
      <c r="R205" s="171"/>
      <c r="S205" s="167"/>
      <c r="T205" s="2"/>
    </row>
    <row r="206" spans="1:42">
      <c r="A206" s="34" t="s">
        <v>322</v>
      </c>
      <c r="B206" s="35" t="s">
        <v>197</v>
      </c>
      <c r="C206" s="46">
        <f t="shared" si="2"/>
        <v>11141.666666666668</v>
      </c>
      <c r="D206" s="178">
        <v>13370</v>
      </c>
      <c r="E206" s="2"/>
      <c r="F206" s="2"/>
      <c r="G206" s="171"/>
      <c r="H206" s="2"/>
      <c r="I206" s="2"/>
      <c r="J206" s="2"/>
      <c r="K206" s="2"/>
      <c r="L206" s="2"/>
      <c r="M206" s="2"/>
      <c r="N206" s="2"/>
      <c r="O206" s="2"/>
      <c r="P206" s="2"/>
      <c r="Q206" s="165"/>
      <c r="R206" s="171"/>
      <c r="S206" s="167"/>
      <c r="T206" s="2"/>
    </row>
    <row r="207" spans="1:42">
      <c r="A207" s="34" t="s">
        <v>322</v>
      </c>
      <c r="B207" s="35" t="s">
        <v>198</v>
      </c>
      <c r="C207" s="46">
        <f t="shared" si="2"/>
        <v>11404.166666666668</v>
      </c>
      <c r="D207" s="178">
        <v>13685</v>
      </c>
      <c r="E207" s="2"/>
      <c r="F207" s="2"/>
      <c r="G207" s="171"/>
      <c r="H207" s="2"/>
      <c r="I207" s="2"/>
      <c r="J207" s="2"/>
      <c r="K207" s="2"/>
      <c r="L207" s="2"/>
      <c r="M207" s="2"/>
      <c r="N207" s="2"/>
      <c r="O207" s="2"/>
      <c r="P207" s="2"/>
      <c r="Q207" s="165"/>
      <c r="R207" s="171"/>
      <c r="S207" s="167"/>
      <c r="T207" s="2"/>
    </row>
    <row r="208" spans="1:42">
      <c r="A208" s="34" t="s">
        <v>322</v>
      </c>
      <c r="B208" s="35" t="s">
        <v>199</v>
      </c>
      <c r="C208" s="46">
        <f t="shared" si="2"/>
        <v>11971.666666666668</v>
      </c>
      <c r="D208" s="178">
        <v>14366</v>
      </c>
      <c r="E208" s="2"/>
      <c r="F208" s="2"/>
      <c r="G208" s="171"/>
      <c r="H208" s="2"/>
      <c r="I208" s="2"/>
      <c r="J208" s="2"/>
      <c r="K208" s="2"/>
      <c r="L208" s="2"/>
      <c r="M208" s="2"/>
      <c r="N208" s="2"/>
      <c r="O208" s="2"/>
      <c r="P208" s="2"/>
      <c r="Q208" s="165"/>
      <c r="R208" s="171"/>
      <c r="S208" s="167"/>
      <c r="T208" s="2"/>
    </row>
    <row r="209" spans="1:20">
      <c r="A209" s="34" t="s">
        <v>322</v>
      </c>
      <c r="B209" s="35" t="s">
        <v>200</v>
      </c>
      <c r="C209" s="46">
        <f t="shared" si="2"/>
        <v>12372.5</v>
      </c>
      <c r="D209" s="178">
        <v>14847</v>
      </c>
      <c r="E209" s="2"/>
      <c r="F209" s="2"/>
      <c r="G209" s="171"/>
      <c r="H209" s="2"/>
      <c r="I209" s="2"/>
      <c r="J209" s="2"/>
      <c r="K209" s="2"/>
      <c r="L209" s="2"/>
      <c r="M209" s="2"/>
      <c r="N209" s="2"/>
      <c r="O209" s="2"/>
      <c r="P209" s="2"/>
      <c r="Q209" s="165"/>
      <c r="R209" s="171"/>
      <c r="S209" s="167"/>
      <c r="T209" s="2"/>
    </row>
    <row r="210" spans="1:20">
      <c r="A210" s="34" t="s">
        <v>322</v>
      </c>
      <c r="B210" s="35" t="s">
        <v>201</v>
      </c>
      <c r="C210" s="46">
        <f t="shared" si="2"/>
        <v>12674.166666666668</v>
      </c>
      <c r="D210" s="178">
        <v>15209</v>
      </c>
      <c r="E210" s="2"/>
      <c r="F210" s="2"/>
      <c r="G210" s="171"/>
      <c r="H210" s="2"/>
      <c r="I210" s="2"/>
      <c r="J210" s="2"/>
      <c r="K210" s="2"/>
      <c r="L210" s="2"/>
      <c r="M210" s="2"/>
      <c r="N210" s="2"/>
      <c r="O210" s="2"/>
      <c r="P210" s="2"/>
      <c r="Q210" s="165"/>
      <c r="R210" s="171"/>
      <c r="S210" s="167"/>
      <c r="T210" s="2"/>
    </row>
    <row r="211" spans="1:20">
      <c r="A211" s="34" t="s">
        <v>322</v>
      </c>
      <c r="B211" s="35" t="s">
        <v>362</v>
      </c>
      <c r="C211" s="46">
        <f t="shared" si="2"/>
        <v>13198.333333333334</v>
      </c>
      <c r="D211" s="178">
        <v>15838</v>
      </c>
      <c r="E211" s="2"/>
      <c r="F211" s="2"/>
      <c r="G211" s="171"/>
      <c r="H211" s="2"/>
      <c r="I211" s="2"/>
      <c r="J211" s="2"/>
      <c r="K211" s="2"/>
      <c r="L211" s="2"/>
      <c r="M211" s="2"/>
      <c r="N211" s="2"/>
      <c r="O211" s="2"/>
      <c r="P211" s="2"/>
      <c r="Q211" s="165"/>
      <c r="R211" s="171"/>
      <c r="S211" s="167"/>
      <c r="T211" s="2"/>
    </row>
    <row r="212" spans="1:20">
      <c r="A212" s="34" t="s">
        <v>322</v>
      </c>
      <c r="B212" s="35" t="s">
        <v>202</v>
      </c>
      <c r="C212" s="46">
        <f t="shared" si="2"/>
        <v>10140.833333333334</v>
      </c>
      <c r="D212" s="178">
        <v>12169</v>
      </c>
      <c r="E212" s="2"/>
      <c r="F212" s="2"/>
      <c r="G212" s="171"/>
      <c r="H212" s="2"/>
      <c r="I212" s="2"/>
      <c r="J212" s="2"/>
      <c r="K212" s="2"/>
      <c r="L212" s="2"/>
      <c r="M212" s="2"/>
      <c r="N212" s="2"/>
      <c r="O212" s="2"/>
      <c r="P212" s="2"/>
      <c r="Q212" s="165"/>
      <c r="R212" s="171"/>
      <c r="S212" s="167"/>
      <c r="T212" s="2"/>
    </row>
    <row r="213" spans="1:20">
      <c r="A213" s="34" t="s">
        <v>322</v>
      </c>
      <c r="B213" s="35" t="s">
        <v>203</v>
      </c>
      <c r="C213" s="46">
        <f t="shared" si="2"/>
        <v>10397.5</v>
      </c>
      <c r="D213" s="178">
        <v>12477</v>
      </c>
      <c r="E213" s="2"/>
      <c r="F213" s="2"/>
      <c r="G213" s="171"/>
      <c r="H213" s="2"/>
      <c r="I213" s="2"/>
      <c r="J213" s="2"/>
      <c r="K213" s="2"/>
      <c r="L213" s="2"/>
      <c r="M213" s="2"/>
      <c r="N213" s="2"/>
      <c r="O213" s="2"/>
      <c r="P213" s="2"/>
      <c r="Q213" s="165"/>
      <c r="R213" s="171"/>
      <c r="S213" s="167"/>
      <c r="T213" s="2"/>
    </row>
    <row r="214" spans="1:20">
      <c r="A214" s="34" t="s">
        <v>322</v>
      </c>
      <c r="B214" s="35" t="s">
        <v>204</v>
      </c>
      <c r="C214" s="46">
        <f t="shared" si="2"/>
        <v>10655.833333333334</v>
      </c>
      <c r="D214" s="178">
        <v>12787</v>
      </c>
      <c r="E214" s="2"/>
      <c r="F214" s="2"/>
      <c r="G214" s="171"/>
      <c r="H214" s="2"/>
      <c r="I214" s="2"/>
      <c r="J214" s="2"/>
      <c r="K214" s="2"/>
      <c r="L214" s="2"/>
      <c r="M214" s="2"/>
      <c r="N214" s="2"/>
      <c r="O214" s="2"/>
      <c r="P214" s="2"/>
      <c r="Q214" s="165"/>
      <c r="R214" s="171"/>
      <c r="S214" s="167"/>
      <c r="T214" s="2"/>
    </row>
    <row r="215" spans="1:20">
      <c r="A215" s="34" t="s">
        <v>322</v>
      </c>
      <c r="B215" s="35" t="s">
        <v>205</v>
      </c>
      <c r="C215" s="46">
        <f t="shared" si="2"/>
        <v>10884.166666666668</v>
      </c>
      <c r="D215" s="178">
        <v>13061</v>
      </c>
      <c r="E215" s="2"/>
      <c r="F215" s="2"/>
      <c r="G215" s="171"/>
      <c r="H215" s="2"/>
      <c r="I215" s="2"/>
      <c r="J215" s="2"/>
      <c r="K215" s="2"/>
      <c r="L215" s="2"/>
      <c r="M215" s="2"/>
      <c r="N215" s="2"/>
      <c r="O215" s="2"/>
      <c r="P215" s="2"/>
      <c r="Q215" s="165"/>
      <c r="R215" s="171"/>
      <c r="S215" s="167"/>
      <c r="T215" s="2"/>
    </row>
    <row r="216" spans="1:20">
      <c r="A216" s="34" t="s">
        <v>322</v>
      </c>
      <c r="B216" s="35" t="s">
        <v>206</v>
      </c>
      <c r="C216" s="46">
        <f t="shared" si="2"/>
        <v>11141.666666666668</v>
      </c>
      <c r="D216" s="178">
        <v>13370</v>
      </c>
      <c r="E216" s="2"/>
      <c r="F216" s="2"/>
      <c r="G216" s="171"/>
      <c r="H216" s="2"/>
      <c r="I216" s="2"/>
      <c r="J216" s="2"/>
      <c r="K216" s="2"/>
      <c r="L216" s="2"/>
      <c r="M216" s="2"/>
      <c r="N216" s="2"/>
      <c r="O216" s="2"/>
      <c r="P216" s="2"/>
      <c r="Q216" s="165"/>
      <c r="R216" s="171"/>
      <c r="S216" s="167"/>
      <c r="T216" s="2"/>
    </row>
    <row r="217" spans="1:20">
      <c r="A217" s="34" t="s">
        <v>322</v>
      </c>
      <c r="B217" s="35" t="s">
        <v>207</v>
      </c>
      <c r="C217" s="46">
        <f t="shared" si="2"/>
        <v>11404.166666666668</v>
      </c>
      <c r="D217" s="178">
        <v>13685</v>
      </c>
      <c r="E217" s="2"/>
      <c r="F217" s="2"/>
      <c r="G217" s="171"/>
      <c r="H217" s="2"/>
      <c r="I217" s="2"/>
      <c r="J217" s="2"/>
      <c r="K217" s="2"/>
      <c r="L217" s="2"/>
      <c r="M217" s="2"/>
      <c r="N217" s="2"/>
      <c r="O217" s="2"/>
      <c r="P217" s="2"/>
      <c r="Q217" s="165"/>
      <c r="R217" s="171"/>
      <c r="S217" s="167"/>
      <c r="T217" s="2"/>
    </row>
    <row r="218" spans="1:20">
      <c r="A218" s="34" t="s">
        <v>322</v>
      </c>
      <c r="B218" s="35" t="s">
        <v>208</v>
      </c>
      <c r="C218" s="46">
        <f t="shared" si="2"/>
        <v>11635.833333333334</v>
      </c>
      <c r="D218" s="178">
        <v>13963</v>
      </c>
      <c r="E218" s="2"/>
      <c r="F218" s="2"/>
      <c r="G218" s="171"/>
      <c r="H218" s="2"/>
      <c r="I218" s="2"/>
      <c r="J218" s="2"/>
      <c r="K218" s="2"/>
      <c r="L218" s="2"/>
      <c r="M218" s="2"/>
      <c r="N218" s="2"/>
      <c r="O218" s="2"/>
      <c r="P218" s="2"/>
      <c r="Q218" s="165"/>
      <c r="R218" s="171"/>
      <c r="S218" s="167"/>
      <c r="T218" s="2"/>
    </row>
    <row r="219" spans="1:20">
      <c r="A219" s="34" t="s">
        <v>322</v>
      </c>
      <c r="B219" s="35" t="s">
        <v>209</v>
      </c>
      <c r="C219" s="46">
        <f t="shared" si="2"/>
        <v>12373.333333333334</v>
      </c>
      <c r="D219" s="178">
        <v>14848</v>
      </c>
      <c r="E219" s="2"/>
      <c r="F219" s="2"/>
      <c r="G219" s="171"/>
      <c r="H219" s="2"/>
      <c r="I219" s="2"/>
      <c r="J219" s="2"/>
      <c r="K219" s="2"/>
      <c r="L219" s="2"/>
      <c r="M219" s="2"/>
      <c r="N219" s="2"/>
      <c r="O219" s="2"/>
      <c r="P219" s="2"/>
      <c r="Q219" s="165"/>
      <c r="R219" s="171"/>
      <c r="S219" s="167"/>
      <c r="T219" s="2"/>
    </row>
    <row r="220" spans="1:20">
      <c r="A220" s="34" t="s">
        <v>322</v>
      </c>
      <c r="B220" s="35" t="s">
        <v>210</v>
      </c>
      <c r="C220" s="46">
        <f t="shared" si="2"/>
        <v>12674.166666666668</v>
      </c>
      <c r="D220" s="178">
        <v>15209</v>
      </c>
      <c r="E220" s="2"/>
      <c r="F220" s="2"/>
      <c r="G220" s="171"/>
      <c r="H220" s="2"/>
      <c r="I220" s="2"/>
      <c r="J220" s="2"/>
      <c r="K220" s="2"/>
      <c r="L220" s="2"/>
      <c r="M220" s="2"/>
      <c r="N220" s="2"/>
      <c r="O220" s="2"/>
      <c r="P220" s="2"/>
      <c r="Q220" s="165"/>
      <c r="R220" s="171"/>
      <c r="S220" s="167"/>
      <c r="T220" s="2"/>
    </row>
    <row r="221" spans="1:20">
      <c r="A221" s="34" t="s">
        <v>322</v>
      </c>
      <c r="B221" s="35" t="s">
        <v>211</v>
      </c>
      <c r="C221" s="46">
        <f t="shared" si="2"/>
        <v>13198.333333333334</v>
      </c>
      <c r="D221" s="178">
        <v>15838</v>
      </c>
      <c r="E221" s="2"/>
      <c r="F221" s="2"/>
      <c r="G221" s="171"/>
      <c r="H221" s="2"/>
      <c r="I221" s="2"/>
      <c r="J221" s="2"/>
      <c r="K221" s="2"/>
      <c r="L221" s="2"/>
      <c r="M221" s="2"/>
      <c r="N221" s="2"/>
      <c r="O221" s="2"/>
      <c r="P221" s="2"/>
      <c r="Q221" s="165"/>
      <c r="R221" s="171"/>
      <c r="S221" s="167"/>
      <c r="T221" s="2"/>
    </row>
    <row r="222" spans="1:20">
      <c r="A222" s="34" t="s">
        <v>322</v>
      </c>
      <c r="B222" s="35" t="s">
        <v>363</v>
      </c>
      <c r="C222" s="46">
        <f t="shared" si="2"/>
        <v>13405.833333333334</v>
      </c>
      <c r="D222" s="178">
        <v>16087</v>
      </c>
      <c r="E222" s="2"/>
      <c r="F222" s="2"/>
      <c r="G222" s="171"/>
      <c r="H222" s="2"/>
      <c r="I222" s="2"/>
      <c r="J222" s="2"/>
      <c r="K222" s="2"/>
      <c r="L222" s="2"/>
      <c r="M222" s="2"/>
      <c r="N222" s="2"/>
      <c r="O222" s="2"/>
      <c r="P222" s="2"/>
      <c r="Q222" s="165"/>
      <c r="R222" s="171"/>
      <c r="S222" s="167"/>
      <c r="T222" s="2"/>
    </row>
    <row r="223" spans="1:20">
      <c r="A223" s="34" t="s">
        <v>322</v>
      </c>
      <c r="B223" s="35" t="s">
        <v>212</v>
      </c>
      <c r="C223" s="46">
        <f t="shared" si="2"/>
        <v>10397.5</v>
      </c>
      <c r="D223" s="178">
        <v>12477</v>
      </c>
      <c r="E223" s="2"/>
      <c r="F223" s="2"/>
      <c r="G223" s="171"/>
      <c r="H223" s="2"/>
      <c r="I223" s="2"/>
      <c r="J223" s="2"/>
      <c r="K223" s="2"/>
      <c r="L223" s="2"/>
      <c r="M223" s="2"/>
      <c r="N223" s="2"/>
      <c r="O223" s="2"/>
      <c r="P223" s="2"/>
      <c r="Q223" s="165"/>
      <c r="R223" s="171"/>
      <c r="S223" s="167"/>
      <c r="T223" s="2"/>
    </row>
    <row r="224" spans="1:20">
      <c r="A224" s="34" t="s">
        <v>322</v>
      </c>
      <c r="B224" s="35" t="s">
        <v>213</v>
      </c>
      <c r="C224" s="46">
        <f t="shared" si="2"/>
        <v>10655.833333333334</v>
      </c>
      <c r="D224" s="178">
        <v>12787</v>
      </c>
      <c r="E224" s="2"/>
      <c r="F224" s="2"/>
      <c r="G224" s="171"/>
      <c r="H224" s="2"/>
      <c r="I224" s="2"/>
      <c r="J224" s="2"/>
      <c r="K224" s="2"/>
      <c r="L224" s="2"/>
      <c r="M224" s="2"/>
      <c r="N224" s="2"/>
      <c r="O224" s="2"/>
      <c r="P224" s="2"/>
      <c r="Q224" s="165"/>
      <c r="R224" s="171"/>
      <c r="S224" s="167"/>
      <c r="T224" s="2"/>
    </row>
    <row r="225" spans="1:20">
      <c r="A225" s="34" t="s">
        <v>322</v>
      </c>
      <c r="B225" s="35" t="s">
        <v>214</v>
      </c>
      <c r="C225" s="46">
        <f t="shared" si="2"/>
        <v>10884.166666666668</v>
      </c>
      <c r="D225" s="178">
        <v>13061</v>
      </c>
      <c r="E225" s="2"/>
      <c r="F225" s="2"/>
      <c r="G225" s="171"/>
      <c r="H225" s="2"/>
      <c r="I225" s="2"/>
      <c r="J225" s="2"/>
      <c r="K225" s="2"/>
      <c r="L225" s="2"/>
      <c r="M225" s="2"/>
      <c r="N225" s="2"/>
      <c r="O225" s="2"/>
      <c r="P225" s="2"/>
      <c r="Q225" s="165"/>
      <c r="R225" s="171"/>
      <c r="S225" s="167"/>
      <c r="T225" s="2"/>
    </row>
    <row r="226" spans="1:20">
      <c r="A226" s="34" t="s">
        <v>322</v>
      </c>
      <c r="B226" s="35" t="s">
        <v>215</v>
      </c>
      <c r="C226" s="46">
        <f t="shared" si="2"/>
        <v>11141.666666666668</v>
      </c>
      <c r="D226" s="178">
        <v>13370</v>
      </c>
      <c r="E226" s="2"/>
      <c r="F226" s="2"/>
      <c r="G226" s="171"/>
      <c r="H226" s="2"/>
      <c r="I226" s="2"/>
      <c r="J226" s="2"/>
      <c r="K226" s="2"/>
      <c r="L226" s="2"/>
      <c r="M226" s="2"/>
      <c r="N226" s="2"/>
      <c r="O226" s="2"/>
      <c r="P226" s="2"/>
      <c r="Q226" s="165"/>
      <c r="R226" s="171"/>
      <c r="S226" s="167"/>
      <c r="T226" s="2"/>
    </row>
    <row r="227" spans="1:20">
      <c r="A227" s="34" t="s">
        <v>322</v>
      </c>
      <c r="B227" s="35" t="s">
        <v>216</v>
      </c>
      <c r="C227" s="46">
        <f t="shared" si="2"/>
        <v>11404.166666666668</v>
      </c>
      <c r="D227" s="178">
        <v>13685</v>
      </c>
      <c r="E227" s="2"/>
      <c r="F227" s="2"/>
      <c r="G227" s="171"/>
      <c r="H227" s="2"/>
      <c r="I227" s="2"/>
      <c r="J227" s="2"/>
      <c r="K227" s="2"/>
      <c r="L227" s="2"/>
      <c r="M227" s="2"/>
      <c r="N227" s="2"/>
      <c r="O227" s="2"/>
      <c r="P227" s="2"/>
      <c r="Q227" s="165"/>
      <c r="R227" s="171"/>
      <c r="S227" s="167"/>
      <c r="T227" s="2"/>
    </row>
    <row r="228" spans="1:20">
      <c r="A228" s="34" t="s">
        <v>322</v>
      </c>
      <c r="B228" s="35" t="s">
        <v>217</v>
      </c>
      <c r="C228" s="46">
        <f t="shared" si="2"/>
        <v>11635.833333333334</v>
      </c>
      <c r="D228" s="178">
        <v>13963</v>
      </c>
      <c r="E228" s="2"/>
      <c r="F228" s="2"/>
      <c r="G228" s="171"/>
      <c r="H228" s="2"/>
      <c r="I228" s="2"/>
      <c r="J228" s="2"/>
      <c r="K228" s="2"/>
      <c r="L228" s="2"/>
      <c r="M228" s="2"/>
      <c r="N228" s="2"/>
      <c r="O228" s="2"/>
      <c r="P228" s="2"/>
      <c r="Q228" s="165"/>
      <c r="R228" s="171"/>
      <c r="S228" s="167"/>
      <c r="T228" s="2"/>
    </row>
    <row r="229" spans="1:20">
      <c r="A229" s="34" t="s">
        <v>322</v>
      </c>
      <c r="B229" s="35" t="s">
        <v>218</v>
      </c>
      <c r="C229" s="46">
        <f t="shared" si="2"/>
        <v>11958.333333333334</v>
      </c>
      <c r="D229" s="178">
        <v>14350</v>
      </c>
      <c r="E229" s="2"/>
      <c r="F229" s="2"/>
      <c r="G229" s="171"/>
      <c r="H229" s="2"/>
      <c r="I229" s="2"/>
      <c r="J229" s="2"/>
      <c r="K229" s="2"/>
      <c r="L229" s="2"/>
      <c r="M229" s="2"/>
      <c r="N229" s="2"/>
      <c r="O229" s="2"/>
      <c r="P229" s="2"/>
      <c r="Q229" s="165"/>
      <c r="R229" s="171"/>
      <c r="S229" s="167"/>
      <c r="T229" s="2"/>
    </row>
    <row r="230" spans="1:20">
      <c r="A230" s="34" t="s">
        <v>322</v>
      </c>
      <c r="B230" s="35" t="s">
        <v>219</v>
      </c>
      <c r="C230" s="46">
        <f t="shared" si="2"/>
        <v>12674.166666666668</v>
      </c>
      <c r="D230" s="178">
        <v>15209</v>
      </c>
      <c r="E230" s="2"/>
      <c r="F230" s="2"/>
      <c r="G230" s="171"/>
      <c r="H230" s="2"/>
      <c r="I230" s="2"/>
      <c r="J230" s="2"/>
      <c r="K230" s="2"/>
      <c r="L230" s="2"/>
      <c r="M230" s="2"/>
      <c r="N230" s="2"/>
      <c r="O230" s="2"/>
      <c r="P230" s="2"/>
      <c r="Q230" s="165"/>
      <c r="R230" s="171"/>
      <c r="S230" s="167"/>
      <c r="T230" s="2"/>
    </row>
    <row r="231" spans="1:20">
      <c r="A231" s="34" t="s">
        <v>322</v>
      </c>
      <c r="B231" s="35" t="s">
        <v>220</v>
      </c>
      <c r="C231" s="46">
        <f t="shared" si="2"/>
        <v>13198.333333333334</v>
      </c>
      <c r="D231" s="178">
        <v>15838</v>
      </c>
      <c r="E231" s="2"/>
      <c r="F231" s="2"/>
      <c r="G231" s="171"/>
      <c r="H231" s="2"/>
      <c r="I231" s="2"/>
      <c r="J231" s="2"/>
      <c r="K231" s="2"/>
      <c r="L231" s="2"/>
      <c r="M231" s="2"/>
      <c r="N231" s="2"/>
      <c r="O231" s="2"/>
      <c r="P231" s="2"/>
      <c r="Q231" s="165"/>
      <c r="R231" s="171"/>
      <c r="S231" s="167"/>
      <c r="T231" s="2"/>
    </row>
    <row r="232" spans="1:20">
      <c r="A232" s="34" t="s">
        <v>322</v>
      </c>
      <c r="B232" s="35" t="s">
        <v>221</v>
      </c>
      <c r="C232" s="46">
        <f t="shared" si="2"/>
        <v>13405.833333333334</v>
      </c>
      <c r="D232" s="178">
        <v>16087</v>
      </c>
      <c r="E232" s="2"/>
      <c r="F232" s="2"/>
      <c r="G232" s="171"/>
      <c r="H232" s="2"/>
      <c r="I232" s="2"/>
      <c r="J232" s="2"/>
      <c r="K232" s="2"/>
      <c r="L232" s="2"/>
      <c r="M232" s="2"/>
      <c r="N232" s="2"/>
      <c r="O232" s="2"/>
      <c r="P232" s="2"/>
      <c r="Q232" s="165"/>
      <c r="R232" s="171"/>
      <c r="S232" s="167"/>
      <c r="T232" s="2"/>
    </row>
    <row r="233" spans="1:20">
      <c r="A233" s="34" t="s">
        <v>322</v>
      </c>
      <c r="B233" s="35" t="s">
        <v>222</v>
      </c>
      <c r="C233" s="46">
        <f t="shared" si="2"/>
        <v>10655.833333333334</v>
      </c>
      <c r="D233" s="178">
        <v>12787</v>
      </c>
      <c r="E233" s="2"/>
      <c r="F233" s="2"/>
      <c r="G233" s="171"/>
      <c r="H233" s="2"/>
      <c r="I233" s="2"/>
      <c r="J233" s="2"/>
      <c r="K233" s="2"/>
      <c r="L233" s="2"/>
      <c r="M233" s="2"/>
      <c r="N233" s="2"/>
      <c r="O233" s="2"/>
      <c r="P233" s="2"/>
      <c r="Q233" s="165"/>
      <c r="R233" s="171"/>
      <c r="S233" s="167"/>
      <c r="T233" s="2"/>
    </row>
    <row r="234" spans="1:20">
      <c r="A234" s="34" t="s">
        <v>322</v>
      </c>
      <c r="B234" s="35" t="s">
        <v>223</v>
      </c>
      <c r="C234" s="46">
        <f t="shared" si="2"/>
        <v>10884.166666666668</v>
      </c>
      <c r="D234" s="178">
        <v>13061</v>
      </c>
      <c r="E234" s="2"/>
      <c r="F234" s="2"/>
      <c r="G234" s="171"/>
      <c r="H234" s="2"/>
      <c r="I234" s="2"/>
      <c r="J234" s="2"/>
      <c r="K234" s="2"/>
      <c r="L234" s="2"/>
      <c r="M234" s="2"/>
      <c r="N234" s="2"/>
      <c r="O234" s="2"/>
      <c r="P234" s="2"/>
      <c r="Q234" s="165"/>
      <c r="R234" s="171"/>
      <c r="S234" s="167"/>
      <c r="T234" s="2"/>
    </row>
    <row r="235" spans="1:20">
      <c r="A235" s="34" t="s">
        <v>322</v>
      </c>
      <c r="B235" s="35" t="s">
        <v>224</v>
      </c>
      <c r="C235" s="46">
        <f t="shared" si="2"/>
        <v>11141.666666666668</v>
      </c>
      <c r="D235" s="178">
        <v>13370</v>
      </c>
      <c r="E235" s="2"/>
      <c r="F235" s="2"/>
      <c r="G235" s="171"/>
      <c r="H235" s="2"/>
      <c r="I235" s="2"/>
      <c r="J235" s="2"/>
      <c r="K235" s="2"/>
      <c r="L235" s="2"/>
      <c r="M235" s="2"/>
      <c r="N235" s="2"/>
      <c r="O235" s="2"/>
      <c r="P235" s="2"/>
      <c r="Q235" s="165"/>
      <c r="R235" s="171"/>
      <c r="S235" s="167"/>
      <c r="T235" s="2"/>
    </row>
    <row r="236" spans="1:20">
      <c r="A236" s="34" t="s">
        <v>322</v>
      </c>
      <c r="B236" s="35" t="s">
        <v>225</v>
      </c>
      <c r="C236" s="46">
        <f t="shared" ref="C236:C242" si="3">D236/1.2</f>
        <v>11404.166666666668</v>
      </c>
      <c r="D236" s="178">
        <v>13685</v>
      </c>
      <c r="E236" s="2"/>
      <c r="F236" s="2"/>
      <c r="G236" s="171"/>
      <c r="H236" s="2"/>
      <c r="I236" s="2"/>
      <c r="J236" s="2"/>
      <c r="K236" s="2"/>
      <c r="L236" s="2"/>
      <c r="M236" s="2"/>
      <c r="N236" s="2"/>
      <c r="O236" s="2"/>
      <c r="P236" s="2"/>
      <c r="Q236" s="165"/>
      <c r="R236" s="171"/>
      <c r="S236" s="167"/>
      <c r="T236" s="2"/>
    </row>
    <row r="237" spans="1:20">
      <c r="A237" s="34" t="s">
        <v>322</v>
      </c>
      <c r="B237" s="35" t="s">
        <v>226</v>
      </c>
      <c r="C237" s="46">
        <f t="shared" si="3"/>
        <v>11635.833333333334</v>
      </c>
      <c r="D237" s="178">
        <v>13963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165"/>
      <c r="R237" s="171"/>
      <c r="S237" s="167"/>
      <c r="T237" s="2"/>
    </row>
    <row r="238" spans="1:20">
      <c r="A238" s="34" t="s">
        <v>322</v>
      </c>
      <c r="B238" s="35" t="s">
        <v>227</v>
      </c>
      <c r="C238" s="46">
        <f t="shared" si="3"/>
        <v>11958.333333333334</v>
      </c>
      <c r="D238" s="178">
        <v>14350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165"/>
      <c r="R238" s="171"/>
      <c r="S238" s="167"/>
      <c r="T238" s="2"/>
    </row>
    <row r="239" spans="1:20">
      <c r="A239" s="34" t="s">
        <v>322</v>
      </c>
      <c r="B239" s="35" t="s">
        <v>228</v>
      </c>
      <c r="C239" s="46">
        <f t="shared" si="3"/>
        <v>12255.833333333334</v>
      </c>
      <c r="D239" s="178">
        <v>14707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165"/>
      <c r="R239" s="171"/>
      <c r="S239" s="167"/>
      <c r="T239" s="2"/>
    </row>
    <row r="240" spans="1:20">
      <c r="A240" s="34" t="s">
        <v>322</v>
      </c>
      <c r="B240" s="35" t="s">
        <v>229</v>
      </c>
      <c r="C240" s="46">
        <f t="shared" si="3"/>
        <v>13198.333333333334</v>
      </c>
      <c r="D240" s="178">
        <v>15838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165"/>
      <c r="R240" s="171"/>
      <c r="S240" s="167"/>
      <c r="T240" s="2"/>
    </row>
    <row r="241" spans="1:20">
      <c r="A241" s="34" t="s">
        <v>322</v>
      </c>
      <c r="B241" s="35" t="s">
        <v>230</v>
      </c>
      <c r="C241" s="46">
        <f t="shared" si="3"/>
        <v>13405.833333333334</v>
      </c>
      <c r="D241" s="178">
        <v>16087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165"/>
      <c r="R241" s="171"/>
      <c r="S241" s="167"/>
      <c r="T241" s="2"/>
    </row>
    <row r="242" spans="1:20">
      <c r="A242" s="34" t="s">
        <v>322</v>
      </c>
      <c r="B242" s="35" t="s">
        <v>231</v>
      </c>
      <c r="C242" s="46">
        <f t="shared" si="3"/>
        <v>13632.5</v>
      </c>
      <c r="D242" s="178">
        <v>16359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165"/>
      <c r="R242" s="171"/>
      <c r="S242" s="167"/>
      <c r="T242" s="2"/>
    </row>
    <row r="243" spans="1:20">
      <c r="A243" s="34"/>
      <c r="B243" s="36"/>
      <c r="C243" s="55"/>
      <c r="D243" s="50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165"/>
      <c r="R243" s="171"/>
      <c r="S243" s="167"/>
      <c r="T243" s="2"/>
    </row>
    <row r="244" spans="1:20">
      <c r="A244" s="34"/>
      <c r="B244" s="36"/>
      <c r="C244" s="55"/>
      <c r="D244" s="50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165"/>
      <c r="R244" s="171"/>
      <c r="S244" s="167"/>
      <c r="T244" s="2"/>
    </row>
    <row r="245" spans="1:20">
      <c r="A245" s="34"/>
      <c r="B245" s="36"/>
      <c r="C245" s="55"/>
      <c r="D245" s="50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165"/>
      <c r="R245" s="171"/>
      <c r="S245" s="167"/>
      <c r="T245" s="2"/>
    </row>
    <row r="246" spans="1:20">
      <c r="A246" s="34"/>
      <c r="B246" s="36"/>
      <c r="C246" s="55"/>
      <c r="D246" s="50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165"/>
      <c r="R246" s="171"/>
      <c r="S246" s="167"/>
      <c r="T246" s="2"/>
    </row>
    <row r="247" spans="1:20">
      <c r="A247" s="34"/>
      <c r="B247" s="36"/>
      <c r="C247" s="55"/>
      <c r="D247" s="50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165"/>
      <c r="R247" s="171"/>
      <c r="S247" s="167"/>
      <c r="T247" s="2"/>
    </row>
    <row r="248" spans="1:20">
      <c r="A248" s="39"/>
      <c r="B248" s="36"/>
      <c r="C248" s="55"/>
      <c r="D248" s="50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165"/>
      <c r="R248" s="171"/>
      <c r="S248" s="167"/>
      <c r="T248" s="2"/>
    </row>
    <row r="249" spans="1:20">
      <c r="A249" s="39"/>
      <c r="B249" s="36"/>
      <c r="C249" s="55"/>
      <c r="D249" s="50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165"/>
      <c r="R249" s="171"/>
      <c r="S249" s="167"/>
      <c r="T249" s="2"/>
    </row>
    <row r="250" spans="1:20">
      <c r="A250" s="39"/>
      <c r="B250" s="36"/>
      <c r="C250" s="55"/>
      <c r="D250" s="50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165"/>
      <c r="R250" s="171"/>
      <c r="S250" s="167"/>
      <c r="T250" s="2"/>
    </row>
    <row r="251" spans="1:20">
      <c r="A251" s="39"/>
      <c r="B251" s="36"/>
      <c r="C251" s="55"/>
      <c r="D251" s="50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165"/>
      <c r="R251" s="171"/>
      <c r="S251" s="167"/>
      <c r="T251" s="2"/>
    </row>
    <row r="252" spans="1:20">
      <c r="A252" s="39"/>
      <c r="B252" s="36"/>
      <c r="C252" s="55"/>
      <c r="D252" s="50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165"/>
      <c r="R252" s="171"/>
      <c r="S252" s="167"/>
      <c r="T252" s="2"/>
    </row>
    <row r="253" spans="1:20">
      <c r="A253" s="39"/>
      <c r="B253" s="36"/>
      <c r="C253" s="55"/>
      <c r="D253" s="50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165"/>
      <c r="R253" s="171"/>
      <c r="S253" s="167"/>
      <c r="T253" s="2"/>
    </row>
    <row r="254" spans="1:20">
      <c r="A254" s="39"/>
      <c r="B254" s="36"/>
      <c r="C254" s="55"/>
      <c r="D254" s="50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165"/>
      <c r="R254" s="171"/>
      <c r="S254" s="167"/>
      <c r="T254" s="2"/>
    </row>
    <row r="255" spans="1:20">
      <c r="A255" s="39"/>
      <c r="B255" s="36"/>
      <c r="C255" s="55"/>
      <c r="D255" s="50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165"/>
      <c r="R255" s="171"/>
      <c r="S255" s="167"/>
      <c r="T255" s="2"/>
    </row>
    <row r="256" spans="1:20">
      <c r="A256" s="39"/>
      <c r="B256" s="36"/>
      <c r="C256" s="55"/>
      <c r="D256" s="50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165"/>
      <c r="R256" s="171"/>
      <c r="S256" s="167"/>
      <c r="T256" s="2"/>
    </row>
    <row r="257" spans="1:20">
      <c r="A257" s="39"/>
      <c r="B257" s="36"/>
      <c r="C257" s="55"/>
      <c r="D257" s="50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165"/>
      <c r="R257" s="171"/>
      <c r="S257" s="167"/>
      <c r="T257" s="2"/>
    </row>
    <row r="258" spans="1:20">
      <c r="A258" s="39"/>
      <c r="B258" s="36"/>
      <c r="C258" s="55"/>
      <c r="D258" s="50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165"/>
      <c r="R258" s="171"/>
      <c r="S258" s="167"/>
      <c r="T258" s="2"/>
    </row>
    <row r="259" spans="1:20">
      <c r="A259" s="39"/>
      <c r="B259" s="36"/>
      <c r="C259" s="55"/>
      <c r="D259" s="50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165"/>
      <c r="R259" s="171"/>
      <c r="S259" s="167"/>
      <c r="T259" s="2"/>
    </row>
    <row r="260" spans="1:20">
      <c r="A260" s="39"/>
      <c r="B260" s="36"/>
      <c r="C260" s="55"/>
      <c r="D260" s="50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165"/>
      <c r="R260" s="171"/>
      <c r="S260" s="167"/>
      <c r="T260" s="2"/>
    </row>
    <row r="261" spans="1:20">
      <c r="A261" s="39"/>
      <c r="B261" s="36"/>
      <c r="C261" s="55"/>
      <c r="D261" s="50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165"/>
      <c r="R261" s="171"/>
      <c r="S261" s="167"/>
      <c r="T261" s="2"/>
    </row>
    <row r="262" spans="1:20">
      <c r="A262" s="39"/>
      <c r="B262" s="36"/>
      <c r="C262" s="55"/>
      <c r="D262" s="50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165"/>
      <c r="R262" s="171"/>
      <c r="S262" s="167"/>
      <c r="T262" s="2"/>
    </row>
    <row r="263" spans="1:20">
      <c r="A263" s="39"/>
      <c r="B263" s="36"/>
      <c r="C263" s="55"/>
      <c r="D263" s="50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165"/>
      <c r="R263" s="171"/>
      <c r="S263" s="167"/>
      <c r="T263" s="2"/>
    </row>
    <row r="264" spans="1:20">
      <c r="A264" s="39"/>
      <c r="B264" s="36"/>
      <c r="C264" s="55"/>
      <c r="D264" s="50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165"/>
      <c r="R264" s="171"/>
      <c r="S264" s="167"/>
      <c r="T264" s="2"/>
    </row>
    <row r="265" spans="1:20">
      <c r="A265" s="39"/>
      <c r="B265" s="36"/>
      <c r="C265" s="55"/>
      <c r="D265" s="50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165"/>
      <c r="R265" s="171"/>
      <c r="S265" s="167"/>
      <c r="T265" s="2"/>
    </row>
    <row r="266" spans="1:20">
      <c r="A266" s="39"/>
      <c r="B266" s="36"/>
      <c r="C266" s="55"/>
      <c r="D266" s="50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165"/>
      <c r="R266" s="171"/>
      <c r="S266" s="167"/>
      <c r="T266" s="2"/>
    </row>
    <row r="267" spans="1:20">
      <c r="A267" s="39"/>
      <c r="B267" s="36"/>
      <c r="C267" s="55"/>
      <c r="D267" s="50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165"/>
      <c r="R267" s="171"/>
      <c r="S267" s="167"/>
      <c r="T267" s="2"/>
    </row>
    <row r="268" spans="1:20">
      <c r="A268" s="39"/>
      <c r="B268" s="36"/>
      <c r="C268" s="55"/>
      <c r="D268" s="50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165"/>
      <c r="R268" s="171"/>
      <c r="S268" s="167"/>
      <c r="T268" s="2"/>
    </row>
    <row r="269" spans="1:20">
      <c r="A269" s="39"/>
      <c r="B269" s="36"/>
      <c r="C269" s="55"/>
      <c r="D269" s="50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165"/>
      <c r="R269" s="171"/>
      <c r="S269" s="167"/>
      <c r="T269" s="2"/>
    </row>
    <row r="270" spans="1:20">
      <c r="A270" s="39"/>
      <c r="B270" s="36"/>
      <c r="C270" s="55"/>
      <c r="D270" s="50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165"/>
      <c r="R270" s="171"/>
      <c r="S270" s="167"/>
      <c r="T270" s="2"/>
    </row>
    <row r="271" spans="1:20">
      <c r="A271" s="39"/>
      <c r="B271" s="36"/>
      <c r="C271" s="55"/>
      <c r="D271" s="50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165"/>
      <c r="R271" s="171"/>
      <c r="S271" s="167"/>
      <c r="T271" s="2"/>
    </row>
    <row r="272" spans="1:20">
      <c r="A272" s="39"/>
      <c r="B272" s="36"/>
      <c r="C272" s="55"/>
      <c r="D272" s="50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165"/>
      <c r="R272" s="171"/>
      <c r="S272" s="167"/>
      <c r="T272" s="2"/>
    </row>
    <row r="273" spans="1:20">
      <c r="A273" s="39"/>
      <c r="B273" s="36"/>
      <c r="C273" s="55"/>
      <c r="D273" s="50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165"/>
      <c r="R273" s="171"/>
      <c r="S273" s="167"/>
      <c r="T273" s="2"/>
    </row>
    <row r="274" spans="1:20">
      <c r="A274" s="39"/>
      <c r="B274" s="36"/>
      <c r="C274" s="55"/>
      <c r="D274" s="50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165"/>
      <c r="R274" s="171"/>
      <c r="S274" s="167"/>
      <c r="T274" s="2"/>
    </row>
    <row r="275" spans="1:20">
      <c r="A275" s="39"/>
      <c r="B275" s="36"/>
      <c r="C275" s="55"/>
      <c r="D275" s="50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165"/>
      <c r="R275" s="171"/>
      <c r="S275" s="167"/>
      <c r="T275" s="2"/>
    </row>
    <row r="276" spans="1:20">
      <c r="A276" s="39"/>
      <c r="B276" s="36"/>
      <c r="C276" s="55"/>
      <c r="D276" s="50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165"/>
      <c r="R276" s="171"/>
      <c r="S276" s="167"/>
      <c r="T276" s="2"/>
    </row>
    <row r="277" spans="1:20">
      <c r="A277" s="39"/>
      <c r="B277" s="36"/>
      <c r="C277" s="55"/>
      <c r="D277" s="50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165"/>
      <c r="R277" s="171"/>
      <c r="S277" s="167"/>
      <c r="T277" s="2"/>
    </row>
    <row r="278" spans="1:20">
      <c r="A278" s="39"/>
      <c r="B278" s="36"/>
      <c r="C278" s="55"/>
      <c r="D278" s="50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165"/>
      <c r="R278" s="171"/>
      <c r="S278" s="167"/>
      <c r="T278" s="2"/>
    </row>
    <row r="279" spans="1:20">
      <c r="A279" s="39"/>
      <c r="B279" s="36"/>
      <c r="C279" s="55"/>
      <c r="D279" s="50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165"/>
      <c r="R279" s="171"/>
      <c r="S279" s="167"/>
      <c r="T279" s="2"/>
    </row>
    <row r="280" spans="1:20">
      <c r="A280" s="39"/>
      <c r="B280" s="36"/>
      <c r="C280" s="55"/>
      <c r="D280" s="50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165"/>
      <c r="R280" s="171"/>
      <c r="S280" s="167"/>
      <c r="T280" s="2"/>
    </row>
    <row r="281" spans="1:20">
      <c r="A281" s="39"/>
      <c r="B281" s="36"/>
      <c r="C281" s="55"/>
      <c r="D281" s="50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165"/>
      <c r="R281" s="171"/>
      <c r="S281" s="167"/>
      <c r="T281" s="2"/>
    </row>
    <row r="282" spans="1:20">
      <c r="A282" s="39"/>
      <c r="B282" s="36"/>
      <c r="C282" s="55"/>
      <c r="D282" s="50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165"/>
      <c r="R282" s="171"/>
      <c r="S282" s="167"/>
      <c r="T282" s="2"/>
    </row>
    <row r="283" spans="1:20">
      <c r="A283" s="39"/>
      <c r="B283" s="36"/>
      <c r="C283" s="55"/>
      <c r="D283" s="50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165"/>
      <c r="R283" s="171"/>
      <c r="S283" s="167"/>
      <c r="T283" s="2"/>
    </row>
    <row r="284" spans="1:20">
      <c r="A284" s="39"/>
      <c r="B284" s="36"/>
      <c r="C284" s="55"/>
      <c r="D284" s="50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165"/>
      <c r="R284" s="171"/>
      <c r="S284" s="167"/>
      <c r="T284" s="2"/>
    </row>
    <row r="285" spans="1:20">
      <c r="A285" s="39"/>
      <c r="B285" s="36"/>
      <c r="C285" s="55"/>
      <c r="D285" s="50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165"/>
      <c r="R285" s="171"/>
      <c r="S285" s="167"/>
      <c r="T285" s="2"/>
    </row>
    <row r="286" spans="1:20">
      <c r="A286" s="39"/>
      <c r="B286" s="36"/>
      <c r="C286" s="55"/>
      <c r="D286" s="50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165"/>
      <c r="R286" s="171"/>
      <c r="S286" s="167"/>
      <c r="T286" s="2"/>
    </row>
    <row r="287" spans="1:20">
      <c r="A287" s="39"/>
      <c r="B287" s="36"/>
      <c r="C287" s="55"/>
      <c r="D287" s="50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165"/>
      <c r="R287" s="171"/>
      <c r="S287" s="167"/>
      <c r="T287" s="2"/>
    </row>
    <row r="288" spans="1:20">
      <c r="A288" s="39"/>
      <c r="B288" s="36"/>
      <c r="C288" s="55"/>
      <c r="D288" s="50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165"/>
      <c r="R288" s="171"/>
      <c r="S288" s="167"/>
      <c r="T288" s="2"/>
    </row>
    <row r="289" spans="1:20">
      <c r="A289" s="39"/>
      <c r="B289" s="36"/>
      <c r="C289" s="55"/>
      <c r="D289" s="50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165"/>
      <c r="R289" s="171"/>
      <c r="S289" s="167"/>
      <c r="T289" s="2"/>
    </row>
    <row r="290" spans="1:20">
      <c r="A290" s="39"/>
      <c r="B290" s="36"/>
      <c r="C290" s="55"/>
      <c r="D290" s="50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165"/>
      <c r="R290" s="171"/>
      <c r="S290" s="167"/>
      <c r="T290" s="2"/>
    </row>
    <row r="291" spans="1:20">
      <c r="A291" s="39"/>
      <c r="B291" s="36"/>
      <c r="C291" s="55"/>
      <c r="D291" s="50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165"/>
      <c r="R291" s="171"/>
      <c r="S291" s="167"/>
      <c r="T291" s="2"/>
    </row>
    <row r="292" spans="1:20">
      <c r="A292" s="39"/>
      <c r="B292" s="36"/>
      <c r="C292" s="55"/>
      <c r="D292" s="50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165"/>
      <c r="R292" s="171"/>
      <c r="S292" s="167"/>
      <c r="T292" s="2"/>
    </row>
    <row r="293" spans="1:20">
      <c r="A293" s="39"/>
      <c r="B293" s="36"/>
      <c r="C293" s="55"/>
      <c r="D293" s="50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165"/>
      <c r="R293" s="171"/>
      <c r="S293" s="167"/>
      <c r="T293" s="2"/>
    </row>
    <row r="294" spans="1:20">
      <c r="A294" s="39"/>
      <c r="B294" s="36"/>
      <c r="C294" s="55"/>
      <c r="D294" s="50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165"/>
      <c r="R294" s="171"/>
      <c r="S294" s="167"/>
      <c r="T294" s="2"/>
    </row>
    <row r="295" spans="1:20">
      <c r="A295" s="39"/>
      <c r="B295" s="36"/>
      <c r="C295" s="55"/>
      <c r="D295" s="50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165"/>
      <c r="R295" s="171"/>
      <c r="S295" s="167"/>
      <c r="T295" s="2"/>
    </row>
    <row r="296" spans="1:20">
      <c r="A296" s="39"/>
      <c r="B296" s="36"/>
      <c r="C296" s="55"/>
      <c r="D296" s="50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165"/>
      <c r="R296" s="171"/>
      <c r="S296" s="167"/>
      <c r="T296" s="2"/>
    </row>
    <row r="297" spans="1:20">
      <c r="A297" s="39"/>
      <c r="B297" s="36"/>
      <c r="C297" s="55"/>
      <c r="D297" s="50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165"/>
      <c r="R297" s="171"/>
      <c r="S297" s="167"/>
      <c r="T297" s="2"/>
    </row>
    <row r="298" spans="1:20">
      <c r="A298" s="39"/>
      <c r="B298" s="36"/>
      <c r="C298" s="55"/>
      <c r="D298" s="50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165"/>
      <c r="R298" s="171"/>
      <c r="S298" s="167"/>
      <c r="T298" s="2"/>
    </row>
    <row r="299" spans="1:20">
      <c r="A299" s="39"/>
      <c r="B299" s="36"/>
      <c r="C299" s="55"/>
      <c r="D299" s="50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165"/>
      <c r="R299" s="171"/>
      <c r="S299" s="167"/>
      <c r="T299" s="2"/>
    </row>
    <row r="300" spans="1:20">
      <c r="A300" s="39"/>
      <c r="B300" s="36"/>
      <c r="C300" s="55"/>
      <c r="D300" s="50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165"/>
      <c r="R300" s="171"/>
      <c r="S300" s="167"/>
      <c r="T300" s="2"/>
    </row>
    <row r="301" spans="1:20">
      <c r="A301" s="39"/>
      <c r="B301" s="36"/>
      <c r="C301" s="55"/>
      <c r="D301" s="50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165"/>
      <c r="R301" s="171"/>
      <c r="S301" s="167"/>
      <c r="T301" s="2"/>
    </row>
    <row r="302" spans="1:20">
      <c r="A302" s="39"/>
      <c r="B302" s="36"/>
      <c r="C302" s="55"/>
      <c r="D302" s="50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165"/>
      <c r="R302" s="171"/>
      <c r="S302" s="167"/>
      <c r="T302" s="2"/>
    </row>
    <row r="303" spans="1:20">
      <c r="A303" s="39"/>
      <c r="B303" s="36"/>
      <c r="C303" s="55"/>
      <c r="D303" s="50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165"/>
      <c r="R303" s="171"/>
      <c r="S303" s="167"/>
      <c r="T303" s="2"/>
    </row>
    <row r="304" spans="1:20">
      <c r="A304" s="39"/>
      <c r="B304" s="36"/>
      <c r="C304" s="55"/>
      <c r="D304" s="50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165"/>
      <c r="R304" s="171"/>
      <c r="S304" s="167"/>
      <c r="T304" s="2"/>
    </row>
    <row r="305" spans="1:20">
      <c r="A305" s="39"/>
      <c r="B305" s="36"/>
      <c r="C305" s="55"/>
      <c r="D305" s="50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165"/>
      <c r="R305" s="171"/>
      <c r="S305" s="167"/>
      <c r="T305" s="2"/>
    </row>
    <row r="306" spans="1:20">
      <c r="A306" s="39"/>
      <c r="B306" s="36"/>
      <c r="C306" s="55"/>
      <c r="D306" s="50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165"/>
      <c r="R306" s="171"/>
      <c r="S306" s="167"/>
      <c r="T306" s="2"/>
    </row>
    <row r="307" spans="1:20">
      <c r="A307" s="39"/>
      <c r="B307" s="36"/>
      <c r="C307" s="55"/>
      <c r="D307" s="50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165"/>
      <c r="R307" s="171"/>
      <c r="S307" s="167"/>
      <c r="T307" s="2"/>
    </row>
    <row r="308" spans="1:20">
      <c r="A308" s="39"/>
      <c r="B308" s="36"/>
      <c r="C308" s="55"/>
      <c r="D308" s="50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165"/>
      <c r="R308" s="171"/>
      <c r="S308" s="167"/>
      <c r="T308" s="2"/>
    </row>
    <row r="309" spans="1:20">
      <c r="A309" s="39"/>
      <c r="B309" s="36"/>
      <c r="C309" s="55"/>
      <c r="D309" s="50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165"/>
      <c r="R309" s="171"/>
      <c r="S309" s="167"/>
      <c r="T309" s="2"/>
    </row>
    <row r="310" spans="1:20">
      <c r="A310" s="39"/>
      <c r="B310" s="36"/>
      <c r="C310" s="55"/>
      <c r="D310" s="50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165"/>
      <c r="R310" s="171"/>
      <c r="S310" s="167"/>
      <c r="T310" s="2"/>
    </row>
    <row r="311" spans="1:20">
      <c r="A311" s="39"/>
      <c r="B311" s="36"/>
      <c r="C311" s="55"/>
      <c r="D311" s="50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165"/>
      <c r="R311" s="171"/>
      <c r="S311" s="167"/>
      <c r="T311" s="2"/>
    </row>
    <row r="312" spans="1:20">
      <c r="A312" s="39"/>
      <c r="B312" s="36"/>
      <c r="C312" s="55"/>
      <c r="D312" s="50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165"/>
      <c r="R312" s="171"/>
      <c r="S312" s="167"/>
      <c r="T312" s="2"/>
    </row>
    <row r="313" spans="1:20">
      <c r="A313" s="39"/>
      <c r="B313" s="36"/>
      <c r="C313" s="55"/>
      <c r="D313" s="50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165"/>
      <c r="R313" s="171"/>
      <c r="S313" s="167"/>
      <c r="T313" s="2"/>
    </row>
    <row r="314" spans="1:20">
      <c r="A314" s="39"/>
      <c r="B314" s="36"/>
      <c r="C314" s="55"/>
      <c r="D314" s="50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165"/>
      <c r="R314" s="171"/>
      <c r="S314" s="167"/>
      <c r="T314" s="2"/>
    </row>
    <row r="315" spans="1:20">
      <c r="A315" s="39"/>
      <c r="B315" s="36"/>
      <c r="C315" s="55"/>
      <c r="D315" s="50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165"/>
      <c r="R315" s="171"/>
      <c r="S315" s="167"/>
      <c r="T315" s="2"/>
    </row>
    <row r="316" spans="1:20">
      <c r="A316" s="39"/>
      <c r="B316" s="36"/>
      <c r="C316" s="55"/>
      <c r="D316" s="50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165"/>
      <c r="R316" s="171"/>
      <c r="S316" s="167"/>
      <c r="T316" s="2"/>
    </row>
    <row r="317" spans="1:20">
      <c r="A317" s="39"/>
      <c r="B317" s="36"/>
      <c r="C317" s="55"/>
      <c r="D317" s="50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165"/>
      <c r="R317" s="171"/>
      <c r="S317" s="167"/>
      <c r="T317" s="2"/>
    </row>
    <row r="318" spans="1:20">
      <c r="A318" s="39"/>
      <c r="B318" s="36"/>
      <c r="C318" s="55"/>
      <c r="D318" s="50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165"/>
      <c r="R318" s="171"/>
      <c r="S318" s="167"/>
      <c r="T318" s="2"/>
    </row>
    <row r="319" spans="1:20">
      <c r="A319" s="39"/>
      <c r="B319" s="36"/>
      <c r="C319" s="55"/>
      <c r="D319" s="50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165"/>
      <c r="R319" s="171"/>
      <c r="S319" s="167"/>
      <c r="T319" s="2"/>
    </row>
    <row r="320" spans="1:20">
      <c r="A320" s="39"/>
      <c r="B320" s="36"/>
      <c r="C320" s="55"/>
      <c r="D320" s="50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165"/>
      <c r="R320" s="171"/>
      <c r="S320" s="167"/>
      <c r="T320" s="2"/>
    </row>
    <row r="321" spans="1:20">
      <c r="A321" s="39"/>
      <c r="B321" s="36"/>
      <c r="C321" s="55"/>
      <c r="D321" s="50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165"/>
      <c r="R321" s="171"/>
      <c r="S321" s="167"/>
      <c r="T321" s="2"/>
    </row>
    <row r="322" spans="1:20">
      <c r="A322" s="39"/>
      <c r="B322" s="36"/>
      <c r="C322" s="55"/>
      <c r="D322" s="50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165"/>
      <c r="R322" s="171"/>
      <c r="S322" s="167"/>
      <c r="T322" s="2"/>
    </row>
    <row r="323" spans="1:20">
      <c r="A323" s="39"/>
      <c r="B323" s="36"/>
      <c r="C323" s="55"/>
      <c r="D323" s="50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165"/>
      <c r="R323" s="171"/>
      <c r="S323" s="167"/>
      <c r="T323" s="2"/>
    </row>
    <row r="324" spans="1:20">
      <c r="A324" s="39"/>
      <c r="B324" s="36"/>
      <c r="C324" s="55"/>
      <c r="D324" s="50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165"/>
      <c r="R324" s="171"/>
      <c r="S324" s="167"/>
      <c r="T324" s="2"/>
    </row>
    <row r="325" spans="1:20">
      <c r="A325" s="39"/>
      <c r="B325" s="36"/>
      <c r="C325" s="55"/>
      <c r="D325" s="50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165"/>
      <c r="R325" s="171"/>
      <c r="S325" s="167"/>
      <c r="T325" s="2"/>
    </row>
    <row r="326" spans="1:20">
      <c r="A326" s="39"/>
      <c r="B326" s="36"/>
      <c r="C326" s="55"/>
      <c r="D326" s="50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165"/>
      <c r="R326" s="171"/>
      <c r="S326" s="167"/>
      <c r="T326" s="2"/>
    </row>
    <row r="327" spans="1:20">
      <c r="A327" s="39"/>
      <c r="B327" s="36"/>
      <c r="C327" s="55"/>
      <c r="D327" s="50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165"/>
      <c r="R327" s="171"/>
      <c r="S327" s="167"/>
      <c r="T327" s="2"/>
    </row>
    <row r="328" spans="1:20">
      <c r="A328" s="39"/>
      <c r="B328" s="36"/>
      <c r="C328" s="55"/>
      <c r="D328" s="50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165"/>
      <c r="R328" s="171"/>
      <c r="S328" s="167"/>
      <c r="T328" s="2"/>
    </row>
    <row r="329" spans="1:20">
      <c r="A329" s="39"/>
      <c r="B329" s="36"/>
      <c r="C329" s="55"/>
      <c r="D329" s="50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165"/>
      <c r="R329" s="171"/>
      <c r="S329" s="167"/>
      <c r="T329" s="2"/>
    </row>
    <row r="330" spans="1:20">
      <c r="A330" s="39"/>
      <c r="B330" s="36"/>
      <c r="C330" s="55"/>
      <c r="D330" s="50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165"/>
      <c r="R330" s="171"/>
      <c r="S330" s="167"/>
      <c r="T330" s="2"/>
    </row>
    <row r="331" spans="1:20">
      <c r="A331" s="39"/>
      <c r="B331" s="36"/>
      <c r="C331" s="55"/>
      <c r="D331" s="50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165"/>
      <c r="R331" s="171"/>
      <c r="S331" s="167"/>
      <c r="T331" s="2"/>
    </row>
    <row r="332" spans="1:20">
      <c r="A332" s="39"/>
      <c r="B332" s="36"/>
      <c r="C332" s="55"/>
      <c r="D332" s="50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165"/>
      <c r="R332" s="171"/>
      <c r="S332" s="167"/>
      <c r="T332" s="2"/>
    </row>
    <row r="333" spans="1:20">
      <c r="A333" s="39"/>
      <c r="B333" s="36"/>
      <c r="C333" s="55"/>
      <c r="D333" s="50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165"/>
      <c r="R333" s="171"/>
      <c r="S333" s="167"/>
      <c r="T333" s="2"/>
    </row>
    <row r="334" spans="1:20">
      <c r="A334" s="39"/>
      <c r="B334" s="36"/>
      <c r="C334" s="55"/>
      <c r="D334" s="50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165"/>
      <c r="R334" s="171"/>
      <c r="S334" s="167"/>
      <c r="T334" s="2"/>
    </row>
    <row r="335" spans="1:20">
      <c r="A335" s="39"/>
      <c r="B335" s="36"/>
      <c r="C335" s="55"/>
      <c r="D335" s="50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165"/>
      <c r="R335" s="171"/>
      <c r="S335" s="167"/>
      <c r="T335" s="2"/>
    </row>
    <row r="336" spans="1:20">
      <c r="A336" s="39"/>
      <c r="B336" s="36"/>
      <c r="C336" s="55"/>
      <c r="D336" s="50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165"/>
      <c r="R336" s="171"/>
      <c r="S336" s="167"/>
      <c r="T336" s="2"/>
    </row>
    <row r="337" spans="1:20">
      <c r="A337" s="39"/>
      <c r="B337" s="36"/>
      <c r="C337" s="55"/>
      <c r="D337" s="50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165"/>
      <c r="R337" s="171"/>
      <c r="S337" s="167"/>
      <c r="T337" s="2"/>
    </row>
    <row r="338" spans="1:20">
      <c r="A338" s="39"/>
      <c r="B338" s="36"/>
      <c r="C338" s="55"/>
      <c r="D338" s="50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165"/>
      <c r="R338" s="171"/>
      <c r="S338" s="167"/>
      <c r="T338" s="2"/>
    </row>
    <row r="339" spans="1:20">
      <c r="A339" s="39"/>
      <c r="B339" s="36"/>
      <c r="C339" s="55"/>
      <c r="D339" s="50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165"/>
      <c r="R339" s="171"/>
      <c r="S339" s="167"/>
      <c r="T339" s="2"/>
    </row>
    <row r="340" spans="1:20">
      <c r="A340" s="39"/>
      <c r="B340" s="36"/>
      <c r="C340" s="55"/>
      <c r="D340" s="50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165"/>
      <c r="R340" s="171"/>
      <c r="S340" s="167"/>
      <c r="T340" s="2"/>
    </row>
    <row r="341" spans="1:20">
      <c r="A341" s="39"/>
      <c r="B341" s="36"/>
      <c r="C341" s="55"/>
      <c r="D341" s="50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165"/>
      <c r="R341" s="171"/>
      <c r="S341" s="167"/>
      <c r="T341" s="2"/>
    </row>
    <row r="342" spans="1:20">
      <c r="A342" s="39"/>
      <c r="B342" s="36"/>
      <c r="C342" s="55"/>
      <c r="D342" s="50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165"/>
      <c r="R342" s="171"/>
      <c r="S342" s="167"/>
      <c r="T342" s="2"/>
    </row>
    <row r="343" spans="1:20">
      <c r="A343" s="39"/>
      <c r="B343" s="36"/>
      <c r="C343" s="55"/>
      <c r="D343" s="50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165"/>
      <c r="R343" s="171"/>
      <c r="S343" s="167"/>
      <c r="T343" s="2"/>
    </row>
    <row r="344" spans="1:20">
      <c r="A344" s="39"/>
      <c r="B344" s="36"/>
      <c r="C344" s="55"/>
      <c r="D344" s="50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165"/>
      <c r="R344" s="171"/>
      <c r="S344" s="167"/>
      <c r="T344" s="2"/>
    </row>
    <row r="345" spans="1:20">
      <c r="A345" s="39"/>
      <c r="B345" s="36"/>
      <c r="C345" s="55"/>
      <c r="D345" s="50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165"/>
      <c r="R345" s="171"/>
      <c r="S345" s="167"/>
      <c r="T345" s="2"/>
    </row>
    <row r="346" spans="1:20">
      <c r="A346" s="39"/>
      <c r="B346" s="36"/>
      <c r="C346" s="55"/>
      <c r="D346" s="50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165"/>
      <c r="R346" s="171"/>
      <c r="S346" s="167"/>
      <c r="T346" s="2"/>
    </row>
    <row r="347" spans="1:20">
      <c r="A347" s="39"/>
      <c r="B347" s="36"/>
      <c r="C347" s="55"/>
      <c r="D347" s="50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165"/>
      <c r="R347" s="171"/>
      <c r="S347" s="167"/>
      <c r="T347" s="2"/>
    </row>
    <row r="348" spans="1:20">
      <c r="A348" s="39"/>
      <c r="B348" s="36"/>
      <c r="C348" s="55"/>
      <c r="D348" s="50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165"/>
      <c r="R348" s="171"/>
      <c r="S348" s="167"/>
      <c r="T348" s="2"/>
    </row>
    <row r="349" spans="1:20">
      <c r="A349" s="39"/>
      <c r="B349" s="36"/>
      <c r="C349" s="55"/>
      <c r="D349" s="50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165"/>
      <c r="R349" s="171"/>
      <c r="S349" s="167"/>
      <c r="T349" s="2"/>
    </row>
    <row r="350" spans="1:20">
      <c r="A350" s="39"/>
      <c r="B350" s="36"/>
      <c r="C350" s="55"/>
      <c r="D350" s="50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165"/>
      <c r="R350" s="171"/>
      <c r="S350" s="167"/>
      <c r="T350" s="2"/>
    </row>
    <row r="351" spans="1:20">
      <c r="A351" s="39"/>
      <c r="B351" s="36"/>
      <c r="C351" s="55"/>
      <c r="D351" s="50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165"/>
      <c r="R351" s="171"/>
      <c r="S351" s="167"/>
      <c r="T351" s="2"/>
    </row>
    <row r="352" spans="1:20">
      <c r="A352" s="39"/>
      <c r="B352" s="36"/>
      <c r="C352" s="55"/>
      <c r="D352" s="50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165"/>
      <c r="R352" s="171"/>
      <c r="S352" s="167"/>
      <c r="T352" s="2"/>
    </row>
    <row r="353" spans="1:20">
      <c r="A353" s="39"/>
      <c r="B353" s="36"/>
      <c r="C353" s="55"/>
      <c r="D353" s="50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165"/>
      <c r="R353" s="171"/>
      <c r="S353" s="167"/>
      <c r="T353" s="2"/>
    </row>
    <row r="354" spans="1:20">
      <c r="A354" s="39"/>
      <c r="B354" s="36"/>
      <c r="C354" s="55"/>
      <c r="D354" s="50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165"/>
      <c r="R354" s="171"/>
      <c r="S354" s="167"/>
      <c r="T354" s="2"/>
    </row>
    <row r="355" spans="1:20">
      <c r="A355" s="39"/>
      <c r="B355" s="36"/>
      <c r="C355" s="55"/>
      <c r="D355" s="50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165"/>
      <c r="R355" s="171"/>
      <c r="S355" s="167"/>
      <c r="T355" s="2"/>
    </row>
    <row r="356" spans="1:20">
      <c r="A356" s="39"/>
      <c r="B356" s="36"/>
      <c r="C356" s="55"/>
      <c r="D356" s="50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165"/>
      <c r="R356" s="171"/>
      <c r="S356" s="167"/>
      <c r="T356" s="2"/>
    </row>
    <row r="357" spans="1:20">
      <c r="A357" s="39"/>
      <c r="B357" s="36"/>
      <c r="C357" s="55"/>
      <c r="D357" s="50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165"/>
      <c r="R357" s="171"/>
      <c r="S357" s="167"/>
      <c r="T357" s="2"/>
    </row>
    <row r="358" spans="1:20">
      <c r="A358" s="39"/>
      <c r="B358" s="36"/>
      <c r="C358" s="55"/>
      <c r="D358" s="50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165"/>
      <c r="R358" s="171"/>
      <c r="S358" s="167"/>
      <c r="T358" s="2"/>
    </row>
    <row r="359" spans="1:20">
      <c r="A359" s="39"/>
      <c r="B359" s="36"/>
      <c r="C359" s="55"/>
      <c r="D359" s="50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165"/>
      <c r="R359" s="171"/>
      <c r="S359" s="167"/>
      <c r="T359" s="2"/>
    </row>
    <row r="360" spans="1:20">
      <c r="A360" s="39"/>
      <c r="B360" s="36"/>
      <c r="C360" s="55"/>
      <c r="D360" s="50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165"/>
      <c r="R360" s="171"/>
      <c r="S360" s="167"/>
      <c r="T360" s="2"/>
    </row>
    <row r="361" spans="1:20">
      <c r="A361" s="39"/>
      <c r="B361" s="36"/>
      <c r="C361" s="55"/>
      <c r="D361" s="50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165"/>
      <c r="R361" s="171"/>
      <c r="S361" s="167"/>
      <c r="T361" s="2"/>
    </row>
    <row r="362" spans="1:20">
      <c r="A362" s="39"/>
      <c r="B362" s="36"/>
      <c r="C362" s="55"/>
      <c r="D362" s="50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165"/>
      <c r="R362" s="171"/>
      <c r="S362" s="167"/>
      <c r="T362" s="2"/>
    </row>
    <row r="363" spans="1:20">
      <c r="A363" s="39"/>
      <c r="B363" s="36"/>
      <c r="C363" s="55"/>
      <c r="D363" s="50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165"/>
      <c r="R363" s="171"/>
      <c r="S363" s="167"/>
      <c r="T363" s="2"/>
    </row>
    <row r="364" spans="1:20">
      <c r="A364" s="39"/>
      <c r="B364" s="36"/>
      <c r="C364" s="55"/>
      <c r="D364" s="50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165"/>
      <c r="R364" s="171"/>
      <c r="S364" s="167"/>
      <c r="T364" s="2"/>
    </row>
    <row r="365" spans="1:20">
      <c r="A365" s="39"/>
      <c r="B365" s="36"/>
      <c r="C365" s="55"/>
      <c r="D365" s="50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165"/>
      <c r="R365" s="171"/>
      <c r="S365" s="167"/>
      <c r="T365" s="2"/>
    </row>
    <row r="366" spans="1:20">
      <c r="A366" s="39"/>
      <c r="B366" s="36"/>
      <c r="C366" s="55"/>
      <c r="D366" s="50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165"/>
      <c r="R366" s="171"/>
      <c r="S366" s="167"/>
      <c r="T366" s="2"/>
    </row>
    <row r="367" spans="1:20">
      <c r="A367" s="39"/>
      <c r="B367" s="36"/>
      <c r="C367" s="55"/>
      <c r="D367" s="50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165"/>
      <c r="R367" s="171"/>
      <c r="S367" s="167"/>
      <c r="T367" s="2"/>
    </row>
    <row r="368" spans="1:20">
      <c r="A368" s="39"/>
      <c r="B368" s="36"/>
      <c r="C368" s="55"/>
      <c r="D368" s="50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165"/>
      <c r="R368" s="171"/>
      <c r="S368" s="167"/>
      <c r="T368" s="2"/>
    </row>
    <row r="369" spans="1:20">
      <c r="A369" s="39"/>
      <c r="B369" s="36"/>
      <c r="C369" s="55"/>
      <c r="D369" s="50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165"/>
      <c r="R369" s="171"/>
      <c r="S369" s="167"/>
      <c r="T369" s="2"/>
    </row>
    <row r="370" spans="1:20">
      <c r="A370" s="39"/>
      <c r="B370" s="36"/>
      <c r="C370" s="55"/>
      <c r="D370" s="50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165"/>
      <c r="R370" s="171"/>
      <c r="S370" s="167"/>
      <c r="T370" s="2"/>
    </row>
    <row r="371" spans="1:20">
      <c r="A371" s="39"/>
      <c r="B371" s="36"/>
      <c r="C371" s="55"/>
      <c r="D371" s="50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165"/>
      <c r="R371" s="171"/>
      <c r="S371" s="167"/>
      <c r="T371" s="2"/>
    </row>
    <row r="372" spans="1:20">
      <c r="A372" s="39"/>
      <c r="B372" s="36"/>
      <c r="C372" s="55"/>
      <c r="D372" s="50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165"/>
      <c r="R372" s="171"/>
      <c r="S372" s="167"/>
      <c r="T372" s="2"/>
    </row>
    <row r="373" spans="1:20">
      <c r="A373" s="39"/>
      <c r="B373" s="36"/>
      <c r="C373" s="55"/>
      <c r="D373" s="50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165"/>
      <c r="R373" s="171"/>
      <c r="S373" s="167"/>
      <c r="T373" s="2"/>
    </row>
    <row r="374" spans="1:20">
      <c r="A374" s="39"/>
      <c r="B374" s="36"/>
      <c r="C374" s="55"/>
      <c r="D374" s="50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165"/>
      <c r="R374" s="171"/>
      <c r="S374" s="167"/>
      <c r="T374" s="2"/>
    </row>
    <row r="375" spans="1:20">
      <c r="A375" s="39"/>
      <c r="B375" s="36"/>
      <c r="C375" s="55"/>
      <c r="D375" s="50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165"/>
      <c r="R375" s="171"/>
      <c r="S375" s="167"/>
      <c r="T375" s="2"/>
    </row>
    <row r="376" spans="1:20">
      <c r="A376" s="39"/>
      <c r="B376" s="36"/>
      <c r="C376" s="55"/>
      <c r="D376" s="50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165"/>
      <c r="R376" s="171"/>
      <c r="S376" s="167"/>
      <c r="T376" s="2"/>
    </row>
    <row r="377" spans="1:20">
      <c r="A377" s="39"/>
      <c r="B377" s="36"/>
      <c r="C377" s="55"/>
      <c r="D377" s="50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165"/>
      <c r="R377" s="171"/>
      <c r="S377" s="167"/>
      <c r="T377" s="2"/>
    </row>
    <row r="378" spans="1:20">
      <c r="A378" s="39"/>
      <c r="B378" s="36"/>
      <c r="C378" s="55"/>
      <c r="D378" s="50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165"/>
      <c r="R378" s="171"/>
      <c r="S378" s="167"/>
      <c r="T378" s="2"/>
    </row>
    <row r="379" spans="1:20">
      <c r="A379" s="39"/>
      <c r="B379" s="36"/>
      <c r="C379" s="55"/>
      <c r="D379" s="50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165"/>
      <c r="R379" s="171"/>
      <c r="S379" s="167"/>
      <c r="T379" s="2"/>
    </row>
    <row r="380" spans="1:20">
      <c r="A380" s="39"/>
      <c r="B380" s="36"/>
      <c r="C380" s="55"/>
      <c r="D380" s="50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165"/>
      <c r="R380" s="171"/>
      <c r="S380" s="167"/>
      <c r="T380" s="2"/>
    </row>
    <row r="381" spans="1:20">
      <c r="A381" s="39"/>
      <c r="B381" s="36"/>
      <c r="C381" s="55"/>
      <c r="D381" s="50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165"/>
      <c r="R381" s="171"/>
      <c r="S381" s="167"/>
      <c r="T381" s="2"/>
    </row>
    <row r="382" spans="1:20">
      <c r="A382" s="39"/>
      <c r="B382" s="36"/>
      <c r="C382" s="55"/>
      <c r="D382" s="50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165"/>
      <c r="R382" s="171"/>
      <c r="S382" s="167"/>
      <c r="T382" s="2"/>
    </row>
    <row r="383" spans="1:20">
      <c r="A383" s="39"/>
      <c r="B383" s="36"/>
      <c r="C383" s="55"/>
      <c r="D383" s="50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165"/>
      <c r="R383" s="171"/>
      <c r="S383" s="167"/>
      <c r="T383" s="2"/>
    </row>
    <row r="384" spans="1:20">
      <c r="A384" s="39"/>
      <c r="B384" s="36"/>
      <c r="C384" s="55"/>
      <c r="D384" s="50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165"/>
      <c r="R384" s="171"/>
      <c r="S384" s="167"/>
      <c r="T384" s="2"/>
    </row>
    <row r="385" spans="1:20">
      <c r="A385" s="39"/>
      <c r="B385" s="36"/>
      <c r="C385" s="55"/>
      <c r="D385" s="50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165"/>
      <c r="R385" s="171"/>
      <c r="S385" s="167"/>
      <c r="T385" s="2"/>
    </row>
    <row r="386" spans="1:20">
      <c r="A386" s="39"/>
      <c r="B386" s="36"/>
      <c r="C386" s="55"/>
      <c r="D386" s="50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165"/>
      <c r="R386" s="171"/>
      <c r="S386" s="167"/>
      <c r="T386" s="2"/>
    </row>
    <row r="387" spans="1:20">
      <c r="A387" s="39"/>
      <c r="B387" s="36"/>
      <c r="C387" s="55"/>
      <c r="D387" s="50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165"/>
      <c r="R387" s="171"/>
      <c r="S387" s="167"/>
      <c r="T387" s="2"/>
    </row>
    <row r="388" spans="1:20">
      <c r="A388" s="39"/>
      <c r="B388" s="36"/>
      <c r="C388" s="55"/>
      <c r="D388" s="50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165"/>
      <c r="R388" s="171"/>
      <c r="S388" s="167"/>
      <c r="T388" s="2"/>
    </row>
    <row r="389" spans="1:20">
      <c r="A389" s="39"/>
      <c r="B389" s="36"/>
      <c r="C389" s="55"/>
      <c r="D389" s="50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165"/>
      <c r="R389" s="171"/>
      <c r="S389" s="167"/>
      <c r="T389" s="2"/>
    </row>
    <row r="390" spans="1:20">
      <c r="A390" s="39"/>
      <c r="B390" s="36"/>
      <c r="C390" s="55"/>
      <c r="D390" s="50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165"/>
      <c r="R390" s="171"/>
      <c r="S390" s="167"/>
      <c r="T390" s="2"/>
    </row>
    <row r="391" spans="1:20">
      <c r="A391" s="39"/>
      <c r="B391" s="36"/>
      <c r="C391" s="55"/>
      <c r="D391" s="50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165"/>
      <c r="R391" s="171"/>
      <c r="S391" s="167"/>
      <c r="T391" s="2"/>
    </row>
    <row r="392" spans="1:20">
      <c r="A392" s="39"/>
      <c r="B392" s="36"/>
      <c r="C392" s="55"/>
      <c r="D392" s="50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165"/>
      <c r="R392" s="171"/>
      <c r="S392" s="167"/>
      <c r="T392" s="2"/>
    </row>
    <row r="393" spans="1:20">
      <c r="A393" s="39"/>
      <c r="B393" s="36"/>
      <c r="C393" s="55"/>
      <c r="D393" s="50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165"/>
      <c r="R393" s="171"/>
      <c r="S393" s="167"/>
      <c r="T393" s="2"/>
    </row>
    <row r="394" spans="1:20">
      <c r="A394" s="39"/>
      <c r="B394" s="36"/>
      <c r="C394" s="55"/>
      <c r="D394" s="50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165"/>
      <c r="R394" s="171"/>
      <c r="S394" s="167"/>
      <c r="T394" s="2"/>
    </row>
    <row r="395" spans="1:20">
      <c r="A395" s="39"/>
      <c r="B395" s="36"/>
      <c r="C395" s="55"/>
      <c r="D395" s="50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165"/>
      <c r="R395" s="171"/>
      <c r="S395" s="167"/>
      <c r="T395" s="2"/>
    </row>
    <row r="396" spans="1:20">
      <c r="A396" s="39"/>
      <c r="B396" s="36"/>
      <c r="C396" s="55"/>
      <c r="D396" s="50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165"/>
      <c r="R396" s="171"/>
      <c r="S396" s="167"/>
      <c r="T396" s="2"/>
    </row>
    <row r="397" spans="1:20">
      <c r="A397" s="39"/>
      <c r="B397" s="36"/>
      <c r="C397" s="55"/>
      <c r="D397" s="50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165"/>
      <c r="R397" s="171"/>
      <c r="S397" s="167"/>
      <c r="T397" s="2"/>
    </row>
    <row r="398" spans="1:20">
      <c r="A398" s="39"/>
      <c r="B398" s="36"/>
      <c r="C398" s="55"/>
      <c r="D398" s="50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165"/>
      <c r="R398" s="171"/>
      <c r="S398" s="167"/>
      <c r="T398" s="2"/>
    </row>
    <row r="399" spans="1:20">
      <c r="A399" s="39"/>
      <c r="B399" s="36"/>
      <c r="C399" s="55"/>
      <c r="D399" s="50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165"/>
      <c r="R399" s="171"/>
      <c r="S399" s="167"/>
      <c r="T399" s="2"/>
    </row>
    <row r="400" spans="1:20">
      <c r="A400" s="39"/>
      <c r="B400" s="36"/>
      <c r="C400" s="55"/>
      <c r="D400" s="50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165"/>
      <c r="R400" s="171"/>
      <c r="S400" s="167"/>
      <c r="T400" s="2"/>
    </row>
    <row r="401" spans="1:20">
      <c r="A401" s="39"/>
      <c r="B401" s="36"/>
      <c r="C401" s="55"/>
      <c r="D401" s="50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172"/>
      <c r="R401" s="162"/>
      <c r="S401" s="163"/>
      <c r="T401" s="2"/>
    </row>
    <row r="402" spans="1:20">
      <c r="A402" s="39"/>
      <c r="B402" s="36"/>
      <c r="C402" s="55"/>
      <c r="D402" s="50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172"/>
      <c r="R402" s="162"/>
      <c r="S402" s="163"/>
      <c r="T402" s="2"/>
    </row>
    <row r="403" spans="1:20">
      <c r="A403" s="39"/>
      <c r="B403" s="36"/>
      <c r="C403" s="55"/>
      <c r="D403" s="50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172"/>
      <c r="R403" s="162"/>
      <c r="S403" s="163"/>
      <c r="T403" s="2"/>
    </row>
    <row r="404" spans="1:20">
      <c r="A404" s="39"/>
      <c r="B404" s="36"/>
      <c r="C404" s="55"/>
      <c r="D404" s="50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172"/>
      <c r="R404" s="162"/>
      <c r="S404" s="163"/>
      <c r="T404" s="2"/>
    </row>
    <row r="405" spans="1:20">
      <c r="A405" s="39"/>
      <c r="B405" s="36"/>
      <c r="C405" s="55"/>
      <c r="D405" s="50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172"/>
      <c r="R405" s="162"/>
      <c r="S405" s="163"/>
      <c r="T405" s="2"/>
    </row>
    <row r="406" spans="1:20">
      <c r="A406" s="39"/>
      <c r="B406" s="36"/>
      <c r="C406" s="55"/>
      <c r="D406" s="50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172"/>
      <c r="R406" s="162"/>
      <c r="S406" s="163"/>
      <c r="T406" s="2"/>
    </row>
    <row r="407" spans="1:20">
      <c r="A407" s="39"/>
      <c r="B407" s="36"/>
      <c r="C407" s="55"/>
      <c r="D407" s="50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172"/>
      <c r="R407" s="162"/>
      <c r="S407" s="163"/>
      <c r="T407" s="2"/>
    </row>
    <row r="408" spans="1:20">
      <c r="A408" s="39"/>
      <c r="B408" s="36"/>
      <c r="C408" s="55"/>
      <c r="D408" s="50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172"/>
      <c r="R408" s="162"/>
      <c r="S408" s="163"/>
      <c r="T408" s="2"/>
    </row>
    <row r="409" spans="1:20">
      <c r="A409" s="39"/>
      <c r="B409" s="36"/>
      <c r="C409" s="55"/>
      <c r="D409" s="50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172"/>
      <c r="R409" s="162"/>
      <c r="S409" s="163"/>
      <c r="T409" s="2"/>
    </row>
    <row r="410" spans="1:20">
      <c r="A410" s="39"/>
      <c r="B410" s="36"/>
      <c r="C410" s="55"/>
      <c r="D410" s="50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172"/>
      <c r="R410" s="162"/>
      <c r="S410" s="163"/>
      <c r="T410" s="2"/>
    </row>
    <row r="411" spans="1:20">
      <c r="A411" s="39"/>
      <c r="B411" s="36"/>
      <c r="C411" s="55"/>
      <c r="D411" s="50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172"/>
      <c r="R411" s="162"/>
      <c r="S411" s="163"/>
      <c r="T411" s="2"/>
    </row>
    <row r="412" spans="1:20">
      <c r="A412" s="39"/>
      <c r="B412" s="36"/>
      <c r="C412" s="55"/>
      <c r="D412" s="50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172"/>
      <c r="R412" s="162"/>
      <c r="S412" s="163"/>
      <c r="T412" s="2"/>
    </row>
    <row r="413" spans="1:20">
      <c r="A413" s="39"/>
      <c r="B413" s="36"/>
      <c r="C413" s="55"/>
      <c r="D413" s="50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172"/>
      <c r="R413" s="162"/>
      <c r="S413" s="163"/>
      <c r="T413" s="2"/>
    </row>
    <row r="414" spans="1:20">
      <c r="A414" s="39"/>
      <c r="B414" s="36"/>
      <c r="C414" s="55"/>
      <c r="D414" s="50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172"/>
      <c r="R414" s="162"/>
      <c r="S414" s="163"/>
      <c r="T414" s="2"/>
    </row>
    <row r="415" spans="1:20">
      <c r="A415" s="39"/>
      <c r="B415" s="36"/>
      <c r="C415" s="55"/>
      <c r="D415" s="50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172"/>
      <c r="R415" s="162"/>
      <c r="S415" s="163"/>
      <c r="T415" s="2"/>
    </row>
    <row r="416" spans="1:20">
      <c r="A416" s="39"/>
      <c r="B416" s="36"/>
      <c r="C416" s="55"/>
      <c r="D416" s="50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172"/>
      <c r="R416" s="162"/>
      <c r="S416" s="163"/>
      <c r="T416" s="2"/>
    </row>
    <row r="417" spans="1:20">
      <c r="A417" s="39"/>
      <c r="B417" s="36"/>
      <c r="C417" s="55"/>
      <c r="D417" s="50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172"/>
      <c r="R417" s="162"/>
      <c r="S417" s="163"/>
      <c r="T417" s="2"/>
    </row>
    <row r="418" spans="1:20">
      <c r="A418" s="39"/>
      <c r="B418" s="36"/>
      <c r="C418" s="55"/>
      <c r="D418" s="50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172"/>
      <c r="R418" s="162"/>
      <c r="S418" s="163"/>
      <c r="T418" s="2"/>
    </row>
    <row r="419" spans="1:20">
      <c r="A419" s="39"/>
      <c r="B419" s="36"/>
      <c r="C419" s="55"/>
      <c r="D419" s="50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172"/>
      <c r="R419" s="162"/>
      <c r="S419" s="163"/>
      <c r="T419" s="2"/>
    </row>
    <row r="420" spans="1:20">
      <c r="A420" s="39"/>
      <c r="B420" s="36"/>
      <c r="C420" s="55"/>
      <c r="D420" s="50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172"/>
      <c r="R420" s="162"/>
      <c r="S420" s="163"/>
      <c r="T420" s="2"/>
    </row>
    <row r="421" spans="1:20">
      <c r="A421" s="39"/>
      <c r="B421" s="36"/>
      <c r="C421" s="55"/>
      <c r="D421" s="50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172"/>
      <c r="R421" s="162"/>
      <c r="S421" s="163"/>
      <c r="T421" s="2"/>
    </row>
    <row r="422" spans="1:20">
      <c r="A422" s="39"/>
      <c r="B422" s="36"/>
      <c r="C422" s="55"/>
      <c r="D422" s="50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172"/>
      <c r="R422" s="162"/>
      <c r="S422" s="163"/>
      <c r="T422" s="2"/>
    </row>
    <row r="423" spans="1:20">
      <c r="A423" s="39"/>
      <c r="B423" s="36"/>
      <c r="C423" s="55"/>
      <c r="D423" s="50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172"/>
      <c r="R423" s="162"/>
      <c r="S423" s="163"/>
      <c r="T423" s="2"/>
    </row>
    <row r="424" spans="1:20">
      <c r="A424" s="39"/>
      <c r="B424" s="36"/>
      <c r="C424" s="55"/>
      <c r="D424" s="50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172"/>
      <c r="R424" s="162"/>
      <c r="S424" s="163"/>
      <c r="T424" s="2"/>
    </row>
    <row r="425" spans="1:20">
      <c r="A425" s="39"/>
      <c r="B425" s="36"/>
      <c r="C425" s="55"/>
      <c r="D425" s="50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172"/>
      <c r="R425" s="162"/>
      <c r="S425" s="163"/>
      <c r="T425" s="2"/>
    </row>
    <row r="426" spans="1:20">
      <c r="A426" s="39"/>
      <c r="B426" s="36"/>
      <c r="C426" s="55"/>
      <c r="D426" s="50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172"/>
      <c r="R426" s="162"/>
      <c r="S426" s="163"/>
      <c r="T426" s="2"/>
    </row>
    <row r="427" spans="1:20">
      <c r="A427" s="39"/>
      <c r="B427" s="36"/>
      <c r="C427" s="55"/>
      <c r="D427" s="50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172"/>
      <c r="R427" s="162"/>
      <c r="S427" s="163"/>
      <c r="T427" s="2"/>
    </row>
    <row r="428" spans="1:20">
      <c r="A428" s="39"/>
      <c r="B428" s="36"/>
      <c r="C428" s="55"/>
      <c r="D428" s="50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172"/>
      <c r="R428" s="162"/>
      <c r="S428" s="163"/>
      <c r="T428" s="2"/>
    </row>
    <row r="429" spans="1:20">
      <c r="A429" s="39"/>
      <c r="B429" s="36"/>
      <c r="C429" s="55"/>
      <c r="D429" s="50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172"/>
      <c r="R429" s="162"/>
      <c r="S429" s="163"/>
      <c r="T429" s="2"/>
    </row>
    <row r="430" spans="1:20">
      <c r="A430" s="39"/>
      <c r="B430" s="36"/>
      <c r="C430" s="55"/>
      <c r="D430" s="50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172"/>
      <c r="R430" s="162"/>
      <c r="S430" s="163"/>
      <c r="T430" s="2"/>
    </row>
    <row r="431" spans="1:20">
      <c r="A431" s="39"/>
      <c r="B431" s="36"/>
      <c r="C431" s="55"/>
      <c r="D431" s="50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172"/>
      <c r="R431" s="162"/>
      <c r="S431" s="163"/>
      <c r="T431" s="2"/>
    </row>
    <row r="432" spans="1:20">
      <c r="A432" s="39"/>
      <c r="B432" s="36"/>
      <c r="C432" s="55"/>
      <c r="D432" s="50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172"/>
      <c r="R432" s="162"/>
      <c r="S432" s="163"/>
      <c r="T432" s="2"/>
    </row>
    <row r="433" spans="1:20">
      <c r="A433" s="39"/>
      <c r="B433" s="36"/>
      <c r="C433" s="55"/>
      <c r="D433" s="50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172"/>
      <c r="R433" s="162"/>
      <c r="S433" s="163"/>
      <c r="T433" s="2"/>
    </row>
    <row r="434" spans="1:20">
      <c r="A434" s="39"/>
      <c r="B434" s="36"/>
      <c r="C434" s="55"/>
      <c r="D434" s="50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172"/>
      <c r="R434" s="162"/>
      <c r="S434" s="163"/>
      <c r="T434" s="2"/>
    </row>
    <row r="435" spans="1:20">
      <c r="A435" s="39"/>
      <c r="B435" s="36"/>
      <c r="C435" s="55"/>
      <c r="D435" s="50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172"/>
      <c r="R435" s="162"/>
      <c r="S435" s="163"/>
      <c r="T435" s="2"/>
    </row>
    <row r="436" spans="1:20">
      <c r="A436" s="39"/>
      <c r="B436" s="36"/>
      <c r="C436" s="55"/>
      <c r="D436" s="50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172"/>
      <c r="R436" s="162"/>
      <c r="S436" s="163"/>
      <c r="T436" s="2"/>
    </row>
    <row r="437" spans="1:20">
      <c r="A437" s="39"/>
      <c r="B437" s="36"/>
      <c r="C437" s="55"/>
      <c r="D437" s="50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172"/>
      <c r="R437" s="162"/>
      <c r="S437" s="163"/>
      <c r="T437" s="2"/>
    </row>
    <row r="438" spans="1:20">
      <c r="A438" s="39"/>
      <c r="B438" s="36"/>
      <c r="C438" s="55"/>
      <c r="D438" s="50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172"/>
      <c r="R438" s="162"/>
      <c r="S438" s="163"/>
      <c r="T438" s="2"/>
    </row>
    <row r="439" spans="1:20">
      <c r="A439" s="39"/>
      <c r="B439" s="36"/>
      <c r="C439" s="55"/>
      <c r="D439" s="50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172"/>
      <c r="R439" s="162"/>
      <c r="S439" s="163"/>
      <c r="T439" s="2"/>
    </row>
    <row r="440" spans="1:20">
      <c r="A440" s="39"/>
      <c r="B440" s="36"/>
      <c r="C440" s="55"/>
      <c r="D440" s="50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172"/>
      <c r="R440" s="162"/>
      <c r="S440" s="163"/>
      <c r="T440" s="2"/>
    </row>
    <row r="441" spans="1:20">
      <c r="A441" s="39"/>
      <c r="B441" s="36"/>
      <c r="C441" s="55"/>
      <c r="D441" s="50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172"/>
      <c r="R441" s="162"/>
      <c r="S441" s="163"/>
      <c r="T441" s="2"/>
    </row>
    <row r="442" spans="1:20">
      <c r="A442" s="32"/>
      <c r="B442" s="37"/>
      <c r="C442" s="125"/>
      <c r="D442" s="126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172"/>
      <c r="R442" s="162"/>
      <c r="S442" s="163"/>
      <c r="T442" s="2"/>
    </row>
    <row r="443" spans="1:20">
      <c r="A443" s="32"/>
      <c r="B443" s="37"/>
      <c r="C443" s="125"/>
      <c r="D443" s="126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172"/>
      <c r="R443" s="162"/>
      <c r="S443" s="163"/>
      <c r="T443" s="2"/>
    </row>
    <row r="444" spans="1:20">
      <c r="A444" s="32"/>
      <c r="B444" s="37"/>
      <c r="C444" s="125"/>
      <c r="D444" s="126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172"/>
      <c r="R444" s="162"/>
      <c r="S444" s="163"/>
      <c r="T444" s="2"/>
    </row>
    <row r="445" spans="1:20">
      <c r="A445" s="32"/>
      <c r="B445" s="37"/>
      <c r="C445" s="125"/>
      <c r="D445" s="126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172"/>
      <c r="R445" s="162"/>
      <c r="S445" s="163"/>
      <c r="T445" s="2"/>
    </row>
    <row r="446" spans="1:20">
      <c r="A446" s="32"/>
      <c r="B446" s="37"/>
      <c r="C446" s="125"/>
      <c r="D446" s="126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172"/>
      <c r="R446" s="162"/>
      <c r="S446" s="163"/>
      <c r="T446" s="2"/>
    </row>
    <row r="447" spans="1:20">
      <c r="A447" s="32"/>
      <c r="B447" s="37"/>
      <c r="C447" s="125"/>
      <c r="D447" s="126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172"/>
      <c r="R447" s="162"/>
      <c r="S447" s="163"/>
      <c r="T447" s="2"/>
    </row>
    <row r="448" spans="1:20">
      <c r="A448" s="32"/>
      <c r="B448" s="37"/>
      <c r="C448" s="125"/>
      <c r="D448" s="126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172"/>
      <c r="R448" s="162"/>
      <c r="S448" s="163"/>
      <c r="T448" s="2"/>
    </row>
    <row r="449" spans="1:20">
      <c r="A449" s="32"/>
      <c r="B449" s="37"/>
      <c r="C449" s="125"/>
      <c r="D449" s="126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172"/>
      <c r="R449" s="162"/>
      <c r="S449" s="163"/>
      <c r="T449" s="2"/>
    </row>
    <row r="450" spans="1:20">
      <c r="A450" s="32"/>
      <c r="B450" s="37"/>
      <c r="C450" s="125"/>
      <c r="D450" s="126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172"/>
      <c r="R450" s="162"/>
      <c r="S450" s="163"/>
      <c r="T450" s="2"/>
    </row>
    <row r="451" spans="1:20">
      <c r="A451" s="32"/>
      <c r="B451" s="37"/>
      <c r="C451" s="125"/>
      <c r="D451" s="126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172"/>
      <c r="R451" s="162"/>
      <c r="S451" s="163"/>
      <c r="T451" s="2"/>
    </row>
    <row r="452" spans="1:20">
      <c r="A452" s="32"/>
      <c r="B452" s="37"/>
      <c r="C452" s="125"/>
      <c r="D452" s="126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172"/>
      <c r="R452" s="162"/>
      <c r="S452" s="163"/>
      <c r="T452" s="2"/>
    </row>
    <row r="453" spans="1:20">
      <c r="A453" s="32"/>
      <c r="B453" s="37"/>
      <c r="C453" s="125"/>
      <c r="D453" s="126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172"/>
      <c r="R453" s="162"/>
      <c r="S453" s="163"/>
      <c r="T453" s="2"/>
    </row>
    <row r="454" spans="1:20">
      <c r="A454" s="32"/>
      <c r="B454" s="37"/>
      <c r="C454" s="125"/>
      <c r="D454" s="126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172"/>
      <c r="R454" s="162"/>
      <c r="S454" s="163"/>
      <c r="T454" s="2"/>
    </row>
    <row r="455" spans="1:20">
      <c r="A455" s="32"/>
      <c r="B455" s="37"/>
      <c r="C455" s="125"/>
      <c r="D455" s="126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172"/>
      <c r="R455" s="162"/>
      <c r="S455" s="163"/>
      <c r="T455" s="2"/>
    </row>
    <row r="456" spans="1:20">
      <c r="A456" s="32"/>
      <c r="B456" s="37"/>
      <c r="C456" s="125"/>
      <c r="D456" s="126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172"/>
      <c r="R456" s="162"/>
      <c r="S456" s="163"/>
      <c r="T456" s="2"/>
    </row>
    <row r="457" spans="1:20">
      <c r="A457" s="32"/>
      <c r="B457" s="37"/>
      <c r="C457" s="125"/>
      <c r="D457" s="126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172"/>
      <c r="R457" s="162"/>
      <c r="S457" s="163"/>
      <c r="T457" s="2"/>
    </row>
    <row r="458" spans="1:20">
      <c r="A458" s="32"/>
      <c r="B458" s="37"/>
      <c r="C458" s="125"/>
      <c r="D458" s="126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172"/>
      <c r="R458" s="162"/>
      <c r="S458" s="163"/>
      <c r="T458" s="2"/>
    </row>
    <row r="459" spans="1:20">
      <c r="A459" s="32"/>
      <c r="B459" s="37"/>
      <c r="C459" s="125"/>
      <c r="D459" s="126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172"/>
      <c r="R459" s="162"/>
      <c r="S459" s="163"/>
      <c r="T459" s="2"/>
    </row>
    <row r="460" spans="1:20">
      <c r="A460" s="32"/>
      <c r="B460" s="37"/>
      <c r="C460" s="125"/>
      <c r="D460" s="126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172"/>
      <c r="R460" s="162"/>
      <c r="S460" s="163"/>
      <c r="T460" s="2"/>
    </row>
    <row r="461" spans="1:20">
      <c r="A461" s="32"/>
      <c r="B461" s="37"/>
      <c r="C461" s="125"/>
      <c r="D461" s="126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172"/>
      <c r="R461" s="162"/>
      <c r="S461" s="163"/>
      <c r="T461" s="2"/>
    </row>
    <row r="462" spans="1:20">
      <c r="A462" s="32"/>
      <c r="B462" s="37"/>
      <c r="C462" s="125"/>
      <c r="D462" s="126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172"/>
      <c r="R462" s="162"/>
      <c r="S462" s="163"/>
      <c r="T462" s="2"/>
    </row>
    <row r="463" spans="1:20">
      <c r="A463" s="32"/>
      <c r="B463" s="37"/>
      <c r="C463" s="125"/>
      <c r="D463" s="126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172"/>
      <c r="R463" s="162"/>
      <c r="S463" s="163"/>
      <c r="T463" s="2"/>
    </row>
    <row r="464" spans="1:20">
      <c r="A464" s="32"/>
      <c r="B464" s="37"/>
      <c r="C464" s="125"/>
      <c r="D464" s="126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172"/>
      <c r="R464" s="162"/>
      <c r="S464" s="163"/>
      <c r="T464" s="2"/>
    </row>
    <row r="465" spans="1:20">
      <c r="A465" s="32"/>
      <c r="B465" s="37"/>
      <c r="C465" s="125"/>
      <c r="D465" s="126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172"/>
      <c r="R465" s="162"/>
      <c r="S465" s="163"/>
      <c r="T465" s="2"/>
    </row>
    <row r="466" spans="1:20">
      <c r="A466" s="32"/>
      <c r="B466" s="37"/>
      <c r="C466" s="125"/>
      <c r="D466" s="126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172"/>
      <c r="R466" s="162"/>
      <c r="S466" s="163"/>
      <c r="T466" s="2"/>
    </row>
    <row r="467" spans="1:20">
      <c r="A467" s="32"/>
      <c r="B467" s="37"/>
      <c r="C467" s="125"/>
      <c r="D467" s="126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172"/>
      <c r="R467" s="162"/>
      <c r="S467" s="163"/>
      <c r="T467" s="2"/>
    </row>
    <row r="468" spans="1:20">
      <c r="A468" s="32"/>
      <c r="B468" s="37"/>
      <c r="C468" s="125"/>
      <c r="D468" s="126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172"/>
      <c r="R468" s="162"/>
      <c r="S468" s="163"/>
      <c r="T468" s="2"/>
    </row>
    <row r="469" spans="1:20">
      <c r="A469" s="32"/>
      <c r="B469" s="37"/>
      <c r="C469" s="125"/>
      <c r="D469" s="126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172"/>
      <c r="R469" s="162"/>
      <c r="S469" s="163"/>
      <c r="T469" s="2"/>
    </row>
    <row r="470" spans="1:20">
      <c r="A470" s="32"/>
      <c r="B470" s="37"/>
      <c r="C470" s="125"/>
      <c r="D470" s="126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172"/>
      <c r="R470" s="162"/>
      <c r="S470" s="163"/>
      <c r="T470" s="2"/>
    </row>
    <row r="471" spans="1:20">
      <c r="A471" s="32"/>
      <c r="B471" s="37"/>
      <c r="C471" s="125"/>
      <c r="D471" s="126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172"/>
      <c r="R471" s="162"/>
      <c r="S471" s="163"/>
      <c r="T471" s="2"/>
    </row>
    <row r="472" spans="1:20">
      <c r="A472" s="32"/>
      <c r="B472" s="37"/>
      <c r="C472" s="125"/>
      <c r="D472" s="126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172"/>
      <c r="R472" s="162"/>
      <c r="S472" s="163"/>
      <c r="T472" s="2"/>
    </row>
    <row r="473" spans="1:20">
      <c r="A473" s="32"/>
      <c r="B473" s="37"/>
      <c r="C473" s="125"/>
      <c r="D473" s="126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172"/>
      <c r="R473" s="162"/>
      <c r="S473" s="163"/>
      <c r="T473" s="2"/>
    </row>
    <row r="474" spans="1:20">
      <c r="A474" s="32"/>
      <c r="B474" s="37"/>
      <c r="C474" s="125"/>
      <c r="D474" s="126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172"/>
      <c r="R474" s="162"/>
      <c r="S474" s="163"/>
      <c r="T474" s="2"/>
    </row>
    <row r="475" spans="1:20">
      <c r="A475" s="32"/>
      <c r="B475" s="37"/>
      <c r="C475" s="125"/>
      <c r="D475" s="126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172"/>
      <c r="R475" s="162"/>
      <c r="S475" s="163"/>
      <c r="T475" s="2"/>
    </row>
    <row r="476" spans="1:20">
      <c r="A476" s="32"/>
      <c r="B476" s="37"/>
      <c r="C476" s="125"/>
      <c r="D476" s="126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172"/>
      <c r="R476" s="162"/>
      <c r="S476" s="163"/>
      <c r="T476" s="2"/>
    </row>
    <row r="477" spans="1:20">
      <c r="A477" s="32"/>
      <c r="B477" s="37"/>
      <c r="C477" s="125"/>
      <c r="D477" s="126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172"/>
      <c r="R477" s="162"/>
      <c r="S477" s="163"/>
      <c r="T477" s="2"/>
    </row>
    <row r="478" spans="1:20">
      <c r="A478" s="32"/>
      <c r="B478" s="37"/>
      <c r="C478" s="125"/>
      <c r="D478" s="126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172"/>
      <c r="R478" s="162"/>
      <c r="S478" s="163"/>
      <c r="T478" s="2"/>
    </row>
    <row r="479" spans="1:20">
      <c r="A479" s="32"/>
      <c r="B479" s="37"/>
      <c r="C479" s="125"/>
      <c r="D479" s="126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172"/>
      <c r="R479" s="162"/>
      <c r="S479" s="163"/>
      <c r="T479" s="2"/>
    </row>
    <row r="480" spans="1:20">
      <c r="A480" s="32"/>
      <c r="B480" s="37"/>
      <c r="C480" s="125"/>
      <c r="D480" s="126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172"/>
      <c r="R480" s="162"/>
      <c r="S480" s="163"/>
      <c r="T480" s="2"/>
    </row>
    <row r="481" spans="1:20">
      <c r="A481" s="32"/>
      <c r="B481" s="37"/>
      <c r="C481" s="125"/>
      <c r="D481" s="126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172"/>
      <c r="R481" s="162"/>
      <c r="S481" s="163"/>
      <c r="T481" s="2"/>
    </row>
    <row r="482" spans="1:20">
      <c r="A482" s="32"/>
      <c r="B482" s="37"/>
      <c r="C482" s="125"/>
      <c r="D482" s="126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172"/>
      <c r="R482" s="162"/>
      <c r="S482" s="163"/>
      <c r="T482" s="2"/>
    </row>
    <row r="483" spans="1:20">
      <c r="A483" s="32"/>
      <c r="B483" s="37"/>
      <c r="C483" s="125"/>
      <c r="D483" s="126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172"/>
      <c r="R483" s="162"/>
      <c r="S483" s="163"/>
      <c r="T483" s="2"/>
    </row>
    <row r="484" spans="1:20">
      <c r="A484" s="32"/>
      <c r="B484" s="37"/>
      <c r="C484" s="125"/>
      <c r="D484" s="126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172"/>
      <c r="R484" s="162"/>
      <c r="S484" s="163"/>
      <c r="T484" s="2"/>
    </row>
    <row r="485" spans="1:20">
      <c r="A485" s="32"/>
      <c r="B485" s="37"/>
      <c r="C485" s="125"/>
      <c r="D485" s="126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172"/>
      <c r="R485" s="162"/>
      <c r="S485" s="163"/>
      <c r="T485" s="2"/>
    </row>
    <row r="486" spans="1:20">
      <c r="A486" s="32"/>
      <c r="B486" s="37"/>
      <c r="C486" s="125"/>
      <c r="D486" s="126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172"/>
      <c r="R486" s="162"/>
      <c r="S486" s="163"/>
      <c r="T486" s="2"/>
    </row>
    <row r="487" spans="1:20">
      <c r="A487" s="32"/>
      <c r="B487" s="37"/>
      <c r="C487" s="125"/>
      <c r="D487" s="126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172"/>
      <c r="R487" s="162"/>
      <c r="S487" s="163"/>
      <c r="T487" s="2"/>
    </row>
    <row r="488" spans="1:20">
      <c r="A488" s="32"/>
      <c r="B488" s="37"/>
      <c r="C488" s="125"/>
      <c r="D488" s="126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172"/>
      <c r="R488" s="162"/>
      <c r="S488" s="163"/>
      <c r="T488" s="2"/>
    </row>
    <row r="489" spans="1:20">
      <c r="A489" s="32"/>
      <c r="B489" s="37"/>
      <c r="C489" s="125"/>
      <c r="D489" s="126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172"/>
      <c r="R489" s="162"/>
      <c r="S489" s="163"/>
      <c r="T489" s="2"/>
    </row>
    <row r="490" spans="1:20">
      <c r="A490" s="32"/>
      <c r="B490" s="37"/>
      <c r="C490" s="125"/>
      <c r="D490" s="126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172"/>
      <c r="R490" s="162"/>
      <c r="S490" s="163"/>
      <c r="T490" s="2"/>
    </row>
    <row r="491" spans="1:20">
      <c r="A491" s="32"/>
      <c r="B491" s="37"/>
      <c r="C491" s="125"/>
      <c r="D491" s="126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172"/>
      <c r="R491" s="162"/>
      <c r="S491" s="163"/>
      <c r="T491" s="2"/>
    </row>
    <row r="492" spans="1:20">
      <c r="A492" s="32"/>
      <c r="B492" s="37"/>
      <c r="C492" s="125"/>
      <c r="D492" s="126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172"/>
      <c r="R492" s="162"/>
      <c r="S492" s="163"/>
      <c r="T492" s="2"/>
    </row>
    <row r="493" spans="1:20">
      <c r="A493" s="32"/>
      <c r="B493" s="37"/>
      <c r="C493" s="125"/>
      <c r="D493" s="126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172"/>
      <c r="R493" s="162"/>
      <c r="S493" s="163"/>
      <c r="T493" s="2"/>
    </row>
    <row r="494" spans="1:20">
      <c r="A494" s="32"/>
      <c r="B494" s="37"/>
      <c r="C494" s="125"/>
      <c r="D494" s="126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172"/>
      <c r="R494" s="162"/>
      <c r="S494" s="163"/>
      <c r="T494" s="2"/>
    </row>
    <row r="495" spans="1:20">
      <c r="A495" s="32"/>
      <c r="B495" s="37"/>
      <c r="C495" s="125"/>
      <c r="D495" s="126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172"/>
      <c r="R495" s="162"/>
      <c r="S495" s="163"/>
      <c r="T495" s="2"/>
    </row>
    <row r="496" spans="1:20">
      <c r="A496" s="32"/>
      <c r="B496" s="37"/>
      <c r="C496" s="125"/>
      <c r="D496" s="126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172"/>
      <c r="R496" s="162"/>
      <c r="S496" s="163"/>
      <c r="T496" s="2"/>
    </row>
    <row r="497" spans="1:20">
      <c r="A497" s="32"/>
      <c r="B497" s="37"/>
      <c r="C497" s="125"/>
      <c r="D497" s="126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172"/>
      <c r="R497" s="162"/>
      <c r="S497" s="163"/>
      <c r="T497" s="2"/>
    </row>
    <row r="498" spans="1:20">
      <c r="A498" s="32"/>
      <c r="B498" s="37"/>
      <c r="C498" s="125"/>
      <c r="D498" s="126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172"/>
      <c r="R498" s="162"/>
      <c r="S498" s="163"/>
      <c r="T498" s="2"/>
    </row>
    <row r="499" spans="1:20">
      <c r="A499" s="32"/>
      <c r="B499" s="37"/>
      <c r="C499" s="125"/>
      <c r="D499" s="126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172"/>
      <c r="R499" s="162"/>
      <c r="S499" s="163"/>
      <c r="T499" s="2"/>
    </row>
    <row r="500" spans="1:20">
      <c r="A500" s="32"/>
      <c r="B500" s="37"/>
      <c r="C500" s="125"/>
      <c r="D500" s="126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172"/>
      <c r="R500" s="162"/>
      <c r="S500" s="163"/>
      <c r="T500" s="2"/>
    </row>
    <row r="501" spans="1:20">
      <c r="A501" s="32"/>
      <c r="B501" s="37"/>
      <c r="C501" s="125"/>
      <c r="D501" s="126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172"/>
      <c r="R501" s="162"/>
      <c r="S501" s="163"/>
      <c r="T501" s="2"/>
    </row>
    <row r="502" spans="1:20">
      <c r="A502" s="32"/>
      <c r="B502" s="37"/>
      <c r="C502" s="125"/>
      <c r="D502" s="126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172"/>
      <c r="R502" s="162"/>
      <c r="S502" s="163"/>
      <c r="T502" s="2"/>
    </row>
    <row r="503" spans="1:20">
      <c r="A503" s="32"/>
      <c r="B503" s="37"/>
      <c r="C503" s="125"/>
      <c r="D503" s="126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172"/>
      <c r="R503" s="162"/>
      <c r="S503" s="163"/>
      <c r="T503" s="2"/>
    </row>
    <row r="504" spans="1:20">
      <c r="A504" s="32"/>
      <c r="B504" s="37"/>
      <c r="C504" s="125"/>
      <c r="D504" s="126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172"/>
      <c r="R504" s="162"/>
      <c r="S504" s="163"/>
      <c r="T504" s="2"/>
    </row>
    <row r="505" spans="1:20">
      <c r="A505" s="32"/>
      <c r="B505" s="37"/>
      <c r="C505" s="125"/>
      <c r="D505" s="126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172"/>
      <c r="R505" s="162"/>
      <c r="S505" s="163"/>
      <c r="T505" s="2"/>
    </row>
    <row r="506" spans="1:20">
      <c r="A506" s="32"/>
      <c r="B506" s="37"/>
      <c r="C506" s="125"/>
      <c r="D506" s="126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172"/>
      <c r="R506" s="162"/>
      <c r="S506" s="163"/>
      <c r="T506" s="2"/>
    </row>
    <row r="507" spans="1:20">
      <c r="A507" s="32"/>
      <c r="B507" s="37"/>
      <c r="C507" s="125"/>
      <c r="D507" s="126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172"/>
      <c r="R507" s="162"/>
      <c r="S507" s="163"/>
      <c r="T507" s="2"/>
    </row>
    <row r="508" spans="1:20">
      <c r="A508" s="32"/>
      <c r="B508" s="37"/>
      <c r="C508" s="125"/>
      <c r="D508" s="126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172"/>
      <c r="R508" s="162"/>
      <c r="S508" s="163"/>
      <c r="T508" s="2"/>
    </row>
    <row r="509" spans="1:20">
      <c r="A509" s="32"/>
      <c r="B509" s="37"/>
      <c r="C509" s="125"/>
      <c r="D509" s="126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172"/>
      <c r="R509" s="162"/>
      <c r="S509" s="163"/>
      <c r="T509" s="2"/>
    </row>
    <row r="510" spans="1:20">
      <c r="A510" s="32"/>
      <c r="B510" s="37"/>
      <c r="C510" s="125"/>
      <c r="D510" s="126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172"/>
      <c r="R510" s="162"/>
      <c r="S510" s="163"/>
      <c r="T510" s="2"/>
    </row>
    <row r="511" spans="1:20">
      <c r="A511" s="32"/>
      <c r="B511" s="37"/>
      <c r="C511" s="125"/>
      <c r="D511" s="126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172"/>
      <c r="R511" s="162"/>
      <c r="S511" s="163"/>
      <c r="T511" s="2"/>
    </row>
    <row r="512" spans="1:20">
      <c r="A512" s="32"/>
      <c r="B512" s="37"/>
      <c r="C512" s="125"/>
      <c r="D512" s="126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172"/>
      <c r="R512" s="162"/>
      <c r="S512" s="163"/>
      <c r="T512" s="2"/>
    </row>
    <row r="513" spans="1:20">
      <c r="A513" s="32"/>
      <c r="B513" s="37"/>
      <c r="C513" s="125"/>
      <c r="D513" s="126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172"/>
      <c r="R513" s="162"/>
      <c r="S513" s="163"/>
      <c r="T513" s="2"/>
    </row>
    <row r="514" spans="1:20">
      <c r="A514" s="32"/>
      <c r="B514" s="37"/>
      <c r="C514" s="125"/>
      <c r="D514" s="126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172"/>
      <c r="R514" s="162"/>
      <c r="S514" s="163"/>
      <c r="T514" s="2"/>
    </row>
    <row r="515" spans="1:20">
      <c r="A515" s="32"/>
      <c r="B515" s="37"/>
      <c r="C515" s="125"/>
      <c r="D515" s="126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172"/>
      <c r="R515" s="162"/>
      <c r="S515" s="163"/>
      <c r="T515" s="2"/>
    </row>
    <row r="516" spans="1:20">
      <c r="A516" s="32"/>
      <c r="B516" s="37"/>
      <c r="C516" s="125"/>
      <c r="D516" s="126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172"/>
      <c r="R516" s="162"/>
      <c r="S516" s="163"/>
      <c r="T516" s="2"/>
    </row>
    <row r="517" spans="1:20">
      <c r="A517" s="32"/>
      <c r="B517" s="37"/>
      <c r="C517" s="125"/>
      <c r="D517" s="126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172"/>
      <c r="R517" s="162"/>
      <c r="S517" s="163"/>
      <c r="T517" s="2"/>
    </row>
    <row r="518" spans="1:20">
      <c r="A518" s="32"/>
      <c r="B518" s="37"/>
      <c r="C518" s="125"/>
      <c r="D518" s="126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172"/>
      <c r="R518" s="162"/>
      <c r="S518" s="163"/>
      <c r="T518" s="2"/>
    </row>
    <row r="519" spans="1:20">
      <c r="A519" s="32"/>
      <c r="B519" s="37"/>
      <c r="C519" s="125"/>
      <c r="D519" s="126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172"/>
      <c r="R519" s="162"/>
      <c r="S519" s="163"/>
      <c r="T519" s="2"/>
    </row>
    <row r="520" spans="1:20">
      <c r="A520" s="32"/>
      <c r="B520" s="37"/>
      <c r="C520" s="125"/>
      <c r="D520" s="126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172"/>
      <c r="R520" s="162"/>
      <c r="S520" s="163"/>
      <c r="T520" s="2"/>
    </row>
    <row r="521" spans="1:20">
      <c r="A521" s="32"/>
      <c r="B521" s="37"/>
      <c r="C521" s="125"/>
      <c r="D521" s="126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172"/>
      <c r="R521" s="162"/>
      <c r="S521" s="163"/>
      <c r="T521" s="2"/>
    </row>
    <row r="522" spans="1:20">
      <c r="A522" s="32"/>
      <c r="B522" s="37"/>
      <c r="C522" s="125"/>
      <c r="D522" s="126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172"/>
      <c r="R522" s="162"/>
      <c r="S522" s="163"/>
      <c r="T522" s="2"/>
    </row>
    <row r="523" spans="1:20">
      <c r="A523" s="32"/>
      <c r="B523" s="37"/>
      <c r="C523" s="125"/>
      <c r="D523" s="126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172"/>
      <c r="R523" s="162"/>
      <c r="S523" s="163"/>
      <c r="T523" s="2"/>
    </row>
    <row r="524" spans="1:20">
      <c r="A524" s="32"/>
      <c r="B524" s="37"/>
      <c r="C524" s="125"/>
      <c r="D524" s="126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172"/>
      <c r="R524" s="162"/>
      <c r="S524" s="163"/>
      <c r="T524" s="2"/>
    </row>
    <row r="525" spans="1:20">
      <c r="A525" s="32"/>
      <c r="B525" s="37"/>
      <c r="C525" s="125"/>
      <c r="D525" s="126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172"/>
      <c r="R525" s="162"/>
      <c r="S525" s="163"/>
      <c r="T525" s="2"/>
    </row>
    <row r="526" spans="1:20">
      <c r="A526" s="32"/>
      <c r="B526" s="37"/>
      <c r="C526" s="125"/>
      <c r="D526" s="126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172"/>
      <c r="R526" s="162"/>
      <c r="S526" s="163"/>
      <c r="T526" s="2"/>
    </row>
    <row r="527" spans="1:20">
      <c r="A527" s="32"/>
      <c r="B527" s="37"/>
      <c r="C527" s="125"/>
      <c r="D527" s="126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172"/>
      <c r="R527" s="162"/>
      <c r="S527" s="163"/>
      <c r="T527" s="2"/>
    </row>
    <row r="528" spans="1:20">
      <c r="A528" s="32"/>
      <c r="B528" s="37"/>
      <c r="C528" s="125"/>
      <c r="D528" s="126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172"/>
      <c r="R528" s="162"/>
      <c r="S528" s="163"/>
      <c r="T528" s="2"/>
    </row>
    <row r="529" spans="1:20">
      <c r="A529" s="32"/>
      <c r="B529" s="37"/>
      <c r="C529" s="125"/>
      <c r="D529" s="126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172"/>
      <c r="R529" s="162"/>
      <c r="S529" s="163"/>
      <c r="T529" s="2"/>
    </row>
    <row r="530" spans="1:20">
      <c r="A530" s="32"/>
      <c r="B530" s="37"/>
      <c r="C530" s="125"/>
      <c r="D530" s="126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172"/>
      <c r="R530" s="162"/>
      <c r="S530" s="163"/>
      <c r="T530" s="2"/>
    </row>
    <row r="531" spans="1:20">
      <c r="A531" s="32"/>
      <c r="B531" s="37"/>
      <c r="C531" s="125"/>
      <c r="D531" s="126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172"/>
      <c r="R531" s="162"/>
      <c r="S531" s="163"/>
      <c r="T531" s="2"/>
    </row>
    <row r="532" spans="1:20">
      <c r="A532" s="32"/>
      <c r="B532" s="37"/>
      <c r="C532" s="125"/>
      <c r="D532" s="126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172"/>
      <c r="R532" s="162"/>
      <c r="S532" s="163"/>
      <c r="T532" s="2"/>
    </row>
    <row r="533" spans="1:20">
      <c r="A533" s="32"/>
      <c r="B533" s="37"/>
      <c r="C533" s="125"/>
      <c r="D533" s="126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172"/>
      <c r="R533" s="162"/>
      <c r="S533" s="163"/>
      <c r="T533" s="2"/>
    </row>
    <row r="534" spans="1:20">
      <c r="A534" s="32"/>
      <c r="B534" s="37"/>
      <c r="C534" s="125"/>
      <c r="D534" s="126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172"/>
      <c r="R534" s="162"/>
      <c r="S534" s="163"/>
      <c r="T534" s="2"/>
    </row>
    <row r="535" spans="1:20">
      <c r="A535" s="32"/>
      <c r="B535" s="37"/>
      <c r="C535" s="125"/>
      <c r="D535" s="126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172"/>
      <c r="R535" s="162"/>
      <c r="S535" s="163"/>
      <c r="T535" s="2"/>
    </row>
    <row r="536" spans="1:20">
      <c r="A536" s="32"/>
      <c r="B536" s="37"/>
      <c r="C536" s="125"/>
      <c r="D536" s="126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172"/>
      <c r="R536" s="162"/>
      <c r="S536" s="163"/>
      <c r="T536" s="2"/>
    </row>
    <row r="537" spans="1:20">
      <c r="A537" s="32"/>
      <c r="B537" s="37"/>
      <c r="C537" s="125"/>
      <c r="D537" s="126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172"/>
      <c r="R537" s="162"/>
      <c r="S537" s="163"/>
      <c r="T537" s="2"/>
    </row>
    <row r="538" spans="1:20">
      <c r="A538" s="32"/>
      <c r="B538" s="37"/>
      <c r="C538" s="125"/>
      <c r="D538" s="126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172"/>
      <c r="R538" s="162"/>
      <c r="S538" s="163"/>
      <c r="T538" s="2"/>
    </row>
    <row r="539" spans="1:20">
      <c r="A539" s="32"/>
      <c r="B539" s="37"/>
      <c r="C539" s="125"/>
      <c r="D539" s="126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172"/>
      <c r="R539" s="162"/>
      <c r="S539" s="163"/>
      <c r="T539" s="2"/>
    </row>
    <row r="540" spans="1:20">
      <c r="A540" s="32"/>
      <c r="B540" s="37"/>
      <c r="C540" s="125"/>
      <c r="D540" s="126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172"/>
      <c r="R540" s="162"/>
      <c r="S540" s="163"/>
      <c r="T540" s="2"/>
    </row>
    <row r="541" spans="1:20">
      <c r="A541" s="32"/>
      <c r="B541" s="37"/>
      <c r="C541" s="125"/>
      <c r="D541" s="126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172"/>
      <c r="R541" s="162"/>
      <c r="S541" s="163"/>
      <c r="T541" s="2"/>
    </row>
    <row r="542" spans="1:20">
      <c r="A542" s="32"/>
      <c r="B542" s="37"/>
      <c r="C542" s="125"/>
      <c r="D542" s="126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172"/>
      <c r="R542" s="162"/>
      <c r="S542" s="163"/>
      <c r="T542" s="2"/>
    </row>
    <row r="543" spans="1:20">
      <c r="A543" s="32"/>
      <c r="B543" s="37"/>
      <c r="C543" s="125"/>
      <c r="D543" s="126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172"/>
      <c r="R543" s="162"/>
      <c r="S543" s="163"/>
      <c r="T543" s="2"/>
    </row>
    <row r="544" spans="1:20">
      <c r="A544" s="32"/>
      <c r="B544" s="37"/>
      <c r="C544" s="125"/>
      <c r="D544" s="126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172"/>
      <c r="R544" s="162"/>
      <c r="S544" s="163"/>
      <c r="T544" s="2"/>
    </row>
    <row r="545" spans="1:20">
      <c r="A545" s="32"/>
      <c r="B545" s="37"/>
      <c r="C545" s="125"/>
      <c r="D545" s="126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172"/>
      <c r="R545" s="162"/>
      <c r="S545" s="163"/>
      <c r="T545" s="2"/>
    </row>
    <row r="546" spans="1:20">
      <c r="A546" s="32"/>
      <c r="B546" s="37"/>
      <c r="C546" s="125"/>
      <c r="D546" s="126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172"/>
      <c r="R546" s="162"/>
      <c r="S546" s="163"/>
      <c r="T546" s="2"/>
    </row>
    <row r="547" spans="1:20">
      <c r="A547" s="32"/>
      <c r="B547" s="37"/>
      <c r="C547" s="125"/>
      <c r="D547" s="126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172"/>
      <c r="R547" s="162"/>
      <c r="S547" s="163"/>
      <c r="T547" s="2"/>
    </row>
    <row r="548" spans="1:20">
      <c r="A548" s="32"/>
      <c r="B548" s="37"/>
      <c r="C548" s="125"/>
      <c r="D548" s="126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172"/>
      <c r="R548" s="162"/>
      <c r="S548" s="163"/>
      <c r="T548" s="2"/>
    </row>
    <row r="549" spans="1:20">
      <c r="A549" s="32"/>
      <c r="B549" s="37"/>
      <c r="C549" s="125"/>
      <c r="D549" s="126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172"/>
      <c r="R549" s="162"/>
      <c r="S549" s="163"/>
      <c r="T549" s="2"/>
    </row>
    <row r="550" spans="1:20">
      <c r="A550" s="32"/>
      <c r="B550" s="37"/>
      <c r="C550" s="125"/>
      <c r="D550" s="126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172"/>
      <c r="R550" s="162"/>
      <c r="S550" s="163"/>
      <c r="T550" s="2"/>
    </row>
    <row r="551" spans="1:20">
      <c r="A551" s="32"/>
      <c r="B551" s="37"/>
      <c r="C551" s="125"/>
      <c r="D551" s="126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172"/>
      <c r="R551" s="162"/>
      <c r="S551" s="163"/>
      <c r="T551" s="2"/>
    </row>
    <row r="552" spans="1:20">
      <c r="A552" s="32"/>
      <c r="B552" s="37"/>
      <c r="C552" s="125"/>
      <c r="D552" s="126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172"/>
      <c r="R552" s="162"/>
      <c r="S552" s="163"/>
      <c r="T552" s="2"/>
    </row>
    <row r="553" spans="1:20">
      <c r="A553" s="32"/>
      <c r="B553" s="37"/>
      <c r="C553" s="125"/>
      <c r="D553" s="126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172"/>
      <c r="R553" s="162"/>
      <c r="S553" s="163"/>
      <c r="T553" s="2"/>
    </row>
    <row r="554" spans="1:20">
      <c r="A554" s="32"/>
      <c r="B554" s="37"/>
      <c r="C554" s="125"/>
      <c r="D554" s="126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172"/>
      <c r="R554" s="162"/>
      <c r="S554" s="163"/>
      <c r="T554" s="2"/>
    </row>
    <row r="555" spans="1:20">
      <c r="A555" s="32"/>
      <c r="B555" s="37"/>
      <c r="C555" s="125"/>
      <c r="D555" s="126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172"/>
      <c r="R555" s="162"/>
      <c r="S555" s="163"/>
      <c r="T555" s="2"/>
    </row>
    <row r="556" spans="1:20">
      <c r="A556" s="32"/>
      <c r="B556" s="37"/>
      <c r="C556" s="125"/>
      <c r="D556" s="126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172"/>
      <c r="R556" s="162"/>
      <c r="S556" s="163"/>
      <c r="T556" s="2"/>
    </row>
    <row r="557" spans="1:20">
      <c r="A557" s="32"/>
      <c r="B557" s="37"/>
      <c r="C557" s="125"/>
      <c r="D557" s="126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172"/>
      <c r="R557" s="162"/>
      <c r="S557" s="163"/>
      <c r="T557" s="2"/>
    </row>
    <row r="558" spans="1:20">
      <c r="A558" s="32"/>
      <c r="B558" s="37"/>
      <c r="C558" s="125"/>
      <c r="D558" s="126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172"/>
      <c r="R558" s="162"/>
      <c r="S558" s="163"/>
      <c r="T558" s="2"/>
    </row>
    <row r="559" spans="1:20">
      <c r="A559" s="32"/>
      <c r="B559" s="37"/>
      <c r="C559" s="125"/>
      <c r="D559" s="126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172"/>
      <c r="R559" s="162"/>
      <c r="S559" s="163"/>
      <c r="T559" s="2"/>
    </row>
    <row r="560" spans="1:20">
      <c r="A560" s="32"/>
      <c r="B560" s="37"/>
      <c r="C560" s="125"/>
      <c r="D560" s="126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172"/>
      <c r="R560" s="162"/>
      <c r="S560" s="163"/>
      <c r="T560" s="2"/>
    </row>
    <row r="561" spans="1:20">
      <c r="A561" s="32"/>
      <c r="B561" s="37"/>
      <c r="C561" s="125"/>
      <c r="D561" s="126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172"/>
      <c r="R561" s="162"/>
      <c r="S561" s="163"/>
      <c r="T561" s="2"/>
    </row>
    <row r="562" spans="1:20">
      <c r="A562" s="32"/>
      <c r="B562" s="37"/>
      <c r="C562" s="125"/>
      <c r="D562" s="126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172"/>
      <c r="R562" s="162"/>
      <c r="S562" s="163"/>
      <c r="T562" s="2"/>
    </row>
    <row r="563" spans="1:20">
      <c r="A563" s="32"/>
      <c r="B563" s="37"/>
      <c r="C563" s="125"/>
      <c r="D563" s="126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172"/>
      <c r="R563" s="162"/>
      <c r="S563" s="163"/>
      <c r="T563" s="2"/>
    </row>
    <row r="564" spans="1:20">
      <c r="A564" s="32"/>
      <c r="B564" s="37"/>
      <c r="C564" s="125"/>
      <c r="D564" s="126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172"/>
      <c r="R564" s="162"/>
      <c r="S564" s="163"/>
      <c r="T564" s="2"/>
    </row>
    <row r="565" spans="1:20">
      <c r="A565" s="32"/>
      <c r="B565" s="37"/>
      <c r="C565" s="125"/>
      <c r="D565" s="126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172"/>
      <c r="R565" s="162"/>
      <c r="S565" s="163"/>
      <c r="T565" s="2"/>
    </row>
    <row r="566" spans="1:20">
      <c r="A566" s="32"/>
      <c r="B566" s="37"/>
      <c r="C566" s="125"/>
      <c r="D566" s="126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172"/>
      <c r="R566" s="162"/>
      <c r="S566" s="163"/>
      <c r="T566" s="2"/>
    </row>
    <row r="567" spans="1:20">
      <c r="A567" s="32"/>
      <c r="B567" s="37"/>
      <c r="C567" s="125"/>
      <c r="D567" s="126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172"/>
      <c r="R567" s="162"/>
      <c r="S567" s="163"/>
      <c r="T567" s="2"/>
    </row>
    <row r="568" spans="1:20">
      <c r="A568" s="32"/>
      <c r="B568" s="37"/>
      <c r="C568" s="125"/>
      <c r="D568" s="126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172"/>
      <c r="R568" s="162"/>
      <c r="S568" s="163"/>
      <c r="T568" s="2"/>
    </row>
    <row r="569" spans="1:20">
      <c r="A569" s="32"/>
      <c r="B569" s="37"/>
      <c r="C569" s="125"/>
      <c r="D569" s="126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172"/>
      <c r="R569" s="162"/>
      <c r="S569" s="163"/>
      <c r="T569" s="2"/>
    </row>
    <row r="570" spans="1:20">
      <c r="A570" s="32"/>
      <c r="B570" s="37"/>
      <c r="C570" s="125"/>
      <c r="D570" s="126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172"/>
      <c r="R570" s="162"/>
      <c r="S570" s="163"/>
      <c r="T570" s="2"/>
    </row>
    <row r="571" spans="1:20">
      <c r="A571" s="32"/>
      <c r="B571" s="37"/>
      <c r="C571" s="125"/>
      <c r="D571" s="126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172"/>
      <c r="R571" s="162"/>
      <c r="S571" s="163"/>
      <c r="T571" s="2"/>
    </row>
    <row r="572" spans="1:20">
      <c r="A572" s="32"/>
      <c r="B572" s="37"/>
      <c r="C572" s="125"/>
      <c r="D572" s="126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172"/>
      <c r="R572" s="162"/>
      <c r="S572" s="163"/>
      <c r="T572" s="2"/>
    </row>
    <row r="573" spans="1:20">
      <c r="A573" s="32"/>
      <c r="B573" s="37"/>
      <c r="C573" s="125"/>
      <c r="D573" s="126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172"/>
      <c r="R573" s="162"/>
      <c r="S573" s="163"/>
      <c r="T573" s="2"/>
    </row>
    <row r="574" spans="1:20">
      <c r="A574" s="32"/>
      <c r="B574" s="37"/>
      <c r="C574" s="125"/>
      <c r="D574" s="126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172"/>
      <c r="R574" s="162"/>
      <c r="S574" s="163"/>
      <c r="T574" s="2"/>
    </row>
    <row r="575" spans="1:20">
      <c r="A575" s="32"/>
      <c r="B575" s="37"/>
      <c r="C575" s="125"/>
      <c r="D575" s="126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172"/>
      <c r="R575" s="162"/>
      <c r="S575" s="163"/>
      <c r="T575" s="2"/>
    </row>
    <row r="576" spans="1:20">
      <c r="A576" s="32"/>
      <c r="B576" s="37"/>
      <c r="C576" s="125"/>
      <c r="D576" s="126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172"/>
      <c r="R576" s="162"/>
      <c r="S576" s="163"/>
      <c r="T576" s="2"/>
    </row>
    <row r="577" spans="1:20">
      <c r="A577" s="32"/>
      <c r="B577" s="37"/>
      <c r="C577" s="125"/>
      <c r="D577" s="126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172"/>
      <c r="R577" s="162"/>
      <c r="S577" s="163"/>
      <c r="T577" s="2"/>
    </row>
    <row r="578" spans="1:20">
      <c r="A578" s="32"/>
      <c r="B578" s="37"/>
      <c r="C578" s="125"/>
      <c r="D578" s="126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172"/>
      <c r="R578" s="162"/>
      <c r="S578" s="163"/>
      <c r="T578" s="2"/>
    </row>
    <row r="579" spans="1:20">
      <c r="A579" s="32"/>
      <c r="B579" s="37"/>
      <c r="C579" s="125"/>
      <c r="D579" s="126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172"/>
      <c r="R579" s="162"/>
      <c r="S579" s="163"/>
      <c r="T579" s="2"/>
    </row>
    <row r="580" spans="1:20">
      <c r="A580" s="32"/>
      <c r="B580" s="37"/>
      <c r="C580" s="125"/>
      <c r="D580" s="126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172"/>
      <c r="R580" s="162"/>
      <c r="S580" s="163"/>
      <c r="T580" s="2"/>
    </row>
    <row r="581" spans="1:20">
      <c r="A581" s="32"/>
      <c r="B581" s="37"/>
      <c r="C581" s="125"/>
      <c r="D581" s="126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172"/>
      <c r="R581" s="162"/>
      <c r="S581" s="163"/>
      <c r="T581" s="2"/>
    </row>
    <row r="582" spans="1:20">
      <c r="A582" s="32"/>
      <c r="B582" s="37"/>
      <c r="C582" s="125"/>
      <c r="D582" s="126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172"/>
      <c r="R582" s="162"/>
      <c r="S582" s="163"/>
      <c r="T582" s="2"/>
    </row>
    <row r="583" spans="1:20">
      <c r="A583" s="32"/>
      <c r="B583" s="37"/>
      <c r="C583" s="125"/>
      <c r="D583" s="126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172"/>
      <c r="R583" s="162"/>
      <c r="S583" s="163"/>
      <c r="T583" s="2"/>
    </row>
    <row r="584" spans="1:20">
      <c r="A584" s="32"/>
      <c r="B584" s="37"/>
      <c r="C584" s="125"/>
      <c r="D584" s="126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172"/>
      <c r="R584" s="162"/>
      <c r="S584" s="163"/>
      <c r="T584" s="2"/>
    </row>
    <row r="585" spans="1:20">
      <c r="A585" s="32"/>
      <c r="B585" s="37"/>
      <c r="C585" s="125"/>
      <c r="D585" s="126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172"/>
      <c r="R585" s="162"/>
      <c r="S585" s="163"/>
      <c r="T585" s="2"/>
    </row>
    <row r="586" spans="1:20">
      <c r="A586" s="32"/>
      <c r="B586" s="37"/>
      <c r="C586" s="125"/>
      <c r="D586" s="126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172"/>
      <c r="R586" s="162"/>
      <c r="S586" s="163"/>
      <c r="T586" s="2"/>
    </row>
    <row r="587" spans="1:20">
      <c r="A587" s="32"/>
      <c r="B587" s="37"/>
      <c r="C587" s="125"/>
      <c r="D587" s="126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172"/>
      <c r="R587" s="162"/>
      <c r="S587" s="163"/>
      <c r="T587" s="2"/>
    </row>
    <row r="588" spans="1:20">
      <c r="A588" s="32"/>
      <c r="B588" s="37"/>
      <c r="C588" s="125"/>
      <c r="D588" s="126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172"/>
      <c r="R588" s="162"/>
      <c r="S588" s="163"/>
      <c r="T588" s="2"/>
    </row>
    <row r="589" spans="1:20">
      <c r="A589" s="32"/>
      <c r="B589" s="37"/>
      <c r="C589" s="125"/>
      <c r="D589" s="126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172"/>
      <c r="R589" s="162"/>
      <c r="S589" s="163"/>
      <c r="T589" s="2"/>
    </row>
    <row r="590" spans="1:20">
      <c r="A590" s="32"/>
      <c r="B590" s="37"/>
      <c r="C590" s="125"/>
      <c r="D590" s="126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172"/>
      <c r="R590" s="162"/>
      <c r="S590" s="163"/>
      <c r="T590" s="2"/>
    </row>
    <row r="591" spans="1:20">
      <c r="A591" s="32"/>
      <c r="B591" s="37"/>
      <c r="C591" s="125"/>
      <c r="D591" s="126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172"/>
      <c r="R591" s="162"/>
      <c r="S591" s="163"/>
      <c r="T591" s="2"/>
    </row>
    <row r="592" spans="1:20">
      <c r="A592" s="32"/>
      <c r="B592" s="37"/>
      <c r="C592" s="125"/>
      <c r="D592" s="126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172"/>
      <c r="R592" s="162"/>
      <c r="S592" s="163"/>
      <c r="T592" s="2"/>
    </row>
    <row r="593" spans="1:20">
      <c r="A593" s="32"/>
      <c r="B593" s="37"/>
      <c r="C593" s="125"/>
      <c r="D593" s="126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172"/>
      <c r="R593" s="162"/>
      <c r="S593" s="163"/>
      <c r="T593" s="2"/>
    </row>
    <row r="594" spans="1:20">
      <c r="A594" s="32"/>
      <c r="B594" s="37"/>
      <c r="C594" s="125"/>
      <c r="D594" s="126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172"/>
      <c r="R594" s="162"/>
      <c r="S594" s="163"/>
      <c r="T594" s="2"/>
    </row>
    <row r="595" spans="1:20">
      <c r="A595" s="32"/>
      <c r="B595" s="37"/>
      <c r="C595" s="125"/>
      <c r="D595" s="126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172"/>
      <c r="R595" s="162"/>
      <c r="S595" s="163"/>
      <c r="T595" s="2"/>
    </row>
    <row r="596" spans="1:20">
      <c r="A596" s="32"/>
      <c r="B596" s="37"/>
      <c r="C596" s="125"/>
      <c r="D596" s="126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172"/>
      <c r="R596" s="162"/>
      <c r="S596" s="163"/>
      <c r="T596" s="2"/>
    </row>
    <row r="597" spans="1:20">
      <c r="A597" s="32"/>
      <c r="B597" s="37"/>
      <c r="C597" s="125"/>
      <c r="D597" s="126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172"/>
      <c r="R597" s="162"/>
      <c r="S597" s="163"/>
      <c r="T597" s="2"/>
    </row>
    <row r="598" spans="1:20">
      <c r="A598" s="32"/>
      <c r="B598" s="37"/>
      <c r="C598" s="125"/>
      <c r="D598" s="126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172"/>
      <c r="R598" s="162"/>
      <c r="S598" s="163"/>
      <c r="T598" s="2"/>
    </row>
    <row r="599" spans="1:20">
      <c r="A599" s="32"/>
      <c r="B599" s="37"/>
      <c r="C599" s="125"/>
      <c r="D599" s="126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172"/>
      <c r="R599" s="162"/>
      <c r="S599" s="163"/>
      <c r="T599" s="2"/>
    </row>
    <row r="600" spans="1:20">
      <c r="A600" s="32"/>
      <c r="B600" s="37"/>
      <c r="C600" s="125"/>
      <c r="D600" s="126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165"/>
      <c r="R600" s="171"/>
      <c r="S600" s="167"/>
      <c r="T600" s="2"/>
    </row>
    <row r="601" spans="1:20">
      <c r="A601" s="32"/>
      <c r="B601" s="37"/>
      <c r="C601" s="125"/>
      <c r="D601" s="126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165"/>
      <c r="R601" s="171"/>
      <c r="S601" s="167"/>
      <c r="T601" s="2"/>
    </row>
    <row r="602" spans="1:20">
      <c r="A602" s="32"/>
      <c r="B602" s="37"/>
      <c r="C602" s="125"/>
      <c r="D602" s="126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165"/>
      <c r="R602" s="171"/>
      <c r="S602" s="167"/>
      <c r="T602" s="2"/>
    </row>
    <row r="603" spans="1:20">
      <c r="A603" s="32"/>
      <c r="B603" s="37"/>
      <c r="C603" s="125"/>
      <c r="D603" s="126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165"/>
      <c r="R603" s="171"/>
      <c r="S603" s="167"/>
      <c r="T603" s="2"/>
    </row>
    <row r="604" spans="1:20">
      <c r="A604" s="32"/>
      <c r="B604" s="37"/>
      <c r="C604" s="125"/>
      <c r="D604" s="126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165"/>
      <c r="R604" s="171"/>
      <c r="S604" s="167"/>
      <c r="T604" s="2"/>
    </row>
    <row r="605" spans="1:20">
      <c r="A605" s="32"/>
      <c r="B605" s="37"/>
      <c r="C605" s="125"/>
      <c r="D605" s="126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165"/>
      <c r="R605" s="171"/>
      <c r="S605" s="167"/>
      <c r="T605" s="2"/>
    </row>
    <row r="606" spans="1:20">
      <c r="A606" s="32"/>
      <c r="B606" s="37"/>
      <c r="C606" s="125"/>
      <c r="D606" s="126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165"/>
      <c r="R606" s="171"/>
      <c r="S606" s="167"/>
      <c r="T606" s="2"/>
    </row>
    <row r="607" spans="1:20">
      <c r="A607" s="32"/>
      <c r="B607" s="37"/>
      <c r="C607" s="125"/>
      <c r="D607" s="126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165"/>
      <c r="R607" s="171"/>
      <c r="S607" s="167"/>
      <c r="T607" s="2"/>
    </row>
    <row r="608" spans="1:20">
      <c r="A608" s="32"/>
      <c r="B608" s="37"/>
      <c r="C608" s="125"/>
      <c r="D608" s="126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165"/>
      <c r="R608" s="171"/>
      <c r="S608" s="167"/>
      <c r="T608" s="2"/>
    </row>
    <row r="609" spans="1:20">
      <c r="A609" s="32"/>
      <c r="B609" s="37"/>
      <c r="C609" s="125"/>
      <c r="D609" s="126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165"/>
      <c r="R609" s="171"/>
      <c r="S609" s="167"/>
      <c r="T609" s="2"/>
    </row>
    <row r="610" spans="1:20">
      <c r="A610" s="32"/>
      <c r="B610" s="37"/>
      <c r="C610" s="125"/>
      <c r="D610" s="126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165"/>
      <c r="R610" s="171"/>
      <c r="S610" s="167"/>
      <c r="T610" s="2"/>
    </row>
    <row r="611" spans="1:20">
      <c r="A611" s="32"/>
      <c r="B611" s="37"/>
      <c r="C611" s="125"/>
      <c r="D611" s="126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165"/>
      <c r="R611" s="171"/>
      <c r="S611" s="167"/>
      <c r="T611" s="2"/>
    </row>
    <row r="612" spans="1:20">
      <c r="A612" s="32"/>
      <c r="B612" s="37"/>
      <c r="C612" s="125"/>
      <c r="D612" s="126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165"/>
      <c r="R612" s="171"/>
      <c r="S612" s="167"/>
      <c r="T612" s="2"/>
    </row>
    <row r="613" spans="1:20">
      <c r="A613" s="32"/>
      <c r="B613" s="37"/>
      <c r="C613" s="125"/>
      <c r="D613" s="126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165"/>
      <c r="R613" s="171"/>
      <c r="S613" s="167"/>
      <c r="T613" s="2"/>
    </row>
    <row r="614" spans="1:20">
      <c r="A614" s="32"/>
      <c r="B614" s="37"/>
      <c r="C614" s="125"/>
      <c r="D614" s="126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165"/>
      <c r="R614" s="171"/>
      <c r="S614" s="167"/>
      <c r="T614" s="2"/>
    </row>
    <row r="615" spans="1:20">
      <c r="A615" s="32"/>
      <c r="B615" s="37"/>
      <c r="C615" s="125"/>
      <c r="D615" s="126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165"/>
      <c r="R615" s="171"/>
      <c r="S615" s="167"/>
      <c r="T615" s="2"/>
    </row>
    <row r="616" spans="1:20">
      <c r="A616" s="32"/>
      <c r="B616" s="37"/>
      <c r="C616" s="125"/>
      <c r="D616" s="126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165"/>
      <c r="R616" s="171"/>
      <c r="S616" s="167"/>
      <c r="T616" s="2"/>
    </row>
    <row r="617" spans="1:20">
      <c r="A617" s="32"/>
      <c r="B617" s="37"/>
      <c r="C617" s="125"/>
      <c r="D617" s="126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165"/>
      <c r="R617" s="171"/>
      <c r="S617" s="167"/>
      <c r="T617" s="2"/>
    </row>
    <row r="618" spans="1:20">
      <c r="A618" s="32"/>
      <c r="B618" s="37"/>
      <c r="C618" s="125"/>
      <c r="D618" s="126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165"/>
      <c r="R618" s="171"/>
      <c r="S618" s="167"/>
      <c r="T618" s="2"/>
    </row>
    <row r="619" spans="1:20">
      <c r="A619" s="32"/>
      <c r="B619" s="37"/>
      <c r="C619" s="125"/>
      <c r="D619" s="126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165"/>
      <c r="R619" s="171"/>
      <c r="S619" s="167"/>
      <c r="T619" s="2"/>
    </row>
    <row r="620" spans="1:20">
      <c r="A620" s="32"/>
      <c r="B620" s="37"/>
      <c r="C620" s="125"/>
      <c r="D620" s="126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165"/>
      <c r="R620" s="171"/>
      <c r="S620" s="167"/>
      <c r="T620" s="2"/>
    </row>
    <row r="621" spans="1:20">
      <c r="A621" s="32"/>
      <c r="B621" s="37"/>
      <c r="C621" s="125"/>
      <c r="D621" s="126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165"/>
      <c r="R621" s="171"/>
      <c r="S621" s="167"/>
      <c r="T621" s="2"/>
    </row>
    <row r="622" spans="1:20">
      <c r="A622" s="32"/>
      <c r="B622" s="37"/>
      <c r="C622" s="125"/>
      <c r="D622" s="126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165"/>
      <c r="R622" s="171"/>
      <c r="S622" s="167"/>
      <c r="T622" s="2"/>
    </row>
    <row r="623" spans="1:20">
      <c r="A623" s="32"/>
      <c r="B623" s="37"/>
      <c r="C623" s="125"/>
      <c r="D623" s="126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165"/>
      <c r="R623" s="171"/>
      <c r="S623" s="167"/>
      <c r="T623" s="2"/>
    </row>
    <row r="624" spans="1:20">
      <c r="A624" s="32"/>
      <c r="B624" s="37"/>
      <c r="C624" s="125"/>
      <c r="D624" s="126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165"/>
      <c r="R624" s="171"/>
      <c r="S624" s="167"/>
      <c r="T624" s="2"/>
    </row>
    <row r="625" spans="1:20">
      <c r="A625" s="32"/>
      <c r="B625" s="37"/>
      <c r="C625" s="125"/>
      <c r="D625" s="126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165"/>
      <c r="R625" s="171"/>
      <c r="S625" s="167"/>
      <c r="T625" s="2"/>
    </row>
    <row r="626" spans="1:20">
      <c r="A626" s="32"/>
      <c r="B626" s="37"/>
      <c r="C626" s="125"/>
      <c r="D626" s="126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165"/>
      <c r="R626" s="171"/>
      <c r="S626" s="167"/>
      <c r="T626" s="2"/>
    </row>
    <row r="627" spans="1:20">
      <c r="A627" s="32"/>
      <c r="B627" s="37"/>
      <c r="C627" s="125"/>
      <c r="D627" s="126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165"/>
      <c r="R627" s="171"/>
      <c r="S627" s="167"/>
      <c r="T627" s="2"/>
    </row>
    <row r="628" spans="1:20">
      <c r="A628" s="32"/>
      <c r="B628" s="37"/>
      <c r="C628" s="125"/>
      <c r="D628" s="126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165"/>
      <c r="R628" s="171"/>
      <c r="S628" s="167"/>
      <c r="T628" s="2"/>
    </row>
    <row r="629" spans="1:20">
      <c r="A629" s="32"/>
      <c r="B629" s="37"/>
      <c r="C629" s="125"/>
      <c r="D629" s="126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165"/>
      <c r="R629" s="171"/>
      <c r="S629" s="167"/>
      <c r="T629" s="2"/>
    </row>
    <row r="630" spans="1:20">
      <c r="A630" s="32"/>
      <c r="B630" s="37"/>
      <c r="C630" s="125"/>
      <c r="D630" s="126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165"/>
      <c r="R630" s="171"/>
      <c r="S630" s="167"/>
      <c r="T630" s="2"/>
    </row>
    <row r="631" spans="1:20">
      <c r="A631" s="32"/>
      <c r="B631" s="37"/>
      <c r="C631" s="125"/>
      <c r="D631" s="126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165"/>
      <c r="R631" s="171"/>
      <c r="S631" s="167"/>
      <c r="T631" s="2"/>
    </row>
    <row r="632" spans="1:20">
      <c r="A632" s="32"/>
      <c r="B632" s="37"/>
      <c r="C632" s="125"/>
      <c r="D632" s="126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165"/>
      <c r="R632" s="171"/>
      <c r="S632" s="167"/>
      <c r="T632" s="2"/>
    </row>
    <row r="633" spans="1:20">
      <c r="A633" s="32"/>
      <c r="B633" s="37"/>
      <c r="C633" s="125"/>
      <c r="D633" s="126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165"/>
      <c r="R633" s="171"/>
      <c r="S633" s="167"/>
      <c r="T633" s="2"/>
    </row>
    <row r="634" spans="1:20">
      <c r="A634" s="32"/>
      <c r="B634" s="37"/>
      <c r="C634" s="125"/>
      <c r="D634" s="126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165"/>
      <c r="R634" s="171"/>
      <c r="S634" s="167"/>
      <c r="T634" s="2"/>
    </row>
    <row r="635" spans="1:20">
      <c r="A635" s="32"/>
      <c r="B635" s="37"/>
      <c r="C635" s="125"/>
      <c r="D635" s="126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165"/>
      <c r="R635" s="171"/>
      <c r="S635" s="167"/>
      <c r="T635" s="2"/>
    </row>
    <row r="636" spans="1:20">
      <c r="A636" s="32"/>
      <c r="B636" s="37"/>
      <c r="C636" s="125"/>
      <c r="D636" s="126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165"/>
      <c r="R636" s="171"/>
      <c r="S636" s="167"/>
      <c r="T636" s="2"/>
    </row>
    <row r="637" spans="1:20">
      <c r="A637" s="32"/>
      <c r="B637" s="37"/>
      <c r="C637" s="125"/>
      <c r="D637" s="126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165"/>
      <c r="R637" s="171"/>
      <c r="S637" s="167"/>
      <c r="T637" s="2"/>
    </row>
    <row r="638" spans="1:20">
      <c r="A638" s="32"/>
      <c r="B638" s="37"/>
      <c r="C638" s="125"/>
      <c r="D638" s="126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165"/>
      <c r="R638" s="171"/>
      <c r="S638" s="167"/>
      <c r="T638" s="2"/>
    </row>
    <row r="639" spans="1:20">
      <c r="A639" s="32"/>
      <c r="B639" s="37"/>
      <c r="C639" s="125"/>
      <c r="D639" s="126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165"/>
      <c r="R639" s="171"/>
      <c r="S639" s="167"/>
      <c r="T639" s="2"/>
    </row>
    <row r="640" spans="1:20">
      <c r="A640" s="32"/>
      <c r="B640" s="37"/>
      <c r="C640" s="125"/>
      <c r="D640" s="126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165"/>
      <c r="R640" s="171"/>
      <c r="S640" s="167"/>
      <c r="T640" s="2"/>
    </row>
    <row r="641" spans="1:20">
      <c r="A641" s="41"/>
      <c r="B641" s="38"/>
      <c r="C641" s="127"/>
      <c r="D641" s="128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165"/>
      <c r="R641" s="171"/>
      <c r="S641" s="167"/>
      <c r="T641" s="2"/>
    </row>
    <row r="642" spans="1:20">
      <c r="A642" s="41"/>
      <c r="B642" s="38"/>
      <c r="C642" s="127"/>
      <c r="D642" s="128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165"/>
      <c r="R642" s="171"/>
      <c r="S642" s="167"/>
      <c r="T642" s="2"/>
    </row>
    <row r="643" spans="1:20">
      <c r="A643" s="41"/>
      <c r="B643" s="38"/>
      <c r="C643" s="127"/>
      <c r="D643" s="128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165"/>
      <c r="R643" s="171"/>
      <c r="S643" s="167"/>
      <c r="T643" s="2"/>
    </row>
    <row r="644" spans="1:20">
      <c r="A644" s="41"/>
      <c r="B644" s="38"/>
      <c r="C644" s="127"/>
      <c r="D644" s="128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165"/>
      <c r="R644" s="171"/>
      <c r="S644" s="167"/>
      <c r="T644" s="2"/>
    </row>
    <row r="645" spans="1:20">
      <c r="A645" s="41"/>
      <c r="B645" s="38"/>
      <c r="C645" s="127"/>
      <c r="D645" s="128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165"/>
      <c r="R645" s="171"/>
      <c r="S645" s="167"/>
      <c r="T645" s="2"/>
    </row>
    <row r="646" spans="1:20">
      <c r="A646" s="41"/>
      <c r="B646" s="38"/>
      <c r="C646" s="127"/>
      <c r="D646" s="128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165"/>
      <c r="R646" s="171"/>
      <c r="S646" s="167"/>
      <c r="T646" s="2"/>
    </row>
    <row r="647" spans="1:20">
      <c r="A647" s="41"/>
      <c r="B647" s="38"/>
      <c r="C647" s="127"/>
      <c r="D647" s="128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165"/>
      <c r="R647" s="171"/>
      <c r="S647" s="167"/>
      <c r="T647" s="2"/>
    </row>
    <row r="648" spans="1:20">
      <c r="A648" s="41"/>
      <c r="B648" s="38"/>
      <c r="C648" s="127"/>
      <c r="D648" s="128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165"/>
      <c r="R648" s="171"/>
      <c r="S648" s="167"/>
      <c r="T648" s="2"/>
    </row>
    <row r="649" spans="1:20">
      <c r="A649" s="41"/>
      <c r="B649" s="38"/>
      <c r="C649" s="127"/>
      <c r="D649" s="128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165"/>
      <c r="R649" s="171"/>
      <c r="S649" s="167"/>
      <c r="T649" s="2"/>
    </row>
    <row r="650" spans="1:20">
      <c r="A650" s="41"/>
      <c r="B650" s="38"/>
      <c r="C650" s="127"/>
      <c r="D650" s="128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165"/>
      <c r="R650" s="171"/>
      <c r="S650" s="167"/>
      <c r="T650" s="2"/>
    </row>
    <row r="651" spans="1:20">
      <c r="A651" s="41"/>
      <c r="B651" s="38"/>
      <c r="C651" s="127"/>
      <c r="D651" s="128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165"/>
      <c r="R651" s="171"/>
      <c r="S651" s="167"/>
      <c r="T651" s="2"/>
    </row>
    <row r="652" spans="1:20">
      <c r="A652" s="41"/>
      <c r="B652" s="38"/>
      <c r="C652" s="127"/>
      <c r="D652" s="128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165"/>
      <c r="R652" s="171"/>
      <c r="S652" s="167"/>
      <c r="T652" s="2"/>
    </row>
    <row r="653" spans="1:20">
      <c r="A653" s="41"/>
      <c r="B653" s="38"/>
      <c r="C653" s="127"/>
      <c r="D653" s="128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165"/>
      <c r="R653" s="171"/>
      <c r="S653" s="167"/>
      <c r="T653" s="2"/>
    </row>
    <row r="654" spans="1:20">
      <c r="A654" s="41"/>
      <c r="B654" s="38"/>
      <c r="C654" s="127"/>
      <c r="D654" s="128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165"/>
      <c r="R654" s="171"/>
      <c r="S654" s="167"/>
      <c r="T654" s="2"/>
    </row>
    <row r="655" spans="1:20">
      <c r="A655" s="41"/>
      <c r="B655" s="38"/>
      <c r="C655" s="127"/>
      <c r="D655" s="128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165"/>
      <c r="R655" s="171"/>
      <c r="S655" s="167"/>
      <c r="T655" s="2"/>
    </row>
    <row r="656" spans="1:20">
      <c r="A656" s="41"/>
      <c r="B656" s="38"/>
      <c r="C656" s="127"/>
      <c r="D656" s="128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165"/>
      <c r="R656" s="171"/>
      <c r="S656" s="167"/>
      <c r="T656" s="2"/>
    </row>
    <row r="657" spans="1:20">
      <c r="A657" s="41"/>
      <c r="B657" s="38"/>
      <c r="C657" s="127"/>
      <c r="D657" s="128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165"/>
      <c r="R657" s="171"/>
      <c r="S657" s="167"/>
      <c r="T657" s="2"/>
    </row>
    <row r="658" spans="1:20">
      <c r="A658" s="41"/>
      <c r="B658" s="38"/>
      <c r="C658" s="127"/>
      <c r="D658" s="128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165"/>
      <c r="R658" s="171"/>
      <c r="S658" s="167"/>
      <c r="T658" s="2"/>
    </row>
    <row r="659" spans="1:20">
      <c r="A659" s="41"/>
      <c r="B659" s="38"/>
      <c r="C659" s="127"/>
      <c r="D659" s="128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165"/>
      <c r="R659" s="171"/>
      <c r="S659" s="167"/>
      <c r="T659" s="2"/>
    </row>
    <row r="660" spans="1:20">
      <c r="A660" s="41"/>
      <c r="B660" s="38"/>
      <c r="C660" s="127"/>
      <c r="D660" s="128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165"/>
      <c r="R660" s="171"/>
      <c r="S660" s="167"/>
      <c r="T660" s="2"/>
    </row>
    <row r="661" spans="1:20">
      <c r="A661" s="41"/>
      <c r="B661" s="38"/>
      <c r="C661" s="127"/>
      <c r="D661" s="128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165"/>
      <c r="R661" s="171"/>
      <c r="S661" s="167"/>
      <c r="T661" s="2"/>
    </row>
    <row r="662" spans="1:20">
      <c r="A662" s="41"/>
      <c r="B662" s="38"/>
      <c r="C662" s="127"/>
      <c r="D662" s="128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165"/>
      <c r="R662" s="171"/>
      <c r="S662" s="167"/>
      <c r="T662" s="2"/>
    </row>
    <row r="663" spans="1:20">
      <c r="A663" s="41"/>
      <c r="B663" s="38"/>
      <c r="C663" s="127"/>
      <c r="D663" s="128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165"/>
      <c r="R663" s="171"/>
      <c r="S663" s="167"/>
      <c r="T663" s="2"/>
    </row>
    <row r="664" spans="1:20">
      <c r="A664" s="41"/>
      <c r="B664" s="38"/>
      <c r="C664" s="127"/>
      <c r="D664" s="128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165"/>
      <c r="R664" s="171"/>
      <c r="S664" s="167"/>
      <c r="T664" s="2"/>
    </row>
    <row r="665" spans="1:20">
      <c r="A665" s="41"/>
      <c r="B665" s="38"/>
      <c r="C665" s="127"/>
      <c r="D665" s="128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165"/>
      <c r="R665" s="171"/>
      <c r="S665" s="167"/>
      <c r="T665" s="2"/>
    </row>
    <row r="666" spans="1:20">
      <c r="A666" s="41"/>
      <c r="B666" s="38"/>
      <c r="C666" s="127"/>
      <c r="D666" s="128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165"/>
      <c r="R666" s="171"/>
      <c r="S666" s="167"/>
      <c r="T666" s="2"/>
    </row>
    <row r="667" spans="1:20">
      <c r="A667" s="41"/>
      <c r="B667" s="38"/>
      <c r="C667" s="127"/>
      <c r="D667" s="128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165"/>
      <c r="R667" s="171"/>
      <c r="S667" s="167"/>
      <c r="T667" s="2"/>
    </row>
    <row r="668" spans="1:20">
      <c r="A668" s="41"/>
      <c r="B668" s="38"/>
      <c r="C668" s="127"/>
      <c r="D668" s="128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165"/>
      <c r="R668" s="171"/>
      <c r="S668" s="167"/>
      <c r="T668" s="2"/>
    </row>
    <row r="669" spans="1:20">
      <c r="A669" s="41"/>
      <c r="B669" s="38"/>
      <c r="C669" s="127"/>
      <c r="D669" s="128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165"/>
      <c r="R669" s="171"/>
      <c r="S669" s="167"/>
      <c r="T669" s="2"/>
    </row>
    <row r="670" spans="1:20">
      <c r="A670" s="41"/>
      <c r="B670" s="38"/>
      <c r="C670" s="127"/>
      <c r="D670" s="128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165"/>
      <c r="R670" s="171"/>
      <c r="S670" s="167"/>
      <c r="T670" s="2"/>
    </row>
    <row r="671" spans="1:20">
      <c r="A671" s="41"/>
      <c r="B671" s="38"/>
      <c r="C671" s="127"/>
      <c r="D671" s="128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165"/>
      <c r="R671" s="171"/>
      <c r="S671" s="167"/>
      <c r="T671" s="2"/>
    </row>
    <row r="672" spans="1:20">
      <c r="A672" s="41"/>
      <c r="B672" s="38"/>
      <c r="C672" s="127"/>
      <c r="D672" s="128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165"/>
      <c r="R672" s="171"/>
      <c r="S672" s="167"/>
      <c r="T672" s="2"/>
    </row>
    <row r="673" spans="1:20">
      <c r="A673" s="41"/>
      <c r="B673" s="38"/>
      <c r="C673" s="127"/>
      <c r="D673" s="128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165"/>
      <c r="R673" s="171"/>
      <c r="S673" s="167"/>
      <c r="T673" s="2"/>
    </row>
    <row r="674" spans="1:20">
      <c r="A674" s="41"/>
      <c r="B674" s="38"/>
      <c r="C674" s="127"/>
      <c r="D674" s="128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165"/>
      <c r="R674" s="171"/>
      <c r="S674" s="167"/>
      <c r="T674" s="2"/>
    </row>
    <row r="675" spans="1:20">
      <c r="A675" s="41"/>
      <c r="B675" s="38"/>
      <c r="C675" s="127"/>
      <c r="D675" s="128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165"/>
      <c r="R675" s="171"/>
      <c r="S675" s="167"/>
      <c r="T675" s="2"/>
    </row>
    <row r="676" spans="1:20">
      <c r="A676" s="41"/>
      <c r="B676" s="38"/>
      <c r="C676" s="127"/>
      <c r="D676" s="128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165"/>
      <c r="R676" s="171"/>
      <c r="S676" s="167"/>
      <c r="T676" s="2"/>
    </row>
    <row r="677" spans="1:20">
      <c r="A677" s="41"/>
      <c r="B677" s="38"/>
      <c r="C677" s="127"/>
      <c r="D677" s="128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165"/>
      <c r="R677" s="171"/>
      <c r="S677" s="167"/>
      <c r="T677" s="2"/>
    </row>
    <row r="678" spans="1:20">
      <c r="A678" s="41"/>
      <c r="B678" s="38"/>
      <c r="C678" s="127"/>
      <c r="D678" s="128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165"/>
      <c r="R678" s="171"/>
      <c r="S678" s="167"/>
      <c r="T678" s="2"/>
    </row>
    <row r="679" spans="1:20">
      <c r="A679" s="41"/>
      <c r="B679" s="38"/>
      <c r="C679" s="127"/>
      <c r="D679" s="128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165"/>
      <c r="R679" s="171"/>
      <c r="S679" s="167"/>
      <c r="T679" s="2"/>
    </row>
    <row r="680" spans="1:20">
      <c r="A680" s="41"/>
      <c r="B680" s="38"/>
      <c r="C680" s="127"/>
      <c r="D680" s="128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165"/>
      <c r="R680" s="171"/>
      <c r="S680" s="167"/>
      <c r="T680" s="2"/>
    </row>
    <row r="681" spans="1:20">
      <c r="A681" s="41"/>
      <c r="B681" s="38"/>
      <c r="C681" s="127"/>
      <c r="D681" s="128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165"/>
      <c r="R681" s="171"/>
      <c r="S681" s="167"/>
      <c r="T681" s="2"/>
    </row>
    <row r="682" spans="1:20">
      <c r="A682" s="41"/>
      <c r="B682" s="38"/>
      <c r="C682" s="127"/>
      <c r="D682" s="128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165"/>
      <c r="R682" s="171"/>
      <c r="S682" s="167"/>
      <c r="T682" s="2"/>
    </row>
    <row r="683" spans="1:20">
      <c r="A683" s="41"/>
      <c r="B683" s="38"/>
      <c r="C683" s="127"/>
      <c r="D683" s="128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165"/>
      <c r="R683" s="171"/>
      <c r="S683" s="167"/>
      <c r="T683" s="2"/>
    </row>
    <row r="684" spans="1:20">
      <c r="A684" s="41"/>
      <c r="B684" s="38"/>
      <c r="C684" s="127"/>
      <c r="D684" s="128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165"/>
      <c r="R684" s="171"/>
      <c r="S684" s="167"/>
      <c r="T684" s="2"/>
    </row>
    <row r="685" spans="1:20">
      <c r="A685" s="41"/>
      <c r="B685" s="38"/>
      <c r="C685" s="127"/>
      <c r="D685" s="128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165"/>
      <c r="R685" s="171"/>
      <c r="S685" s="167"/>
      <c r="T685" s="2"/>
    </row>
    <row r="686" spans="1:20">
      <c r="A686" s="41"/>
      <c r="B686" s="38"/>
      <c r="C686" s="127"/>
      <c r="D686" s="128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165"/>
      <c r="R686" s="171"/>
      <c r="S686" s="167"/>
      <c r="T686" s="2"/>
    </row>
    <row r="687" spans="1:20">
      <c r="A687" s="41"/>
      <c r="B687" s="38"/>
      <c r="C687" s="127"/>
      <c r="D687" s="128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165"/>
      <c r="R687" s="171"/>
      <c r="S687" s="167"/>
      <c r="T687" s="2"/>
    </row>
    <row r="688" spans="1:20">
      <c r="A688" s="41"/>
      <c r="B688" s="38"/>
      <c r="C688" s="127"/>
      <c r="D688" s="128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165"/>
      <c r="R688" s="171"/>
      <c r="S688" s="167"/>
      <c r="T688" s="2"/>
    </row>
    <row r="689" spans="1:20">
      <c r="A689" s="41"/>
      <c r="B689" s="38"/>
      <c r="C689" s="127"/>
      <c r="D689" s="128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165"/>
      <c r="R689" s="171"/>
      <c r="S689" s="167"/>
      <c r="T689" s="2"/>
    </row>
    <row r="690" spans="1:20">
      <c r="A690" s="41"/>
      <c r="B690" s="38"/>
      <c r="C690" s="127"/>
      <c r="D690" s="128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165"/>
      <c r="R690" s="171"/>
      <c r="S690" s="167"/>
      <c r="T690" s="2"/>
    </row>
    <row r="691" spans="1:20">
      <c r="A691" s="41"/>
      <c r="B691" s="38"/>
      <c r="C691" s="127"/>
      <c r="D691" s="128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165"/>
      <c r="R691" s="171"/>
      <c r="S691" s="167"/>
      <c r="T691" s="2"/>
    </row>
    <row r="692" spans="1:20">
      <c r="A692" s="41"/>
      <c r="B692" s="38"/>
      <c r="C692" s="127"/>
      <c r="D692" s="128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165"/>
      <c r="R692" s="171"/>
      <c r="S692" s="167"/>
      <c r="T692" s="2"/>
    </row>
    <row r="693" spans="1:20">
      <c r="A693" s="41"/>
      <c r="B693" s="38"/>
      <c r="C693" s="127"/>
      <c r="D693" s="128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165"/>
      <c r="R693" s="171"/>
      <c r="S693" s="167"/>
      <c r="T693" s="2"/>
    </row>
    <row r="694" spans="1:20">
      <c r="A694" s="41"/>
      <c r="B694" s="38"/>
      <c r="C694" s="127"/>
      <c r="D694" s="128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165"/>
      <c r="R694" s="171"/>
      <c r="S694" s="167"/>
      <c r="T694" s="2"/>
    </row>
    <row r="695" spans="1:20">
      <c r="A695" s="41"/>
      <c r="B695" s="38"/>
      <c r="C695" s="127"/>
      <c r="D695" s="128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165"/>
      <c r="R695" s="171"/>
      <c r="S695" s="167"/>
      <c r="T695" s="2"/>
    </row>
    <row r="696" spans="1:20">
      <c r="A696" s="41"/>
      <c r="B696" s="38"/>
      <c r="C696" s="127"/>
      <c r="D696" s="128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165"/>
      <c r="R696" s="171"/>
      <c r="S696" s="167"/>
      <c r="T696" s="2"/>
    </row>
    <row r="697" spans="1:20">
      <c r="A697" s="41"/>
      <c r="B697" s="38"/>
      <c r="C697" s="127"/>
      <c r="D697" s="128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165"/>
      <c r="R697" s="171"/>
      <c r="S697" s="167"/>
      <c r="T697" s="2"/>
    </row>
    <row r="698" spans="1:20">
      <c r="A698" s="41"/>
      <c r="B698" s="38"/>
      <c r="C698" s="127"/>
      <c r="D698" s="128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165"/>
      <c r="R698" s="171"/>
      <c r="S698" s="167"/>
      <c r="T698" s="2"/>
    </row>
    <row r="699" spans="1:20">
      <c r="A699" s="41"/>
      <c r="B699" s="38"/>
      <c r="C699" s="127"/>
      <c r="D699" s="128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165"/>
      <c r="R699" s="171"/>
      <c r="S699" s="167"/>
      <c r="T699" s="2"/>
    </row>
    <row r="700" spans="1:20">
      <c r="A700" s="41"/>
      <c r="B700" s="38"/>
      <c r="C700" s="127"/>
      <c r="D700" s="128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165"/>
      <c r="R700" s="171"/>
      <c r="S700" s="167"/>
      <c r="T700" s="2"/>
    </row>
    <row r="701" spans="1:20">
      <c r="A701" s="41"/>
      <c r="B701" s="38"/>
      <c r="C701" s="127"/>
      <c r="D701" s="128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165"/>
      <c r="R701" s="171"/>
      <c r="S701" s="167"/>
      <c r="T701" s="2"/>
    </row>
    <row r="702" spans="1:20">
      <c r="A702" s="41"/>
      <c r="B702" s="38"/>
      <c r="C702" s="127"/>
      <c r="D702" s="128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165"/>
      <c r="R702" s="171"/>
      <c r="S702" s="167"/>
      <c r="T702" s="2"/>
    </row>
    <row r="703" spans="1:20">
      <c r="A703" s="41"/>
      <c r="B703" s="38"/>
      <c r="C703" s="127"/>
      <c r="D703" s="128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165"/>
      <c r="R703" s="171"/>
      <c r="S703" s="167"/>
      <c r="T703" s="2"/>
    </row>
    <row r="704" spans="1:20">
      <c r="A704" s="41"/>
      <c r="B704" s="38"/>
      <c r="C704" s="127"/>
      <c r="D704" s="128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165"/>
      <c r="R704" s="171"/>
      <c r="S704" s="167"/>
      <c r="T704" s="2"/>
    </row>
    <row r="705" spans="1:20">
      <c r="A705" s="41"/>
      <c r="B705" s="38"/>
      <c r="C705" s="127"/>
      <c r="D705" s="128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165"/>
      <c r="R705" s="171"/>
      <c r="S705" s="167"/>
      <c r="T705" s="2"/>
    </row>
    <row r="706" spans="1:20">
      <c r="A706" s="41"/>
      <c r="B706" s="38"/>
      <c r="C706" s="127"/>
      <c r="D706" s="128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165"/>
      <c r="R706" s="171"/>
      <c r="S706" s="167"/>
      <c r="T706" s="2"/>
    </row>
    <row r="707" spans="1:20">
      <c r="A707" s="41"/>
      <c r="B707" s="38"/>
      <c r="C707" s="127"/>
      <c r="D707" s="128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165"/>
      <c r="R707" s="171"/>
      <c r="S707" s="167"/>
      <c r="T707" s="2"/>
    </row>
    <row r="708" spans="1:20">
      <c r="A708" s="41"/>
      <c r="B708" s="38"/>
      <c r="C708" s="127"/>
      <c r="D708" s="128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165"/>
      <c r="R708" s="171"/>
      <c r="S708" s="167"/>
      <c r="T708" s="2"/>
    </row>
    <row r="709" spans="1:20">
      <c r="A709" s="41"/>
      <c r="B709" s="38"/>
      <c r="C709" s="127"/>
      <c r="D709" s="128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165"/>
      <c r="R709" s="171"/>
      <c r="S709" s="167"/>
      <c r="T709" s="2"/>
    </row>
    <row r="710" spans="1:20">
      <c r="A710" s="41"/>
      <c r="B710" s="38"/>
      <c r="C710" s="127"/>
      <c r="D710" s="128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165"/>
      <c r="R710" s="171"/>
      <c r="S710" s="167"/>
      <c r="T710" s="2"/>
    </row>
    <row r="711" spans="1:20">
      <c r="A711" s="41"/>
      <c r="B711" s="38"/>
      <c r="C711" s="127"/>
      <c r="D711" s="128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165"/>
      <c r="R711" s="171"/>
      <c r="S711" s="167"/>
      <c r="T711" s="2"/>
    </row>
    <row r="712" spans="1:20">
      <c r="A712" s="41"/>
      <c r="B712" s="38"/>
      <c r="C712" s="127"/>
      <c r="D712" s="128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165"/>
      <c r="R712" s="171"/>
      <c r="S712" s="167"/>
      <c r="T712" s="2"/>
    </row>
    <row r="713" spans="1:20">
      <c r="A713" s="41"/>
      <c r="B713" s="38"/>
      <c r="C713" s="127"/>
      <c r="D713" s="128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165"/>
      <c r="R713" s="171"/>
      <c r="S713" s="167"/>
      <c r="T713" s="2"/>
    </row>
    <row r="714" spans="1:20">
      <c r="A714" s="41"/>
      <c r="B714" s="38"/>
      <c r="C714" s="127"/>
      <c r="D714" s="128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165"/>
      <c r="R714" s="171"/>
      <c r="S714" s="167"/>
      <c r="T714" s="2"/>
    </row>
    <row r="715" spans="1:20">
      <c r="A715" s="41"/>
      <c r="B715" s="38"/>
      <c r="C715" s="127"/>
      <c r="D715" s="128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165"/>
      <c r="R715" s="171"/>
      <c r="S715" s="167"/>
      <c r="T715" s="2"/>
    </row>
    <row r="716" spans="1:20">
      <c r="A716" s="41"/>
      <c r="B716" s="38"/>
      <c r="C716" s="127"/>
      <c r="D716" s="128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165"/>
      <c r="R716" s="171"/>
      <c r="S716" s="167"/>
      <c r="T716" s="2"/>
    </row>
    <row r="717" spans="1:20">
      <c r="A717" s="41"/>
      <c r="B717" s="38"/>
      <c r="C717" s="127"/>
      <c r="D717" s="128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165"/>
      <c r="R717" s="171"/>
      <c r="S717" s="167"/>
      <c r="T717" s="2"/>
    </row>
    <row r="718" spans="1:20">
      <c r="A718" s="41"/>
      <c r="B718" s="38"/>
      <c r="C718" s="127"/>
      <c r="D718" s="128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165"/>
      <c r="R718" s="171"/>
      <c r="S718" s="167"/>
      <c r="T718" s="2"/>
    </row>
    <row r="719" spans="1:20">
      <c r="A719" s="41"/>
      <c r="B719" s="38"/>
      <c r="C719" s="127"/>
      <c r="D719" s="128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165"/>
      <c r="R719" s="171"/>
      <c r="S719" s="167"/>
      <c r="T719" s="2"/>
    </row>
    <row r="720" spans="1:20">
      <c r="A720" s="41"/>
      <c r="B720" s="38"/>
      <c r="C720" s="127"/>
      <c r="D720" s="128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165"/>
      <c r="R720" s="171"/>
      <c r="S720" s="167"/>
      <c r="T720" s="2"/>
    </row>
    <row r="721" spans="1:20">
      <c r="A721" s="41"/>
      <c r="B721" s="38"/>
      <c r="C721" s="127"/>
      <c r="D721" s="128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165"/>
      <c r="R721" s="171"/>
      <c r="S721" s="167"/>
      <c r="T721" s="2"/>
    </row>
    <row r="722" spans="1:20">
      <c r="A722" s="41"/>
      <c r="B722" s="38"/>
      <c r="C722" s="127"/>
      <c r="D722" s="128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165"/>
      <c r="R722" s="171"/>
      <c r="S722" s="167"/>
      <c r="T722" s="2"/>
    </row>
    <row r="723" spans="1:20">
      <c r="A723" s="41"/>
      <c r="B723" s="38"/>
      <c r="C723" s="127"/>
      <c r="D723" s="128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165"/>
      <c r="R723" s="171"/>
      <c r="S723" s="167"/>
      <c r="T723" s="2"/>
    </row>
    <row r="724" spans="1:20">
      <c r="A724" s="41"/>
      <c r="B724" s="38"/>
      <c r="C724" s="127"/>
      <c r="D724" s="128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165"/>
      <c r="R724" s="171"/>
      <c r="S724" s="167"/>
      <c r="T724" s="2"/>
    </row>
    <row r="725" spans="1:20">
      <c r="A725" s="41"/>
      <c r="B725" s="38"/>
      <c r="C725" s="127"/>
      <c r="D725" s="128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165"/>
      <c r="R725" s="171"/>
      <c r="S725" s="167"/>
      <c r="T725" s="2"/>
    </row>
    <row r="726" spans="1:20">
      <c r="A726" s="41"/>
      <c r="B726" s="38"/>
      <c r="C726" s="127"/>
      <c r="D726" s="128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165"/>
      <c r="R726" s="171"/>
      <c r="S726" s="167"/>
      <c r="T726" s="2"/>
    </row>
    <row r="727" spans="1:20">
      <c r="A727" s="41"/>
      <c r="B727" s="38"/>
      <c r="C727" s="127"/>
      <c r="D727" s="128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165"/>
      <c r="R727" s="171"/>
      <c r="S727" s="167"/>
      <c r="T727" s="2"/>
    </row>
    <row r="728" spans="1:20">
      <c r="A728" s="41"/>
      <c r="B728" s="38"/>
      <c r="C728" s="127"/>
      <c r="D728" s="128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165"/>
      <c r="R728" s="171"/>
      <c r="S728" s="167"/>
      <c r="T728" s="2"/>
    </row>
    <row r="729" spans="1:20">
      <c r="A729" s="41"/>
      <c r="B729" s="38"/>
      <c r="C729" s="127"/>
      <c r="D729" s="128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165"/>
      <c r="R729" s="171"/>
      <c r="S729" s="167"/>
      <c r="T729" s="2"/>
    </row>
    <row r="730" spans="1:20">
      <c r="A730" s="41"/>
      <c r="B730" s="38"/>
      <c r="C730" s="127"/>
      <c r="D730" s="128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165"/>
      <c r="R730" s="171"/>
      <c r="S730" s="167"/>
      <c r="T730" s="2"/>
    </row>
    <row r="731" spans="1:20">
      <c r="A731" s="41"/>
      <c r="B731" s="38"/>
      <c r="C731" s="127"/>
      <c r="D731" s="128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165"/>
      <c r="R731" s="171"/>
      <c r="S731" s="167"/>
      <c r="T731" s="2"/>
    </row>
    <row r="732" spans="1:20">
      <c r="A732" s="41"/>
      <c r="B732" s="38"/>
      <c r="C732" s="127"/>
      <c r="D732" s="128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165"/>
      <c r="R732" s="171"/>
      <c r="S732" s="167"/>
      <c r="T732" s="2"/>
    </row>
    <row r="733" spans="1:20">
      <c r="A733" s="41"/>
      <c r="B733" s="38"/>
      <c r="C733" s="127"/>
      <c r="D733" s="128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165"/>
      <c r="R733" s="171"/>
      <c r="S733" s="167"/>
      <c r="T733" s="2"/>
    </row>
    <row r="734" spans="1:20">
      <c r="A734" s="41"/>
      <c r="B734" s="38"/>
      <c r="C734" s="127"/>
      <c r="D734" s="128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165"/>
      <c r="R734" s="171"/>
      <c r="S734" s="167"/>
      <c r="T734" s="2"/>
    </row>
    <row r="735" spans="1:20">
      <c r="A735" s="41"/>
      <c r="B735" s="38"/>
      <c r="C735" s="127"/>
      <c r="D735" s="128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165"/>
      <c r="R735" s="171"/>
      <c r="S735" s="167"/>
      <c r="T735" s="2"/>
    </row>
    <row r="736" spans="1:20">
      <c r="A736" s="41"/>
      <c r="B736" s="38"/>
      <c r="C736" s="127"/>
      <c r="D736" s="128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165"/>
      <c r="R736" s="171"/>
      <c r="S736" s="167"/>
      <c r="T736" s="2"/>
    </row>
    <row r="737" spans="1:20">
      <c r="A737" s="41"/>
      <c r="B737" s="38"/>
      <c r="C737" s="127"/>
      <c r="D737" s="128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165"/>
      <c r="R737" s="171"/>
      <c r="S737" s="167"/>
      <c r="T737" s="2"/>
    </row>
    <row r="738" spans="1:20">
      <c r="A738" s="41"/>
      <c r="B738" s="38"/>
      <c r="C738" s="127"/>
      <c r="D738" s="128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165"/>
      <c r="R738" s="171"/>
      <c r="S738" s="167"/>
      <c r="T738" s="2"/>
    </row>
    <row r="739" spans="1:20">
      <c r="A739" s="41"/>
      <c r="B739" s="38"/>
      <c r="C739" s="127"/>
      <c r="D739" s="128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165"/>
      <c r="R739" s="171"/>
      <c r="S739" s="167"/>
      <c r="T739" s="2"/>
    </row>
    <row r="740" spans="1:20">
      <c r="A740" s="41"/>
      <c r="B740" s="38"/>
      <c r="C740" s="127"/>
      <c r="D740" s="128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165"/>
      <c r="R740" s="171"/>
      <c r="S740" s="167"/>
      <c r="T740" s="2"/>
    </row>
    <row r="741" spans="1:20">
      <c r="A741" s="41"/>
      <c r="B741" s="38"/>
      <c r="C741" s="127"/>
      <c r="D741" s="128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165"/>
      <c r="R741" s="171"/>
      <c r="S741" s="167"/>
      <c r="T741" s="2"/>
    </row>
    <row r="742" spans="1:20">
      <c r="A742" s="41"/>
      <c r="B742" s="38"/>
      <c r="C742" s="127"/>
      <c r="D742" s="128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165"/>
      <c r="R742" s="171"/>
      <c r="S742" s="167"/>
      <c r="T742" s="2"/>
    </row>
    <row r="743" spans="1:20">
      <c r="A743" s="41"/>
      <c r="B743" s="38"/>
      <c r="C743" s="127"/>
      <c r="D743" s="128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165"/>
      <c r="R743" s="171"/>
      <c r="S743" s="167"/>
      <c r="T743" s="2"/>
    </row>
    <row r="744" spans="1:20">
      <c r="A744" s="41"/>
      <c r="B744" s="38"/>
      <c r="C744" s="127"/>
      <c r="D744" s="128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165"/>
      <c r="R744" s="171"/>
      <c r="S744" s="167"/>
      <c r="T744" s="2"/>
    </row>
    <row r="745" spans="1:20">
      <c r="A745" s="41"/>
      <c r="B745" s="38"/>
      <c r="C745" s="127"/>
      <c r="D745" s="128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165"/>
      <c r="R745" s="171"/>
      <c r="S745" s="167"/>
      <c r="T745" s="2"/>
    </row>
    <row r="746" spans="1:20">
      <c r="A746" s="41"/>
      <c r="B746" s="38"/>
      <c r="C746" s="127"/>
      <c r="D746" s="128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165"/>
      <c r="R746" s="171"/>
      <c r="S746" s="167"/>
      <c r="T746" s="2"/>
    </row>
    <row r="747" spans="1:20">
      <c r="A747" s="41"/>
      <c r="B747" s="38"/>
      <c r="C747" s="127"/>
      <c r="D747" s="128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165"/>
      <c r="R747" s="171"/>
      <c r="S747" s="167"/>
      <c r="T747" s="2"/>
    </row>
    <row r="748" spans="1:20">
      <c r="A748" s="41"/>
      <c r="B748" s="38"/>
      <c r="C748" s="127"/>
      <c r="D748" s="128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165"/>
      <c r="R748" s="171"/>
      <c r="S748" s="167"/>
      <c r="T748" s="2"/>
    </row>
    <row r="749" spans="1:20">
      <c r="A749" s="41"/>
      <c r="B749" s="38"/>
      <c r="C749" s="127"/>
      <c r="D749" s="128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165"/>
      <c r="R749" s="171"/>
      <c r="S749" s="167"/>
      <c r="T749" s="2"/>
    </row>
    <row r="750" spans="1:20">
      <c r="A750" s="41"/>
      <c r="B750" s="38"/>
      <c r="C750" s="127"/>
      <c r="D750" s="128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165"/>
      <c r="R750" s="171"/>
      <c r="S750" s="167"/>
      <c r="T750" s="2"/>
    </row>
    <row r="751" spans="1:20">
      <c r="A751" s="41"/>
      <c r="B751" s="38"/>
      <c r="C751" s="127"/>
      <c r="D751" s="128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165"/>
      <c r="R751" s="171"/>
      <c r="S751" s="167"/>
      <c r="T751" s="2"/>
    </row>
    <row r="752" spans="1:20">
      <c r="A752" s="41"/>
      <c r="B752" s="38"/>
      <c r="C752" s="127"/>
      <c r="D752" s="128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165"/>
      <c r="R752" s="171"/>
      <c r="S752" s="167"/>
      <c r="T752" s="2"/>
    </row>
    <row r="753" spans="1:20">
      <c r="A753" s="41"/>
      <c r="B753" s="38"/>
      <c r="C753" s="127"/>
      <c r="D753" s="128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165"/>
      <c r="R753" s="171"/>
      <c r="S753" s="167"/>
      <c r="T753" s="2"/>
    </row>
    <row r="754" spans="1:20">
      <c r="A754" s="41"/>
      <c r="B754" s="38"/>
      <c r="C754" s="127"/>
      <c r="D754" s="128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165"/>
      <c r="R754" s="171"/>
      <c r="S754" s="167"/>
      <c r="T754" s="2"/>
    </row>
    <row r="755" spans="1:20">
      <c r="A755" s="41"/>
      <c r="B755" s="38"/>
      <c r="C755" s="127"/>
      <c r="D755" s="128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165"/>
      <c r="R755" s="171"/>
      <c r="S755" s="167"/>
      <c r="T755" s="2"/>
    </row>
    <row r="756" spans="1:20">
      <c r="A756" s="41"/>
      <c r="B756" s="38"/>
      <c r="C756" s="127"/>
      <c r="D756" s="128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165"/>
      <c r="R756" s="171"/>
      <c r="S756" s="167"/>
      <c r="T756" s="2"/>
    </row>
    <row r="757" spans="1:20">
      <c r="A757" s="41"/>
      <c r="B757" s="38"/>
      <c r="C757" s="127"/>
      <c r="D757" s="128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165"/>
      <c r="R757" s="171"/>
      <c r="S757" s="167"/>
      <c r="T757" s="2"/>
    </row>
    <row r="758" spans="1:20">
      <c r="A758" s="41"/>
      <c r="B758" s="38"/>
      <c r="C758" s="127"/>
      <c r="D758" s="128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165"/>
      <c r="R758" s="171"/>
      <c r="S758" s="167"/>
      <c r="T758" s="2"/>
    </row>
    <row r="759" spans="1:20">
      <c r="A759" s="41"/>
      <c r="B759" s="38"/>
      <c r="C759" s="127"/>
      <c r="D759" s="128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165"/>
      <c r="R759" s="171"/>
      <c r="S759" s="167"/>
      <c r="T759" s="2"/>
    </row>
    <row r="760" spans="1:20">
      <c r="A760" s="41"/>
      <c r="B760" s="38"/>
      <c r="C760" s="127"/>
      <c r="D760" s="128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165"/>
      <c r="R760" s="171"/>
      <c r="S760" s="167"/>
      <c r="T760" s="2"/>
    </row>
    <row r="761" spans="1:20">
      <c r="A761" s="41"/>
      <c r="B761" s="38"/>
      <c r="C761" s="127"/>
      <c r="D761" s="128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165"/>
      <c r="R761" s="171"/>
      <c r="S761" s="167"/>
      <c r="T761" s="2"/>
    </row>
    <row r="762" spans="1:20">
      <c r="A762" s="41"/>
      <c r="B762" s="38"/>
      <c r="C762" s="127"/>
      <c r="D762" s="128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165"/>
      <c r="R762" s="171"/>
      <c r="S762" s="167"/>
      <c r="T762" s="2"/>
    </row>
    <row r="763" spans="1:20">
      <c r="A763" s="41"/>
      <c r="B763" s="38"/>
      <c r="C763" s="127"/>
      <c r="D763" s="128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165"/>
      <c r="R763" s="171"/>
      <c r="S763" s="167"/>
      <c r="T763" s="2"/>
    </row>
    <row r="764" spans="1:20">
      <c r="A764" s="41"/>
      <c r="B764" s="38"/>
      <c r="C764" s="127"/>
      <c r="D764" s="128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165"/>
      <c r="R764" s="171"/>
      <c r="S764" s="167"/>
      <c r="T764" s="2"/>
    </row>
    <row r="765" spans="1:20">
      <c r="A765" s="41"/>
      <c r="B765" s="38"/>
      <c r="C765" s="127"/>
      <c r="D765" s="128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165"/>
      <c r="R765" s="171"/>
      <c r="S765" s="167"/>
      <c r="T765" s="2"/>
    </row>
    <row r="766" spans="1:20">
      <c r="A766" s="41"/>
      <c r="B766" s="38"/>
      <c r="C766" s="127"/>
      <c r="D766" s="128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165"/>
      <c r="R766" s="171"/>
      <c r="S766" s="167"/>
      <c r="T766" s="2"/>
    </row>
    <row r="767" spans="1:20">
      <c r="A767" s="41"/>
      <c r="B767" s="38"/>
      <c r="C767" s="127"/>
      <c r="D767" s="128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165"/>
      <c r="R767" s="171"/>
      <c r="S767" s="167"/>
      <c r="T767" s="2"/>
    </row>
    <row r="768" spans="1:20">
      <c r="A768" s="41"/>
      <c r="B768" s="38"/>
      <c r="C768" s="127"/>
      <c r="D768" s="128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165"/>
      <c r="R768" s="171"/>
      <c r="S768" s="167"/>
      <c r="T768" s="2"/>
    </row>
    <row r="769" spans="1:20">
      <c r="A769" s="41"/>
      <c r="B769" s="38"/>
      <c r="C769" s="127"/>
      <c r="D769" s="128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165"/>
      <c r="R769" s="171"/>
      <c r="S769" s="167"/>
      <c r="T769" s="2"/>
    </row>
    <row r="770" spans="1:20">
      <c r="A770" s="41"/>
      <c r="B770" s="38"/>
      <c r="C770" s="127"/>
      <c r="D770" s="128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165"/>
      <c r="R770" s="171"/>
      <c r="S770" s="167"/>
      <c r="T770" s="2"/>
    </row>
    <row r="771" spans="1:20">
      <c r="A771" s="41"/>
      <c r="B771" s="38"/>
      <c r="C771" s="127"/>
      <c r="D771" s="128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165"/>
      <c r="R771" s="171"/>
      <c r="S771" s="167"/>
      <c r="T771" s="2"/>
    </row>
    <row r="772" spans="1:20">
      <c r="A772" s="41"/>
      <c r="B772" s="38"/>
      <c r="C772" s="127"/>
      <c r="D772" s="128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165"/>
      <c r="R772" s="171"/>
      <c r="S772" s="167"/>
      <c r="T772" s="2"/>
    </row>
    <row r="773" spans="1:20">
      <c r="A773" s="41"/>
      <c r="B773" s="38"/>
      <c r="C773" s="127"/>
      <c r="D773" s="128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165"/>
      <c r="R773" s="171"/>
      <c r="S773" s="167"/>
      <c r="T773" s="2"/>
    </row>
    <row r="774" spans="1:20">
      <c r="A774" s="41"/>
      <c r="B774" s="38"/>
      <c r="C774" s="127"/>
      <c r="D774" s="128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165"/>
      <c r="R774" s="171"/>
      <c r="S774" s="167"/>
      <c r="T774" s="2"/>
    </row>
    <row r="775" spans="1:20">
      <c r="A775" s="41"/>
      <c r="B775" s="38"/>
      <c r="C775" s="127"/>
      <c r="D775" s="128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165"/>
      <c r="R775" s="171"/>
      <c r="S775" s="167"/>
      <c r="T775" s="2"/>
    </row>
    <row r="776" spans="1:20">
      <c r="A776" s="41"/>
      <c r="B776" s="38"/>
      <c r="C776" s="127"/>
      <c r="D776" s="128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165"/>
      <c r="R776" s="171"/>
      <c r="S776" s="167"/>
      <c r="T776" s="2"/>
    </row>
    <row r="777" spans="1:20">
      <c r="A777" s="41"/>
      <c r="B777" s="38"/>
      <c r="C777" s="127"/>
      <c r="D777" s="128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165"/>
      <c r="R777" s="171"/>
      <c r="S777" s="167"/>
      <c r="T777" s="2"/>
    </row>
    <row r="778" spans="1:20">
      <c r="A778" s="41"/>
      <c r="B778" s="38"/>
      <c r="C778" s="127"/>
      <c r="D778" s="128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165"/>
      <c r="R778" s="171"/>
      <c r="S778" s="167"/>
      <c r="T778" s="2"/>
    </row>
    <row r="779" spans="1:20">
      <c r="A779" s="41"/>
      <c r="B779" s="38"/>
      <c r="C779" s="127"/>
      <c r="D779" s="128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165"/>
      <c r="R779" s="171"/>
      <c r="S779" s="167"/>
      <c r="T779" s="2"/>
    </row>
    <row r="780" spans="1:20">
      <c r="A780" s="41"/>
      <c r="B780" s="38"/>
      <c r="C780" s="127"/>
      <c r="D780" s="128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165"/>
      <c r="R780" s="171"/>
      <c r="S780" s="167"/>
      <c r="T780" s="2"/>
    </row>
    <row r="781" spans="1:20">
      <c r="A781" s="41"/>
      <c r="B781" s="38"/>
      <c r="C781" s="127"/>
      <c r="D781" s="128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165"/>
      <c r="R781" s="171"/>
      <c r="S781" s="167"/>
      <c r="T781" s="2"/>
    </row>
    <row r="782" spans="1:20">
      <c r="A782" s="41"/>
      <c r="B782" s="38"/>
      <c r="C782" s="127"/>
      <c r="D782" s="128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165"/>
      <c r="R782" s="171"/>
      <c r="S782" s="167"/>
      <c r="T782" s="2"/>
    </row>
    <row r="783" spans="1:20">
      <c r="A783" s="41"/>
      <c r="B783" s="38"/>
      <c r="C783" s="127"/>
      <c r="D783" s="128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165"/>
      <c r="R783" s="171"/>
      <c r="S783" s="167"/>
      <c r="T783" s="2"/>
    </row>
    <row r="784" spans="1:20">
      <c r="A784" s="41"/>
      <c r="B784" s="38"/>
      <c r="C784" s="127"/>
      <c r="D784" s="128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165"/>
      <c r="R784" s="171"/>
      <c r="S784" s="167"/>
      <c r="T784" s="2"/>
    </row>
    <row r="785" spans="1:20">
      <c r="A785" s="41"/>
      <c r="B785" s="38"/>
      <c r="C785" s="127"/>
      <c r="D785" s="128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165"/>
      <c r="R785" s="171"/>
      <c r="S785" s="167"/>
      <c r="T785" s="2"/>
    </row>
    <row r="786" spans="1:20">
      <c r="A786" s="41"/>
      <c r="B786" s="38"/>
      <c r="C786" s="127"/>
      <c r="D786" s="128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165"/>
      <c r="R786" s="171"/>
      <c r="S786" s="167"/>
      <c r="T786" s="2"/>
    </row>
    <row r="787" spans="1:20">
      <c r="A787" s="41"/>
      <c r="B787" s="38"/>
      <c r="C787" s="127"/>
      <c r="D787" s="128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165"/>
      <c r="R787" s="171"/>
      <c r="S787" s="167"/>
      <c r="T787" s="2"/>
    </row>
    <row r="788" spans="1:20">
      <c r="A788" s="41"/>
      <c r="B788" s="38"/>
      <c r="C788" s="127"/>
      <c r="D788" s="128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165"/>
      <c r="R788" s="171"/>
      <c r="S788" s="167"/>
      <c r="T788" s="2"/>
    </row>
    <row r="789" spans="1:20">
      <c r="A789" s="41"/>
      <c r="B789" s="38"/>
      <c r="C789" s="127"/>
      <c r="D789" s="128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165"/>
      <c r="R789" s="171"/>
      <c r="S789" s="167"/>
      <c r="T789" s="2"/>
    </row>
    <row r="790" spans="1:20">
      <c r="A790" s="41"/>
      <c r="B790" s="38"/>
      <c r="C790" s="127"/>
      <c r="D790" s="128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165"/>
      <c r="R790" s="171"/>
      <c r="S790" s="167"/>
      <c r="T790" s="2"/>
    </row>
    <row r="791" spans="1:20">
      <c r="A791" s="41"/>
      <c r="B791" s="38"/>
      <c r="C791" s="127"/>
      <c r="D791" s="128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165"/>
      <c r="R791" s="171"/>
      <c r="S791" s="167"/>
      <c r="T791" s="2"/>
    </row>
    <row r="792" spans="1:20">
      <c r="A792" s="41"/>
      <c r="B792" s="38"/>
      <c r="C792" s="127"/>
      <c r="D792" s="128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165"/>
      <c r="R792" s="171"/>
      <c r="S792" s="167"/>
      <c r="T792" s="2"/>
    </row>
    <row r="793" spans="1:20">
      <c r="A793" s="41"/>
      <c r="B793" s="38"/>
      <c r="C793" s="127"/>
      <c r="D793" s="128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165"/>
      <c r="R793" s="171"/>
      <c r="S793" s="167"/>
      <c r="T793" s="2"/>
    </row>
    <row r="794" spans="1:20">
      <c r="A794" s="41"/>
      <c r="B794" s="38"/>
      <c r="C794" s="127"/>
      <c r="D794" s="128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165"/>
      <c r="R794" s="171"/>
      <c r="S794" s="167"/>
      <c r="T794" s="2"/>
    </row>
    <row r="795" spans="1:20">
      <c r="A795" s="41"/>
      <c r="B795" s="38"/>
      <c r="C795" s="127"/>
      <c r="D795" s="128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165"/>
      <c r="R795" s="171"/>
      <c r="S795" s="167"/>
      <c r="T795" s="2"/>
    </row>
    <row r="796" spans="1:20">
      <c r="A796" s="41"/>
      <c r="B796" s="38"/>
      <c r="C796" s="127"/>
      <c r="D796" s="128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165"/>
      <c r="R796" s="171"/>
      <c r="S796" s="167"/>
      <c r="T796" s="2"/>
    </row>
    <row r="797" spans="1:20">
      <c r="A797" s="41"/>
      <c r="B797" s="38"/>
      <c r="C797" s="127"/>
      <c r="D797" s="128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165"/>
      <c r="R797" s="171"/>
      <c r="S797" s="167"/>
      <c r="T797" s="2"/>
    </row>
    <row r="798" spans="1:20">
      <c r="A798" s="41"/>
      <c r="B798" s="38"/>
      <c r="C798" s="127"/>
      <c r="D798" s="128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165"/>
      <c r="R798" s="171"/>
      <c r="S798" s="167"/>
      <c r="T798" s="2"/>
    </row>
    <row r="799" spans="1:20">
      <c r="A799" s="41"/>
      <c r="B799" s="38"/>
      <c r="C799" s="127"/>
      <c r="D799" s="128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172"/>
      <c r="R799" s="162"/>
      <c r="S799" s="163"/>
      <c r="T799" s="2"/>
    </row>
    <row r="800" spans="1:20">
      <c r="A800" s="41"/>
      <c r="B800" s="38"/>
      <c r="C800" s="127"/>
      <c r="D800" s="128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172"/>
      <c r="R800" s="162"/>
      <c r="S800" s="163"/>
      <c r="T800" s="2"/>
    </row>
    <row r="801" spans="1:20">
      <c r="A801" s="41"/>
      <c r="B801" s="38"/>
      <c r="C801" s="127"/>
      <c r="D801" s="128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172"/>
      <c r="R801" s="162"/>
      <c r="S801" s="163"/>
      <c r="T801" s="2"/>
    </row>
    <row r="802" spans="1:20">
      <c r="A802" s="41"/>
      <c r="B802" s="38"/>
      <c r="C802" s="127"/>
      <c r="D802" s="128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172"/>
      <c r="R802" s="162"/>
      <c r="S802" s="163"/>
      <c r="T802" s="2"/>
    </row>
    <row r="803" spans="1:20">
      <c r="A803" s="41"/>
      <c r="B803" s="38"/>
      <c r="C803" s="127"/>
      <c r="D803" s="128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172"/>
      <c r="R803" s="162"/>
      <c r="S803" s="163"/>
      <c r="T803" s="2"/>
    </row>
    <row r="804" spans="1:20">
      <c r="A804" s="41"/>
      <c r="B804" s="38"/>
      <c r="C804" s="127"/>
      <c r="D804" s="128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172"/>
      <c r="R804" s="162"/>
      <c r="S804" s="163"/>
      <c r="T804" s="2"/>
    </row>
    <row r="805" spans="1:20">
      <c r="A805" s="41"/>
      <c r="B805" s="38"/>
      <c r="C805" s="127"/>
      <c r="D805" s="128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172"/>
      <c r="R805" s="162"/>
      <c r="S805" s="163"/>
      <c r="T805" s="2"/>
    </row>
    <row r="806" spans="1:20">
      <c r="A806" s="41"/>
      <c r="B806" s="38"/>
      <c r="C806" s="127"/>
      <c r="D806" s="128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172"/>
      <c r="R806" s="162"/>
      <c r="S806" s="163"/>
      <c r="T806" s="2"/>
    </row>
    <row r="807" spans="1:20">
      <c r="A807" s="41"/>
      <c r="B807" s="38"/>
      <c r="C807" s="127"/>
      <c r="D807" s="128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172"/>
      <c r="R807" s="162"/>
      <c r="S807" s="163"/>
      <c r="T807" s="2"/>
    </row>
    <row r="808" spans="1:20">
      <c r="A808" s="41"/>
      <c r="B808" s="38"/>
      <c r="C808" s="127"/>
      <c r="D808" s="128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172"/>
      <c r="R808" s="162"/>
      <c r="S808" s="163"/>
      <c r="T808" s="2"/>
    </row>
    <row r="809" spans="1:20">
      <c r="A809" s="41"/>
      <c r="B809" s="38"/>
      <c r="C809" s="127"/>
      <c r="D809" s="128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172"/>
      <c r="R809" s="162"/>
      <c r="S809" s="163"/>
      <c r="T809" s="2"/>
    </row>
    <row r="810" spans="1:20">
      <c r="A810" s="41"/>
      <c r="B810" s="38"/>
      <c r="C810" s="127"/>
      <c r="D810" s="128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172"/>
      <c r="R810" s="162"/>
      <c r="S810" s="163"/>
      <c r="T810" s="2"/>
    </row>
    <row r="811" spans="1:20">
      <c r="A811" s="41"/>
      <c r="B811" s="38"/>
      <c r="C811" s="127"/>
      <c r="D811" s="128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172"/>
      <c r="R811" s="162"/>
      <c r="S811" s="163"/>
      <c r="T811" s="2"/>
    </row>
    <row r="812" spans="1:20">
      <c r="A812" s="41"/>
      <c r="B812" s="38"/>
      <c r="C812" s="127"/>
      <c r="D812" s="128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172"/>
      <c r="R812" s="162"/>
      <c r="S812" s="163"/>
      <c r="T812" s="2"/>
    </row>
    <row r="813" spans="1:20">
      <c r="A813" s="41"/>
      <c r="B813" s="38"/>
      <c r="C813" s="127"/>
      <c r="D813" s="128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172"/>
      <c r="R813" s="162"/>
      <c r="S813" s="163"/>
      <c r="T813" s="2"/>
    </row>
    <row r="814" spans="1:20">
      <c r="A814" s="41"/>
      <c r="B814" s="38"/>
      <c r="C814" s="127"/>
      <c r="D814" s="128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172"/>
      <c r="R814" s="162"/>
      <c r="S814" s="163"/>
      <c r="T814" s="2"/>
    </row>
    <row r="815" spans="1:20">
      <c r="A815" s="41"/>
      <c r="B815" s="38"/>
      <c r="C815" s="127"/>
      <c r="D815" s="128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172"/>
      <c r="R815" s="162"/>
      <c r="S815" s="163"/>
      <c r="T815" s="2"/>
    </row>
    <row r="816" spans="1:20">
      <c r="A816" s="41"/>
      <c r="B816" s="38"/>
      <c r="C816" s="127"/>
      <c r="D816" s="128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172"/>
      <c r="R816" s="162"/>
      <c r="S816" s="163"/>
      <c r="T816" s="2"/>
    </row>
    <row r="817" spans="1:20">
      <c r="A817" s="41"/>
      <c r="B817" s="38"/>
      <c r="C817" s="127"/>
      <c r="D817" s="128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172"/>
      <c r="R817" s="162"/>
      <c r="S817" s="163"/>
      <c r="T817" s="2"/>
    </row>
    <row r="818" spans="1:20">
      <c r="A818" s="41"/>
      <c r="B818" s="38"/>
      <c r="C818" s="127"/>
      <c r="D818" s="128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172"/>
      <c r="R818" s="162"/>
      <c r="S818" s="163"/>
      <c r="T818" s="2"/>
    </row>
    <row r="819" spans="1:20">
      <c r="A819" s="41"/>
      <c r="B819" s="38"/>
      <c r="C819" s="127"/>
      <c r="D819" s="128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172"/>
      <c r="R819" s="162"/>
      <c r="S819" s="163"/>
      <c r="T819" s="2"/>
    </row>
    <row r="820" spans="1:20">
      <c r="A820" s="41"/>
      <c r="B820" s="38"/>
      <c r="C820" s="127"/>
      <c r="D820" s="128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172"/>
      <c r="R820" s="162"/>
      <c r="S820" s="163"/>
      <c r="T820" s="2"/>
    </row>
    <row r="821" spans="1:20">
      <c r="A821" s="41"/>
      <c r="B821" s="38"/>
      <c r="C821" s="127"/>
      <c r="D821" s="128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172"/>
      <c r="R821" s="162"/>
      <c r="S821" s="163"/>
      <c r="T821" s="2"/>
    </row>
    <row r="822" spans="1:20">
      <c r="A822" s="41"/>
      <c r="B822" s="38"/>
      <c r="C822" s="127"/>
      <c r="D822" s="128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172"/>
      <c r="R822" s="162"/>
      <c r="S822" s="163"/>
      <c r="T822" s="2"/>
    </row>
    <row r="823" spans="1:20">
      <c r="A823" s="41"/>
      <c r="B823" s="38"/>
      <c r="C823" s="127"/>
      <c r="D823" s="128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172"/>
      <c r="R823" s="162"/>
      <c r="S823" s="163"/>
      <c r="T823" s="2"/>
    </row>
    <row r="824" spans="1:20">
      <c r="A824" s="41"/>
      <c r="B824" s="38"/>
      <c r="C824" s="127"/>
      <c r="D824" s="128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172"/>
      <c r="R824" s="162"/>
      <c r="S824" s="163"/>
      <c r="T824" s="2"/>
    </row>
    <row r="825" spans="1:20">
      <c r="A825" s="41"/>
      <c r="B825" s="38"/>
      <c r="C825" s="127"/>
      <c r="D825" s="128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172"/>
      <c r="R825" s="162"/>
      <c r="S825" s="163"/>
      <c r="T825" s="2"/>
    </row>
    <row r="826" spans="1:20">
      <c r="A826" s="41"/>
      <c r="B826" s="38"/>
      <c r="C826" s="127"/>
      <c r="D826" s="128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172"/>
      <c r="R826" s="162"/>
      <c r="S826" s="163"/>
      <c r="T826" s="2"/>
    </row>
    <row r="827" spans="1:20">
      <c r="A827" s="41"/>
      <c r="B827" s="38"/>
      <c r="C827" s="127"/>
      <c r="D827" s="128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172"/>
      <c r="R827" s="162"/>
      <c r="S827" s="163"/>
      <c r="T827" s="2"/>
    </row>
    <row r="828" spans="1:20">
      <c r="A828" s="41"/>
      <c r="B828" s="38"/>
      <c r="C828" s="127"/>
      <c r="D828" s="128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172"/>
      <c r="R828" s="162"/>
      <c r="S828" s="163"/>
      <c r="T828" s="2"/>
    </row>
    <row r="829" spans="1:20">
      <c r="A829" s="41"/>
      <c r="B829" s="38"/>
      <c r="C829" s="127"/>
      <c r="D829" s="128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172"/>
      <c r="R829" s="162"/>
      <c r="S829" s="163"/>
      <c r="T829" s="2"/>
    </row>
    <row r="830" spans="1:20">
      <c r="A830" s="41"/>
      <c r="B830" s="38"/>
      <c r="C830" s="127"/>
      <c r="D830" s="128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172"/>
      <c r="R830" s="162"/>
      <c r="S830" s="163"/>
      <c r="T830" s="2"/>
    </row>
    <row r="831" spans="1:20">
      <c r="A831" s="41"/>
      <c r="B831" s="38"/>
      <c r="C831" s="127"/>
      <c r="D831" s="128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172"/>
      <c r="R831" s="162"/>
      <c r="S831" s="163"/>
      <c r="T831" s="2"/>
    </row>
    <row r="832" spans="1:20">
      <c r="A832" s="41"/>
      <c r="B832" s="38"/>
      <c r="C832" s="127"/>
      <c r="D832" s="128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172"/>
      <c r="R832" s="162"/>
      <c r="S832" s="163"/>
      <c r="T832" s="2"/>
    </row>
    <row r="833" spans="1:20">
      <c r="A833" s="41"/>
      <c r="B833" s="38"/>
      <c r="C833" s="127"/>
      <c r="D833" s="128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172"/>
      <c r="R833" s="162"/>
      <c r="S833" s="163"/>
      <c r="T833" s="2"/>
    </row>
    <row r="834" spans="1:20">
      <c r="A834" s="41"/>
      <c r="B834" s="38"/>
      <c r="C834" s="127"/>
      <c r="D834" s="128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172"/>
      <c r="R834" s="162"/>
      <c r="S834" s="163"/>
      <c r="T834" s="2"/>
    </row>
    <row r="835" spans="1:20">
      <c r="A835" s="41"/>
      <c r="B835" s="38"/>
      <c r="C835" s="127"/>
      <c r="D835" s="128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172"/>
      <c r="R835" s="162"/>
      <c r="S835" s="163"/>
      <c r="T835" s="2"/>
    </row>
    <row r="836" spans="1:20">
      <c r="A836" s="41"/>
      <c r="B836" s="38"/>
      <c r="C836" s="127"/>
      <c r="D836" s="128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172"/>
      <c r="R836" s="162"/>
      <c r="S836" s="163"/>
      <c r="T836" s="2"/>
    </row>
    <row r="837" spans="1:20">
      <c r="A837" s="41"/>
      <c r="B837" s="38"/>
      <c r="C837" s="127"/>
      <c r="D837" s="128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172"/>
      <c r="R837" s="162"/>
      <c r="S837" s="163"/>
      <c r="T837" s="2"/>
    </row>
    <row r="838" spans="1:20">
      <c r="A838" s="41"/>
      <c r="B838" s="38"/>
      <c r="C838" s="127"/>
      <c r="D838" s="128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172"/>
      <c r="R838" s="162"/>
      <c r="S838" s="163"/>
      <c r="T838" s="2"/>
    </row>
    <row r="839" spans="1:20">
      <c r="A839" s="41"/>
      <c r="B839" s="38"/>
      <c r="C839" s="127"/>
      <c r="D839" s="128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172"/>
      <c r="R839" s="162"/>
      <c r="S839" s="163"/>
      <c r="T839" s="2"/>
    </row>
    <row r="840" spans="1:20">
      <c r="A840" s="42"/>
      <c r="B840" s="43"/>
      <c r="C840" s="129"/>
      <c r="D840" s="130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172"/>
      <c r="R840" s="162"/>
      <c r="S840" s="163"/>
      <c r="T840" s="2"/>
    </row>
    <row r="841" spans="1:20">
      <c r="A841" s="42"/>
      <c r="B841" s="43"/>
      <c r="C841" s="129"/>
      <c r="D841" s="130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172"/>
      <c r="R841" s="162"/>
      <c r="S841" s="163"/>
      <c r="T841" s="2"/>
    </row>
    <row r="842" spans="1:20">
      <c r="A842" s="42"/>
      <c r="B842" s="43"/>
      <c r="C842" s="129"/>
      <c r="D842" s="130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172"/>
      <c r="R842" s="162"/>
      <c r="S842" s="163"/>
      <c r="T842" s="2"/>
    </row>
    <row r="843" spans="1:20">
      <c r="A843" s="42"/>
      <c r="B843" s="43"/>
      <c r="C843" s="129"/>
      <c r="D843" s="130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172"/>
      <c r="R843" s="162"/>
      <c r="S843" s="163"/>
      <c r="T843" s="2"/>
    </row>
    <row r="844" spans="1:20">
      <c r="A844" s="42"/>
      <c r="B844" s="43"/>
      <c r="C844" s="129"/>
      <c r="D844" s="130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172"/>
      <c r="R844" s="162"/>
      <c r="S844" s="163"/>
      <c r="T844" s="2"/>
    </row>
    <row r="845" spans="1:20">
      <c r="A845" s="42"/>
      <c r="B845" s="43"/>
      <c r="C845" s="129"/>
      <c r="D845" s="130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172"/>
      <c r="R845" s="162"/>
      <c r="S845" s="163"/>
      <c r="T845" s="2"/>
    </row>
    <row r="846" spans="1:20">
      <c r="A846" s="42"/>
      <c r="B846" s="43"/>
      <c r="C846" s="129"/>
      <c r="D846" s="130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172"/>
      <c r="R846" s="162"/>
      <c r="S846" s="163"/>
      <c r="T846" s="2"/>
    </row>
    <row r="847" spans="1:20">
      <c r="A847" s="42"/>
      <c r="B847" s="43"/>
      <c r="C847" s="129"/>
      <c r="D847" s="130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172"/>
      <c r="R847" s="162"/>
      <c r="S847" s="163"/>
      <c r="T847" s="2"/>
    </row>
    <row r="848" spans="1:20">
      <c r="A848" s="42"/>
      <c r="B848" s="43"/>
      <c r="C848" s="129"/>
      <c r="D848" s="130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172"/>
      <c r="R848" s="162"/>
      <c r="S848" s="163"/>
      <c r="T848" s="2"/>
    </row>
    <row r="849" spans="1:20">
      <c r="A849" s="42"/>
      <c r="B849" s="43"/>
      <c r="C849" s="129"/>
      <c r="D849" s="130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172"/>
      <c r="R849" s="162"/>
      <c r="S849" s="163"/>
      <c r="T849" s="2"/>
    </row>
    <row r="850" spans="1:20">
      <c r="A850" s="42"/>
      <c r="B850" s="43"/>
      <c r="C850" s="129"/>
      <c r="D850" s="130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172"/>
      <c r="R850" s="162"/>
      <c r="S850" s="163"/>
      <c r="T850" s="2"/>
    </row>
    <row r="851" spans="1:20">
      <c r="A851" s="42"/>
      <c r="B851" s="43"/>
      <c r="C851" s="129"/>
      <c r="D851" s="130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172"/>
      <c r="R851" s="162"/>
      <c r="S851" s="163"/>
      <c r="T851" s="2"/>
    </row>
    <row r="852" spans="1:20">
      <c r="A852" s="42"/>
      <c r="B852" s="43"/>
      <c r="C852" s="129"/>
      <c r="D852" s="130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172"/>
      <c r="R852" s="162"/>
      <c r="S852" s="163"/>
      <c r="T852" s="2"/>
    </row>
    <row r="853" spans="1:20">
      <c r="A853" s="42"/>
      <c r="B853" s="43"/>
      <c r="C853" s="129"/>
      <c r="D853" s="130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172"/>
      <c r="R853" s="162"/>
      <c r="S853" s="163"/>
      <c r="T853" s="2"/>
    </row>
    <row r="854" spans="1:20">
      <c r="A854" s="42"/>
      <c r="B854" s="43"/>
      <c r="C854" s="129"/>
      <c r="D854" s="130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172"/>
      <c r="R854" s="162"/>
      <c r="S854" s="163"/>
      <c r="T854" s="2"/>
    </row>
    <row r="855" spans="1:20">
      <c r="A855" s="42"/>
      <c r="B855" s="43"/>
      <c r="C855" s="129"/>
      <c r="D855" s="130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172"/>
      <c r="R855" s="162"/>
      <c r="S855" s="163"/>
      <c r="T855" s="2"/>
    </row>
    <row r="856" spans="1:20">
      <c r="A856" s="42"/>
      <c r="B856" s="43"/>
      <c r="C856" s="129"/>
      <c r="D856" s="130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172"/>
      <c r="R856" s="162"/>
      <c r="S856" s="163"/>
      <c r="T856" s="2"/>
    </row>
    <row r="857" spans="1:20">
      <c r="A857" s="42"/>
      <c r="B857" s="43"/>
      <c r="C857" s="129"/>
      <c r="D857" s="130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172"/>
      <c r="R857" s="162"/>
      <c r="S857" s="163"/>
      <c r="T857" s="2"/>
    </row>
    <row r="858" spans="1:20">
      <c r="A858" s="42"/>
      <c r="B858" s="43"/>
      <c r="C858" s="129"/>
      <c r="D858" s="130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172"/>
      <c r="R858" s="162"/>
      <c r="S858" s="163"/>
      <c r="T858" s="2"/>
    </row>
    <row r="859" spans="1:20">
      <c r="A859" s="42"/>
      <c r="B859" s="43"/>
      <c r="C859" s="129"/>
      <c r="D859" s="130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172"/>
      <c r="R859" s="162"/>
      <c r="S859" s="163"/>
      <c r="T859" s="2"/>
    </row>
    <row r="860" spans="1:20">
      <c r="A860" s="42"/>
      <c r="B860" s="43"/>
      <c r="C860" s="129"/>
      <c r="D860" s="130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172"/>
      <c r="R860" s="162"/>
      <c r="S860" s="163"/>
      <c r="T860" s="2"/>
    </row>
    <row r="861" spans="1:20">
      <c r="A861" s="42"/>
      <c r="B861" s="43"/>
      <c r="C861" s="129"/>
      <c r="D861" s="130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172"/>
      <c r="R861" s="162"/>
      <c r="S861" s="163"/>
      <c r="T861" s="2"/>
    </row>
    <row r="862" spans="1:20">
      <c r="A862" s="42"/>
      <c r="B862" s="43"/>
      <c r="C862" s="129"/>
      <c r="D862" s="130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172"/>
      <c r="R862" s="162"/>
      <c r="S862" s="163"/>
      <c r="T862" s="2"/>
    </row>
    <row r="863" spans="1:20">
      <c r="A863" s="42"/>
      <c r="B863" s="43"/>
      <c r="C863" s="129"/>
      <c r="D863" s="130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172"/>
      <c r="R863" s="162"/>
      <c r="S863" s="163"/>
      <c r="T863" s="2"/>
    </row>
    <row r="864" spans="1:20">
      <c r="A864" s="42"/>
      <c r="B864" s="43"/>
      <c r="C864" s="129"/>
      <c r="D864" s="130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172"/>
      <c r="R864" s="162"/>
      <c r="S864" s="163"/>
      <c r="T864" s="2"/>
    </row>
    <row r="865" spans="1:20">
      <c r="A865" s="42"/>
      <c r="B865" s="43"/>
      <c r="C865" s="129"/>
      <c r="D865" s="130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172"/>
      <c r="R865" s="162"/>
      <c r="S865" s="163"/>
      <c r="T865" s="2"/>
    </row>
    <row r="866" spans="1:20">
      <c r="A866" s="42"/>
      <c r="B866" s="43"/>
      <c r="C866" s="129"/>
      <c r="D866" s="130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172"/>
      <c r="R866" s="162"/>
      <c r="S866" s="163"/>
      <c r="T866" s="2"/>
    </row>
    <row r="867" spans="1:20">
      <c r="A867" s="42"/>
      <c r="B867" s="43"/>
      <c r="C867" s="129"/>
      <c r="D867" s="130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172"/>
      <c r="R867" s="162"/>
      <c r="S867" s="163"/>
      <c r="T867" s="2"/>
    </row>
    <row r="868" spans="1:20">
      <c r="A868" s="42"/>
      <c r="B868" s="43"/>
      <c r="C868" s="129"/>
      <c r="D868" s="130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172"/>
      <c r="R868" s="162"/>
      <c r="S868" s="163"/>
      <c r="T868" s="2"/>
    </row>
    <row r="869" spans="1:20">
      <c r="A869" s="42"/>
      <c r="B869" s="43"/>
      <c r="C869" s="129"/>
      <c r="D869" s="130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172"/>
      <c r="R869" s="162"/>
      <c r="S869" s="163"/>
      <c r="T869" s="2"/>
    </row>
    <row r="870" spans="1:20">
      <c r="A870" s="42"/>
      <c r="B870" s="43"/>
      <c r="C870" s="129"/>
      <c r="D870" s="130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172"/>
      <c r="R870" s="162"/>
      <c r="S870" s="163"/>
      <c r="T870" s="2"/>
    </row>
    <row r="871" spans="1:20">
      <c r="A871" s="42"/>
      <c r="B871" s="43"/>
      <c r="C871" s="129"/>
      <c r="D871" s="130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172"/>
      <c r="R871" s="162"/>
      <c r="S871" s="163"/>
      <c r="T871" s="2"/>
    </row>
    <row r="872" spans="1:20">
      <c r="A872" s="42"/>
      <c r="B872" s="43"/>
      <c r="C872" s="129"/>
      <c r="D872" s="130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172"/>
      <c r="R872" s="162"/>
      <c r="S872" s="163"/>
      <c r="T872" s="2"/>
    </row>
    <row r="873" spans="1:20">
      <c r="A873" s="42"/>
      <c r="B873" s="43"/>
      <c r="C873" s="129"/>
      <c r="D873" s="130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172"/>
      <c r="R873" s="162"/>
      <c r="S873" s="163"/>
      <c r="T873" s="2"/>
    </row>
    <row r="874" spans="1:20">
      <c r="A874" s="42"/>
      <c r="B874" s="43"/>
      <c r="C874" s="129"/>
      <c r="D874" s="130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172"/>
      <c r="R874" s="162"/>
      <c r="S874" s="163"/>
      <c r="T874" s="2"/>
    </row>
    <row r="875" spans="1:20">
      <c r="A875" s="42"/>
      <c r="B875" s="43"/>
      <c r="C875" s="129"/>
      <c r="D875" s="130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172"/>
      <c r="R875" s="162"/>
      <c r="S875" s="163"/>
      <c r="T875" s="2"/>
    </row>
    <row r="876" spans="1:20">
      <c r="A876" s="42"/>
      <c r="B876" s="43"/>
      <c r="C876" s="129"/>
      <c r="D876" s="130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172"/>
      <c r="R876" s="162"/>
      <c r="S876" s="163"/>
      <c r="T876" s="2"/>
    </row>
    <row r="877" spans="1:20">
      <c r="A877" s="42"/>
      <c r="B877" s="43"/>
      <c r="C877" s="129"/>
      <c r="D877" s="130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172"/>
      <c r="R877" s="162"/>
      <c r="S877" s="163"/>
      <c r="T877" s="2"/>
    </row>
    <row r="878" spans="1:20">
      <c r="A878" s="42"/>
      <c r="B878" s="43"/>
      <c r="C878" s="129"/>
      <c r="D878" s="130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172"/>
      <c r="R878" s="162"/>
      <c r="S878" s="163"/>
      <c r="T878" s="2"/>
    </row>
    <row r="879" spans="1:20">
      <c r="A879" s="42"/>
      <c r="B879" s="43"/>
      <c r="C879" s="129"/>
      <c r="D879" s="130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172"/>
      <c r="R879" s="162"/>
      <c r="S879" s="163"/>
      <c r="T879" s="2"/>
    </row>
    <row r="880" spans="1:20">
      <c r="A880" s="42"/>
      <c r="B880" s="43"/>
      <c r="C880" s="129"/>
      <c r="D880" s="130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172"/>
      <c r="R880" s="162"/>
      <c r="S880" s="163"/>
      <c r="T880" s="2"/>
    </row>
    <row r="881" spans="1:20">
      <c r="A881" s="42"/>
      <c r="B881" s="43"/>
      <c r="C881" s="129"/>
      <c r="D881" s="130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172"/>
      <c r="R881" s="162"/>
      <c r="S881" s="163"/>
      <c r="T881" s="2"/>
    </row>
    <row r="882" spans="1:20">
      <c r="A882" s="42"/>
      <c r="B882" s="43"/>
      <c r="C882" s="129"/>
      <c r="D882" s="130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172"/>
      <c r="R882" s="162"/>
      <c r="S882" s="163"/>
      <c r="T882" s="2"/>
    </row>
    <row r="883" spans="1:20">
      <c r="A883" s="42"/>
      <c r="B883" s="43"/>
      <c r="C883" s="129"/>
      <c r="D883" s="130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172"/>
      <c r="R883" s="162"/>
      <c r="S883" s="163"/>
      <c r="T883" s="2"/>
    </row>
    <row r="884" spans="1:20">
      <c r="A884" s="42"/>
      <c r="B884" s="43"/>
      <c r="C884" s="129"/>
      <c r="D884" s="130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172"/>
      <c r="R884" s="162"/>
      <c r="S884" s="163"/>
      <c r="T884" s="2"/>
    </row>
    <row r="885" spans="1:20">
      <c r="A885" s="42"/>
      <c r="B885" s="43"/>
      <c r="C885" s="129"/>
      <c r="D885" s="130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172"/>
      <c r="R885" s="162"/>
      <c r="S885" s="163"/>
      <c r="T885" s="2"/>
    </row>
    <row r="886" spans="1:20">
      <c r="A886" s="42"/>
      <c r="B886" s="43"/>
      <c r="C886" s="129"/>
      <c r="D886" s="130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172"/>
      <c r="R886" s="162"/>
      <c r="S886" s="163"/>
      <c r="T886" s="2"/>
    </row>
    <row r="887" spans="1:20">
      <c r="A887" s="42"/>
      <c r="B887" s="43"/>
      <c r="C887" s="129"/>
      <c r="D887" s="130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172"/>
      <c r="R887" s="162"/>
      <c r="S887" s="163"/>
      <c r="T887" s="2"/>
    </row>
    <row r="888" spans="1:20">
      <c r="A888" s="42"/>
      <c r="B888" s="43"/>
      <c r="C888" s="129"/>
      <c r="D888" s="130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172"/>
      <c r="R888" s="162"/>
      <c r="S888" s="163"/>
      <c r="T888" s="2"/>
    </row>
    <row r="889" spans="1:20">
      <c r="A889" s="42"/>
      <c r="B889" s="43"/>
      <c r="C889" s="129"/>
      <c r="D889" s="130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172"/>
      <c r="R889" s="162"/>
      <c r="S889" s="163"/>
      <c r="T889" s="2"/>
    </row>
    <row r="890" spans="1:20">
      <c r="A890" s="42"/>
      <c r="B890" s="43"/>
      <c r="C890" s="129"/>
      <c r="D890" s="130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172"/>
      <c r="R890" s="162"/>
      <c r="S890" s="163"/>
      <c r="T890" s="2"/>
    </row>
    <row r="891" spans="1:20">
      <c r="A891" s="42"/>
      <c r="B891" s="43"/>
      <c r="C891" s="129"/>
      <c r="D891" s="130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172"/>
      <c r="R891" s="162"/>
      <c r="S891" s="163"/>
      <c r="T891" s="2"/>
    </row>
    <row r="892" spans="1:20">
      <c r="A892" s="42"/>
      <c r="B892" s="43"/>
      <c r="C892" s="129"/>
      <c r="D892" s="130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172"/>
      <c r="R892" s="162"/>
      <c r="S892" s="163"/>
      <c r="T892" s="2"/>
    </row>
    <row r="893" spans="1:20">
      <c r="A893" s="42"/>
      <c r="B893" s="43"/>
      <c r="C893" s="129"/>
      <c r="D893" s="130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172"/>
      <c r="R893" s="162"/>
      <c r="S893" s="163"/>
      <c r="T893" s="2"/>
    </row>
    <row r="894" spans="1:20">
      <c r="A894" s="42"/>
      <c r="B894" s="43"/>
      <c r="C894" s="129"/>
      <c r="D894" s="130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172"/>
      <c r="R894" s="162"/>
      <c r="S894" s="163"/>
      <c r="T894" s="2"/>
    </row>
    <row r="895" spans="1:20">
      <c r="A895" s="42"/>
      <c r="B895" s="43"/>
      <c r="C895" s="129"/>
      <c r="D895" s="130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172"/>
      <c r="R895" s="162"/>
      <c r="S895" s="163"/>
      <c r="T895" s="2"/>
    </row>
    <row r="896" spans="1:20">
      <c r="A896" s="42"/>
      <c r="B896" s="43"/>
      <c r="C896" s="129"/>
      <c r="D896" s="130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172"/>
      <c r="R896" s="162"/>
      <c r="S896" s="163"/>
      <c r="T896" s="2"/>
    </row>
    <row r="897" spans="1:20">
      <c r="A897" s="42"/>
      <c r="B897" s="43"/>
      <c r="C897" s="129"/>
      <c r="D897" s="130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172"/>
      <c r="R897" s="162"/>
      <c r="S897" s="163"/>
      <c r="T897" s="2"/>
    </row>
    <row r="898" spans="1:20">
      <c r="A898" s="42"/>
      <c r="B898" s="43"/>
      <c r="C898" s="129"/>
      <c r="D898" s="130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172"/>
      <c r="R898" s="162"/>
      <c r="S898" s="163"/>
      <c r="T898" s="2"/>
    </row>
    <row r="899" spans="1:20">
      <c r="A899" s="42"/>
      <c r="B899" s="43"/>
      <c r="C899" s="129"/>
      <c r="D899" s="130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172"/>
      <c r="R899" s="162"/>
      <c r="S899" s="163"/>
      <c r="T899" s="2"/>
    </row>
    <row r="900" spans="1:20">
      <c r="A900" s="42"/>
      <c r="B900" s="43"/>
      <c r="C900" s="129"/>
      <c r="D900" s="130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172"/>
      <c r="R900" s="162"/>
      <c r="S900" s="163"/>
      <c r="T900" s="2"/>
    </row>
    <row r="901" spans="1:20">
      <c r="A901" s="42"/>
      <c r="B901" s="43"/>
      <c r="C901" s="129"/>
      <c r="D901" s="130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172"/>
      <c r="R901" s="162"/>
      <c r="S901" s="163"/>
      <c r="T901" s="2"/>
    </row>
    <row r="902" spans="1:20">
      <c r="A902" s="42"/>
      <c r="B902" s="43"/>
      <c r="C902" s="129"/>
      <c r="D902" s="130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172"/>
      <c r="R902" s="162"/>
      <c r="S902" s="163"/>
      <c r="T902" s="2"/>
    </row>
    <row r="903" spans="1:20">
      <c r="A903" s="42"/>
      <c r="B903" s="43"/>
      <c r="C903" s="129"/>
      <c r="D903" s="130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172"/>
      <c r="R903" s="162"/>
      <c r="S903" s="163"/>
      <c r="T903" s="2"/>
    </row>
    <row r="904" spans="1:20">
      <c r="A904" s="42"/>
      <c r="B904" s="43"/>
      <c r="C904" s="129"/>
      <c r="D904" s="130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172"/>
      <c r="R904" s="162"/>
      <c r="S904" s="163"/>
      <c r="T904" s="2"/>
    </row>
    <row r="905" spans="1:20">
      <c r="A905" s="42"/>
      <c r="B905" s="43"/>
      <c r="C905" s="129"/>
      <c r="D905" s="130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172"/>
      <c r="R905" s="162"/>
      <c r="S905" s="163"/>
      <c r="T905" s="2"/>
    </row>
    <row r="906" spans="1:20">
      <c r="A906" s="42"/>
      <c r="B906" s="43"/>
      <c r="C906" s="129"/>
      <c r="D906" s="130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172"/>
      <c r="R906" s="162"/>
      <c r="S906" s="163"/>
      <c r="T906" s="2"/>
    </row>
    <row r="907" spans="1:20">
      <c r="A907" s="42"/>
      <c r="B907" s="43"/>
      <c r="C907" s="129"/>
      <c r="D907" s="130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172"/>
      <c r="R907" s="162"/>
      <c r="S907" s="163"/>
      <c r="T907" s="2"/>
    </row>
    <row r="908" spans="1:20">
      <c r="A908" s="42"/>
      <c r="B908" s="43"/>
      <c r="C908" s="129"/>
      <c r="D908" s="130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172"/>
      <c r="R908" s="162"/>
      <c r="S908" s="163"/>
      <c r="T908" s="2"/>
    </row>
    <row r="909" spans="1:20">
      <c r="A909" s="42"/>
      <c r="B909" s="43"/>
      <c r="C909" s="129"/>
      <c r="D909" s="130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172"/>
      <c r="R909" s="162"/>
      <c r="S909" s="163"/>
      <c r="T909" s="2"/>
    </row>
    <row r="910" spans="1:20">
      <c r="A910" s="42"/>
      <c r="B910" s="43"/>
      <c r="C910" s="129"/>
      <c r="D910" s="130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172"/>
      <c r="R910" s="162"/>
      <c r="S910" s="163"/>
      <c r="T910" s="2"/>
    </row>
    <row r="911" spans="1:20">
      <c r="A911" s="42"/>
      <c r="B911" s="43"/>
      <c r="C911" s="129"/>
      <c r="D911" s="130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172"/>
      <c r="R911" s="162"/>
      <c r="S911" s="163"/>
      <c r="T911" s="2"/>
    </row>
    <row r="912" spans="1:20">
      <c r="A912" s="42"/>
      <c r="B912" s="43"/>
      <c r="C912" s="129"/>
      <c r="D912" s="130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172"/>
      <c r="R912" s="162"/>
      <c r="S912" s="163"/>
      <c r="T912" s="2"/>
    </row>
    <row r="913" spans="1:20">
      <c r="A913" s="42"/>
      <c r="B913" s="43"/>
      <c r="C913" s="129"/>
      <c r="D913" s="130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172"/>
      <c r="R913" s="162"/>
      <c r="S913" s="163"/>
      <c r="T913" s="2"/>
    </row>
    <row r="914" spans="1:20">
      <c r="A914" s="42"/>
      <c r="B914" s="43"/>
      <c r="C914" s="129"/>
      <c r="D914" s="130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172"/>
      <c r="R914" s="162"/>
      <c r="S914" s="163"/>
      <c r="T914" s="2"/>
    </row>
    <row r="915" spans="1:20">
      <c r="A915" s="42"/>
      <c r="B915" s="43"/>
      <c r="C915" s="129"/>
      <c r="D915" s="130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172"/>
      <c r="R915" s="162"/>
      <c r="S915" s="163"/>
      <c r="T915" s="2"/>
    </row>
    <row r="916" spans="1:20">
      <c r="A916" s="42"/>
      <c r="B916" s="43"/>
      <c r="C916" s="129"/>
      <c r="D916" s="130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172"/>
      <c r="R916" s="162"/>
      <c r="S916" s="163"/>
      <c r="T916" s="2"/>
    </row>
    <row r="917" spans="1:20">
      <c r="A917" s="42"/>
      <c r="B917" s="43"/>
      <c r="C917" s="129"/>
      <c r="D917" s="130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172"/>
      <c r="R917" s="162"/>
      <c r="S917" s="163"/>
      <c r="T917" s="2"/>
    </row>
    <row r="918" spans="1:20">
      <c r="A918" s="42"/>
      <c r="B918" s="43"/>
      <c r="C918" s="129"/>
      <c r="D918" s="130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172"/>
      <c r="R918" s="162"/>
      <c r="S918" s="163"/>
      <c r="T918" s="2"/>
    </row>
    <row r="919" spans="1:20">
      <c r="A919" s="42"/>
      <c r="B919" s="43"/>
      <c r="C919" s="129"/>
      <c r="D919" s="130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172"/>
      <c r="R919" s="162"/>
      <c r="S919" s="163"/>
      <c r="T919" s="2"/>
    </row>
    <row r="920" spans="1:20">
      <c r="A920" s="42"/>
      <c r="B920" s="43"/>
      <c r="C920" s="129"/>
      <c r="D920" s="130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172"/>
      <c r="R920" s="162"/>
      <c r="S920" s="163"/>
      <c r="T920" s="2"/>
    </row>
    <row r="921" spans="1:20">
      <c r="A921" s="42"/>
      <c r="B921" s="43"/>
      <c r="C921" s="129"/>
      <c r="D921" s="130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172"/>
      <c r="R921" s="162"/>
      <c r="S921" s="163"/>
      <c r="T921" s="2"/>
    </row>
    <row r="922" spans="1:20">
      <c r="A922" s="42"/>
      <c r="B922" s="43"/>
      <c r="C922" s="129"/>
      <c r="D922" s="130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172"/>
      <c r="R922" s="162"/>
      <c r="S922" s="163"/>
      <c r="T922" s="2"/>
    </row>
    <row r="923" spans="1:20">
      <c r="A923" s="42"/>
      <c r="B923" s="43"/>
      <c r="C923" s="129"/>
      <c r="D923" s="130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172"/>
      <c r="R923" s="162"/>
      <c r="S923" s="163"/>
      <c r="T923" s="2"/>
    </row>
    <row r="924" spans="1:20">
      <c r="A924" s="42"/>
      <c r="B924" s="43"/>
      <c r="C924" s="129"/>
      <c r="D924" s="130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172"/>
      <c r="R924" s="162"/>
      <c r="S924" s="163"/>
      <c r="T924" s="2"/>
    </row>
    <row r="925" spans="1:20">
      <c r="A925" s="42"/>
      <c r="B925" s="43"/>
      <c r="C925" s="129"/>
      <c r="D925" s="130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172"/>
      <c r="R925" s="162"/>
      <c r="S925" s="163"/>
      <c r="T925" s="2"/>
    </row>
    <row r="926" spans="1:20">
      <c r="A926" s="42"/>
      <c r="B926" s="43"/>
      <c r="C926" s="129"/>
      <c r="D926" s="130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172"/>
      <c r="R926" s="162"/>
      <c r="S926" s="163"/>
      <c r="T926" s="2"/>
    </row>
    <row r="927" spans="1:20">
      <c r="A927" s="42"/>
      <c r="B927" s="43"/>
      <c r="C927" s="129"/>
      <c r="D927" s="130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172"/>
      <c r="R927" s="162"/>
      <c r="S927" s="163"/>
      <c r="T927" s="2"/>
    </row>
    <row r="928" spans="1:20">
      <c r="A928" s="42"/>
      <c r="B928" s="43"/>
      <c r="C928" s="129"/>
      <c r="D928" s="130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172"/>
      <c r="R928" s="162"/>
      <c r="S928" s="163"/>
      <c r="T928" s="2"/>
    </row>
    <row r="929" spans="1:20">
      <c r="A929" s="42"/>
      <c r="B929" s="43"/>
      <c r="C929" s="129"/>
      <c r="D929" s="130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172"/>
      <c r="R929" s="162"/>
      <c r="S929" s="163"/>
      <c r="T929" s="2"/>
    </row>
    <row r="930" spans="1:20">
      <c r="A930" s="42"/>
      <c r="B930" s="43"/>
      <c r="C930" s="129"/>
      <c r="D930" s="130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172"/>
      <c r="R930" s="162"/>
      <c r="S930" s="163"/>
      <c r="T930" s="2"/>
    </row>
    <row r="931" spans="1:20">
      <c r="A931" s="42"/>
      <c r="B931" s="43"/>
      <c r="C931" s="129"/>
      <c r="D931" s="130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172"/>
      <c r="R931" s="162"/>
      <c r="S931" s="163"/>
      <c r="T931" s="2"/>
    </row>
    <row r="932" spans="1:20">
      <c r="A932" s="42"/>
      <c r="B932" s="43"/>
      <c r="C932" s="129"/>
      <c r="D932" s="130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172"/>
      <c r="R932" s="162"/>
      <c r="S932" s="163"/>
      <c r="T932" s="2"/>
    </row>
    <row r="933" spans="1:20">
      <c r="A933" s="42"/>
      <c r="B933" s="43"/>
      <c r="C933" s="129"/>
      <c r="D933" s="130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172"/>
      <c r="R933" s="162"/>
      <c r="S933" s="163"/>
      <c r="T933" s="2"/>
    </row>
    <row r="934" spans="1:20">
      <c r="A934" s="42"/>
      <c r="B934" s="43"/>
      <c r="C934" s="129"/>
      <c r="D934" s="130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172"/>
      <c r="R934" s="162"/>
      <c r="S934" s="163"/>
      <c r="T934" s="2"/>
    </row>
    <row r="935" spans="1:20">
      <c r="A935" s="42"/>
      <c r="B935" s="43"/>
      <c r="C935" s="129"/>
      <c r="D935" s="130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172"/>
      <c r="R935" s="162"/>
      <c r="S935" s="163"/>
      <c r="T935" s="2"/>
    </row>
    <row r="936" spans="1:20">
      <c r="A936" s="42"/>
      <c r="B936" s="43"/>
      <c r="C936" s="129"/>
      <c r="D936" s="130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172"/>
      <c r="R936" s="162"/>
      <c r="S936" s="163"/>
      <c r="T936" s="2"/>
    </row>
    <row r="937" spans="1:20">
      <c r="A937" s="42"/>
      <c r="B937" s="43"/>
      <c r="C937" s="129"/>
      <c r="D937" s="130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172"/>
      <c r="R937" s="162"/>
      <c r="S937" s="163"/>
      <c r="T937" s="2"/>
    </row>
    <row r="938" spans="1:20">
      <c r="A938" s="42"/>
      <c r="B938" s="43"/>
      <c r="C938" s="129"/>
      <c r="D938" s="130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172"/>
      <c r="R938" s="162"/>
      <c r="S938" s="163"/>
      <c r="T938" s="2"/>
    </row>
    <row r="939" spans="1:20">
      <c r="A939" s="42"/>
      <c r="B939" s="43"/>
      <c r="C939" s="129"/>
      <c r="D939" s="130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172"/>
      <c r="R939" s="162"/>
      <c r="S939" s="163"/>
      <c r="T939" s="2"/>
    </row>
    <row r="940" spans="1:20">
      <c r="A940" s="42"/>
      <c r="B940" s="43"/>
      <c r="C940" s="129"/>
      <c r="D940" s="130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172"/>
      <c r="R940" s="162"/>
      <c r="S940" s="163"/>
      <c r="T940" s="2"/>
    </row>
    <row r="941" spans="1:20">
      <c r="A941" s="42"/>
      <c r="B941" s="43"/>
      <c r="C941" s="129"/>
      <c r="D941" s="130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172"/>
      <c r="R941" s="162"/>
      <c r="S941" s="163"/>
      <c r="T941" s="2"/>
    </row>
    <row r="942" spans="1:20">
      <c r="A942" s="42"/>
      <c r="B942" s="43"/>
      <c r="C942" s="129"/>
      <c r="D942" s="130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172"/>
      <c r="R942" s="162"/>
      <c r="S942" s="163"/>
      <c r="T942" s="2"/>
    </row>
    <row r="943" spans="1:20">
      <c r="A943" s="42"/>
      <c r="B943" s="43"/>
      <c r="C943" s="129"/>
      <c r="D943" s="130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172"/>
      <c r="R943" s="162"/>
      <c r="S943" s="163"/>
      <c r="T943" s="2"/>
    </row>
    <row r="944" spans="1:20">
      <c r="A944" s="42"/>
      <c r="B944" s="43"/>
      <c r="C944" s="129"/>
      <c r="D944" s="130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172"/>
      <c r="R944" s="162"/>
      <c r="S944" s="163"/>
      <c r="T944" s="2"/>
    </row>
    <row r="945" spans="1:20">
      <c r="A945" s="42"/>
      <c r="B945" s="43"/>
      <c r="C945" s="129"/>
      <c r="D945" s="130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172"/>
      <c r="R945" s="162"/>
      <c r="S945" s="163"/>
      <c r="T945" s="2"/>
    </row>
    <row r="946" spans="1:20">
      <c r="A946" s="42"/>
      <c r="B946" s="43"/>
      <c r="C946" s="129"/>
      <c r="D946" s="130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172"/>
      <c r="R946" s="162"/>
      <c r="S946" s="163"/>
      <c r="T946" s="2"/>
    </row>
    <row r="947" spans="1:20">
      <c r="A947" s="42"/>
      <c r="B947" s="43"/>
      <c r="C947" s="129"/>
      <c r="D947" s="130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172"/>
      <c r="R947" s="162"/>
      <c r="S947" s="163"/>
      <c r="T947" s="2"/>
    </row>
    <row r="948" spans="1:20">
      <c r="A948" s="42"/>
      <c r="B948" s="43"/>
      <c r="C948" s="129"/>
      <c r="D948" s="130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172"/>
      <c r="R948" s="162"/>
      <c r="S948" s="163"/>
      <c r="T948" s="2"/>
    </row>
    <row r="949" spans="1:20">
      <c r="A949" s="42"/>
      <c r="B949" s="43"/>
      <c r="C949" s="129"/>
      <c r="D949" s="130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172"/>
      <c r="R949" s="162"/>
      <c r="S949" s="163"/>
      <c r="T949" s="2"/>
    </row>
    <row r="950" spans="1:20">
      <c r="A950" s="42"/>
      <c r="B950" s="43"/>
      <c r="C950" s="129"/>
      <c r="D950" s="130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172"/>
      <c r="R950" s="162"/>
      <c r="S950" s="163"/>
      <c r="T950" s="2"/>
    </row>
    <row r="951" spans="1:20">
      <c r="A951" s="42"/>
      <c r="B951" s="43"/>
      <c r="C951" s="129"/>
      <c r="D951" s="130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172"/>
      <c r="R951" s="162"/>
      <c r="S951" s="163"/>
      <c r="T951" s="2"/>
    </row>
    <row r="952" spans="1:20">
      <c r="A952" s="42"/>
      <c r="B952" s="43"/>
      <c r="C952" s="129"/>
      <c r="D952" s="130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172"/>
      <c r="R952" s="162"/>
      <c r="S952" s="163"/>
      <c r="T952" s="2"/>
    </row>
    <row r="953" spans="1:20">
      <c r="A953" s="42"/>
      <c r="B953" s="43"/>
      <c r="C953" s="129"/>
      <c r="D953" s="130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172"/>
      <c r="R953" s="162"/>
      <c r="S953" s="163"/>
      <c r="T953" s="2"/>
    </row>
    <row r="954" spans="1:20">
      <c r="A954" s="42"/>
      <c r="B954" s="43"/>
      <c r="C954" s="129"/>
      <c r="D954" s="130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172"/>
      <c r="R954" s="162"/>
      <c r="S954" s="163"/>
      <c r="T954" s="2"/>
    </row>
    <row r="955" spans="1:20">
      <c r="A955" s="42"/>
      <c r="B955" s="43"/>
      <c r="C955" s="129"/>
      <c r="D955" s="130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172"/>
      <c r="R955" s="162"/>
      <c r="S955" s="163"/>
      <c r="T955" s="2"/>
    </row>
    <row r="956" spans="1:20">
      <c r="A956" s="42"/>
      <c r="B956" s="43"/>
      <c r="C956" s="129"/>
      <c r="D956" s="130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172"/>
      <c r="R956" s="162"/>
      <c r="S956" s="163"/>
      <c r="T956" s="2"/>
    </row>
    <row r="957" spans="1:20">
      <c r="A957" s="42"/>
      <c r="B957" s="43"/>
      <c r="C957" s="129"/>
      <c r="D957" s="130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172"/>
      <c r="R957" s="162"/>
      <c r="S957" s="163"/>
      <c r="T957" s="2"/>
    </row>
    <row r="958" spans="1:20">
      <c r="A958" s="42"/>
      <c r="B958" s="43"/>
      <c r="C958" s="129"/>
      <c r="D958" s="130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172"/>
      <c r="R958" s="162"/>
      <c r="S958" s="163"/>
      <c r="T958" s="2"/>
    </row>
    <row r="959" spans="1:20">
      <c r="A959" s="42"/>
      <c r="B959" s="43"/>
      <c r="C959" s="129"/>
      <c r="D959" s="130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172"/>
      <c r="R959" s="162"/>
      <c r="S959" s="163"/>
      <c r="T959" s="2"/>
    </row>
    <row r="960" spans="1:20">
      <c r="A960" s="42"/>
      <c r="B960" s="43"/>
      <c r="C960" s="129"/>
      <c r="D960" s="130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172"/>
      <c r="R960" s="162"/>
      <c r="S960" s="163"/>
      <c r="T960" s="2"/>
    </row>
    <row r="961" spans="1:20">
      <c r="A961" s="42"/>
      <c r="B961" s="43"/>
      <c r="C961" s="129"/>
      <c r="D961" s="130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172"/>
      <c r="R961" s="162"/>
      <c r="S961" s="163"/>
      <c r="T961" s="2"/>
    </row>
    <row r="962" spans="1:20">
      <c r="A962" s="42"/>
      <c r="B962" s="43"/>
      <c r="C962" s="129"/>
      <c r="D962" s="130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172"/>
      <c r="R962" s="162"/>
      <c r="S962" s="163"/>
      <c r="T962" s="2"/>
    </row>
    <row r="963" spans="1:20">
      <c r="A963" s="42"/>
      <c r="B963" s="43"/>
      <c r="C963" s="129"/>
      <c r="D963" s="130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172"/>
      <c r="R963" s="162"/>
      <c r="S963" s="163"/>
      <c r="T963" s="2"/>
    </row>
    <row r="964" spans="1:20">
      <c r="A964" s="42"/>
      <c r="B964" s="43"/>
      <c r="C964" s="129"/>
      <c r="D964" s="130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172"/>
      <c r="R964" s="162"/>
      <c r="S964" s="163"/>
      <c r="T964" s="2"/>
    </row>
    <row r="965" spans="1:20">
      <c r="A965" s="42"/>
      <c r="B965" s="43"/>
      <c r="C965" s="129"/>
      <c r="D965" s="130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172"/>
      <c r="R965" s="162"/>
      <c r="S965" s="163"/>
      <c r="T965" s="2"/>
    </row>
    <row r="966" spans="1:20">
      <c r="A966" s="42"/>
      <c r="B966" s="43"/>
      <c r="C966" s="129"/>
      <c r="D966" s="130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172"/>
      <c r="R966" s="162"/>
      <c r="S966" s="163"/>
      <c r="T966" s="2"/>
    </row>
    <row r="967" spans="1:20">
      <c r="A967" s="42"/>
      <c r="B967" s="43"/>
      <c r="C967" s="129"/>
      <c r="D967" s="130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172"/>
      <c r="R967" s="162"/>
      <c r="S967" s="163"/>
      <c r="T967" s="2"/>
    </row>
    <row r="968" spans="1:20">
      <c r="A968" s="42"/>
      <c r="B968" s="43"/>
      <c r="C968" s="129"/>
      <c r="D968" s="130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172"/>
      <c r="R968" s="162"/>
      <c r="S968" s="163"/>
      <c r="T968" s="2"/>
    </row>
    <row r="969" spans="1:20">
      <c r="A969" s="42"/>
      <c r="B969" s="43"/>
      <c r="C969" s="129"/>
      <c r="D969" s="130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172"/>
      <c r="R969" s="162"/>
      <c r="S969" s="163"/>
      <c r="T969" s="2"/>
    </row>
    <row r="970" spans="1:20">
      <c r="A970" s="42"/>
      <c r="B970" s="43"/>
      <c r="C970" s="129"/>
      <c r="D970" s="130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172"/>
      <c r="R970" s="162"/>
      <c r="S970" s="163"/>
      <c r="T970" s="2"/>
    </row>
    <row r="971" spans="1:20">
      <c r="A971" s="42"/>
      <c r="B971" s="43"/>
      <c r="C971" s="129"/>
      <c r="D971" s="130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172"/>
      <c r="R971" s="162"/>
      <c r="S971" s="163"/>
      <c r="T971" s="2"/>
    </row>
    <row r="972" spans="1:20">
      <c r="A972" s="42"/>
      <c r="B972" s="43"/>
      <c r="C972" s="129"/>
      <c r="D972" s="130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172"/>
      <c r="R972" s="162"/>
      <c r="S972" s="163"/>
      <c r="T972" s="2"/>
    </row>
    <row r="973" spans="1:20">
      <c r="A973" s="42"/>
      <c r="B973" s="43"/>
      <c r="C973" s="129"/>
      <c r="D973" s="130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172"/>
      <c r="R973" s="162"/>
      <c r="S973" s="163"/>
      <c r="T973" s="2"/>
    </row>
    <row r="974" spans="1:20">
      <c r="A974" s="42"/>
      <c r="B974" s="43"/>
      <c r="C974" s="129"/>
      <c r="D974" s="130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172"/>
      <c r="R974" s="162"/>
      <c r="S974" s="163"/>
      <c r="T974" s="2"/>
    </row>
    <row r="975" spans="1:20">
      <c r="A975" s="42"/>
      <c r="B975" s="43"/>
      <c r="C975" s="129"/>
      <c r="D975" s="130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172"/>
      <c r="R975" s="162"/>
      <c r="S975" s="163"/>
      <c r="T975" s="2"/>
    </row>
    <row r="976" spans="1:20">
      <c r="A976" s="42"/>
      <c r="B976" s="43"/>
      <c r="C976" s="129"/>
      <c r="D976" s="130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172"/>
      <c r="R976" s="162"/>
      <c r="S976" s="163"/>
      <c r="T976" s="2"/>
    </row>
    <row r="977" spans="1:20">
      <c r="A977" s="42"/>
      <c r="B977" s="43"/>
      <c r="C977" s="129"/>
      <c r="D977" s="130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172"/>
      <c r="R977" s="162"/>
      <c r="S977" s="163"/>
      <c r="T977" s="2"/>
    </row>
    <row r="978" spans="1:20">
      <c r="A978" s="42"/>
      <c r="B978" s="43"/>
      <c r="C978" s="129"/>
      <c r="D978" s="130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172"/>
      <c r="R978" s="162"/>
      <c r="S978" s="163"/>
      <c r="T978" s="2"/>
    </row>
    <row r="979" spans="1:20">
      <c r="A979" s="42"/>
      <c r="B979" s="43"/>
      <c r="C979" s="129"/>
      <c r="D979" s="130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172"/>
      <c r="R979" s="162"/>
      <c r="S979" s="163"/>
      <c r="T979" s="2"/>
    </row>
    <row r="980" spans="1:20">
      <c r="A980" s="42"/>
      <c r="B980" s="43"/>
      <c r="C980" s="129"/>
      <c r="D980" s="130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172"/>
      <c r="R980" s="162"/>
      <c r="S980" s="163"/>
      <c r="T980" s="2"/>
    </row>
    <row r="981" spans="1:20">
      <c r="A981" s="42"/>
      <c r="B981" s="43"/>
      <c r="C981" s="129"/>
      <c r="D981" s="130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172"/>
      <c r="R981" s="162"/>
      <c r="S981" s="163"/>
      <c r="T981" s="2"/>
    </row>
    <row r="982" spans="1:20">
      <c r="A982" s="42"/>
      <c r="B982" s="43"/>
      <c r="C982" s="129"/>
      <c r="D982" s="130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172"/>
      <c r="R982" s="162"/>
      <c r="S982" s="163"/>
      <c r="T982" s="2"/>
    </row>
    <row r="983" spans="1:20">
      <c r="A983" s="42"/>
      <c r="B983" s="43"/>
      <c r="C983" s="129"/>
      <c r="D983" s="130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172"/>
      <c r="R983" s="162"/>
      <c r="S983" s="163"/>
      <c r="T983" s="2"/>
    </row>
    <row r="984" spans="1:20">
      <c r="A984" s="42"/>
      <c r="B984" s="43"/>
      <c r="C984" s="129"/>
      <c r="D984" s="130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172"/>
      <c r="R984" s="162"/>
      <c r="S984" s="163"/>
      <c r="T984" s="2"/>
    </row>
    <row r="985" spans="1:20">
      <c r="A985" s="42"/>
      <c r="B985" s="43"/>
      <c r="C985" s="129"/>
      <c r="D985" s="130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172"/>
      <c r="R985" s="162"/>
      <c r="S985" s="163"/>
      <c r="T985" s="2"/>
    </row>
    <row r="986" spans="1:20">
      <c r="A986" s="42"/>
      <c r="B986" s="43"/>
      <c r="C986" s="129"/>
      <c r="D986" s="130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172"/>
      <c r="R986" s="162"/>
      <c r="S986" s="163"/>
      <c r="T986" s="2"/>
    </row>
    <row r="987" spans="1:20">
      <c r="A987" s="42"/>
      <c r="B987" s="43"/>
      <c r="C987" s="129"/>
      <c r="D987" s="130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172"/>
      <c r="R987" s="162"/>
      <c r="S987" s="163"/>
      <c r="T987" s="2"/>
    </row>
    <row r="988" spans="1:20">
      <c r="A988" s="42"/>
      <c r="B988" s="43"/>
      <c r="C988" s="129"/>
      <c r="D988" s="130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172"/>
      <c r="R988" s="162"/>
      <c r="S988" s="163"/>
      <c r="T988" s="2"/>
    </row>
    <row r="989" spans="1:20">
      <c r="A989" s="42"/>
      <c r="B989" s="43"/>
      <c r="C989" s="129"/>
      <c r="D989" s="130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172"/>
      <c r="R989" s="162"/>
      <c r="S989" s="163"/>
      <c r="T989" s="2"/>
    </row>
    <row r="990" spans="1:20">
      <c r="A990" s="42"/>
      <c r="B990" s="43"/>
      <c r="C990" s="129"/>
      <c r="D990" s="130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172"/>
      <c r="R990" s="162"/>
      <c r="S990" s="163"/>
      <c r="T990" s="2"/>
    </row>
    <row r="991" spans="1:20">
      <c r="A991" s="42"/>
      <c r="B991" s="43"/>
      <c r="C991" s="129"/>
      <c r="D991" s="130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172"/>
      <c r="R991" s="162"/>
      <c r="S991" s="163"/>
      <c r="T991" s="2"/>
    </row>
    <row r="992" spans="1:20">
      <c r="A992" s="42"/>
      <c r="B992" s="43"/>
      <c r="C992" s="129"/>
      <c r="D992" s="130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172"/>
      <c r="R992" s="162"/>
      <c r="S992" s="163"/>
      <c r="T992" s="2"/>
    </row>
    <row r="993" spans="1:20">
      <c r="A993" s="42"/>
      <c r="B993" s="43"/>
      <c r="C993" s="129"/>
      <c r="D993" s="130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172"/>
      <c r="R993" s="162"/>
      <c r="S993" s="163"/>
      <c r="T993" s="2"/>
    </row>
    <row r="994" spans="1:20">
      <c r="A994" s="42"/>
      <c r="B994" s="43"/>
      <c r="C994" s="129"/>
      <c r="D994" s="130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172"/>
      <c r="R994" s="162"/>
      <c r="S994" s="163"/>
      <c r="T994" s="2"/>
    </row>
    <row r="995" spans="1:20">
      <c r="A995" s="42"/>
      <c r="B995" s="43"/>
      <c r="C995" s="129"/>
      <c r="D995" s="130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172"/>
      <c r="R995" s="162"/>
      <c r="S995" s="163"/>
      <c r="T995" s="2"/>
    </row>
    <row r="996" spans="1:20">
      <c r="A996" s="42"/>
      <c r="B996" s="43"/>
      <c r="C996" s="129"/>
      <c r="D996" s="130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172"/>
      <c r="R996" s="162"/>
      <c r="S996" s="163"/>
      <c r="T996" s="2"/>
    </row>
    <row r="997" spans="1:20">
      <c r="A997" s="42"/>
      <c r="B997" s="43"/>
      <c r="C997" s="129"/>
      <c r="D997" s="130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172"/>
      <c r="R997" s="162"/>
      <c r="S997" s="163"/>
      <c r="T997" s="2"/>
    </row>
    <row r="998" spans="1:20">
      <c r="A998" s="42"/>
      <c r="B998" s="43"/>
      <c r="C998" s="129"/>
      <c r="D998" s="130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165"/>
      <c r="R998" s="171"/>
      <c r="S998" s="173"/>
      <c r="T998" s="2"/>
    </row>
    <row r="999" spans="1:20">
      <c r="A999" s="42"/>
      <c r="B999" s="43"/>
      <c r="C999" s="129"/>
      <c r="D999" s="130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165"/>
      <c r="R999" s="171"/>
      <c r="S999" s="173"/>
      <c r="T999" s="2"/>
    </row>
    <row r="1000" spans="1:20">
      <c r="A1000" s="42"/>
      <c r="B1000" s="43"/>
      <c r="C1000" s="129"/>
      <c r="D1000" s="130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165"/>
      <c r="R1000" s="171"/>
      <c r="S1000" s="173"/>
      <c r="T1000" s="2"/>
    </row>
    <row r="1001" spans="1:20">
      <c r="A1001" s="42"/>
      <c r="B1001" s="43"/>
      <c r="C1001" s="129"/>
      <c r="D1001" s="130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165"/>
      <c r="R1001" s="171"/>
      <c r="S1001" s="173"/>
      <c r="T1001" s="2"/>
    </row>
    <row r="1002" spans="1:20">
      <c r="A1002" s="42"/>
      <c r="B1002" s="43"/>
      <c r="C1002" s="129"/>
      <c r="D1002" s="130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165"/>
      <c r="R1002" s="171"/>
      <c r="S1002" s="173"/>
      <c r="T1002" s="2"/>
    </row>
    <row r="1003" spans="1:20">
      <c r="A1003" s="42"/>
      <c r="B1003" s="43"/>
      <c r="C1003" s="129"/>
      <c r="D1003" s="130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165"/>
      <c r="R1003" s="171"/>
      <c r="S1003" s="173"/>
      <c r="T1003" s="2"/>
    </row>
    <row r="1004" spans="1:20">
      <c r="A1004" s="42"/>
      <c r="B1004" s="43"/>
      <c r="C1004" s="129"/>
      <c r="D1004" s="130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165"/>
      <c r="R1004" s="171"/>
      <c r="S1004" s="173"/>
      <c r="T1004" s="2"/>
    </row>
    <row r="1005" spans="1:20">
      <c r="A1005" s="42"/>
      <c r="B1005" s="43"/>
      <c r="C1005" s="129"/>
      <c r="D1005" s="130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165"/>
      <c r="R1005" s="171"/>
      <c r="S1005" s="173"/>
      <c r="T1005" s="2"/>
    </row>
    <row r="1006" spans="1:20">
      <c r="A1006" s="42"/>
      <c r="B1006" s="43"/>
      <c r="C1006" s="129"/>
      <c r="D1006" s="130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165"/>
      <c r="R1006" s="171"/>
      <c r="S1006" s="173"/>
      <c r="T1006" s="2"/>
    </row>
    <row r="1007" spans="1:20">
      <c r="A1007" s="42"/>
      <c r="B1007" s="43"/>
      <c r="C1007" s="129"/>
      <c r="D1007" s="130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165"/>
      <c r="R1007" s="171"/>
      <c r="S1007" s="173"/>
      <c r="T1007" s="2"/>
    </row>
    <row r="1008" spans="1:20">
      <c r="A1008" s="42"/>
      <c r="B1008" s="43"/>
      <c r="C1008" s="129"/>
      <c r="D1008" s="130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165"/>
      <c r="R1008" s="171"/>
      <c r="S1008" s="173"/>
      <c r="T1008" s="2"/>
    </row>
    <row r="1009" spans="1:20">
      <c r="A1009" s="42"/>
      <c r="B1009" s="43"/>
      <c r="C1009" s="129"/>
      <c r="D1009" s="130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165"/>
      <c r="R1009" s="171"/>
      <c r="S1009" s="173"/>
      <c r="T1009" s="2"/>
    </row>
    <row r="1010" spans="1:20">
      <c r="A1010" s="42"/>
      <c r="B1010" s="43"/>
      <c r="C1010" s="129"/>
      <c r="D1010" s="130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165"/>
      <c r="R1010" s="171"/>
      <c r="S1010" s="173"/>
      <c r="T1010" s="2"/>
    </row>
    <row r="1011" spans="1:20">
      <c r="A1011" s="42"/>
      <c r="B1011" s="43"/>
      <c r="C1011" s="129"/>
      <c r="D1011" s="130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165"/>
      <c r="R1011" s="171"/>
      <c r="S1011" s="173"/>
      <c r="T1011" s="2"/>
    </row>
    <row r="1012" spans="1:20">
      <c r="A1012" s="42"/>
      <c r="B1012" s="43"/>
      <c r="C1012" s="129"/>
      <c r="D1012" s="130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165"/>
      <c r="R1012" s="171"/>
      <c r="S1012" s="173"/>
      <c r="T1012" s="2"/>
    </row>
    <row r="1013" spans="1:20">
      <c r="A1013" s="42"/>
      <c r="B1013" s="43"/>
      <c r="C1013" s="129"/>
      <c r="D1013" s="130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165"/>
      <c r="R1013" s="171"/>
      <c r="S1013" s="173"/>
      <c r="T1013" s="2"/>
    </row>
    <row r="1014" spans="1:20">
      <c r="A1014" s="42"/>
      <c r="B1014" s="43"/>
      <c r="C1014" s="129"/>
      <c r="D1014" s="130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165"/>
      <c r="R1014" s="171"/>
      <c r="S1014" s="173"/>
      <c r="T1014" s="2"/>
    </row>
    <row r="1015" spans="1:20">
      <c r="A1015" s="42"/>
      <c r="B1015" s="43"/>
      <c r="C1015" s="129"/>
      <c r="D1015" s="130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165"/>
      <c r="R1015" s="171"/>
      <c r="S1015" s="173"/>
      <c r="T1015" s="2"/>
    </row>
    <row r="1016" spans="1:20">
      <c r="A1016" s="42"/>
      <c r="B1016" s="43"/>
      <c r="C1016" s="129"/>
      <c r="D1016" s="130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165"/>
      <c r="R1016" s="171"/>
      <c r="S1016" s="173"/>
      <c r="T1016" s="2"/>
    </row>
    <row r="1017" spans="1:20">
      <c r="A1017" s="42"/>
      <c r="B1017" s="43"/>
      <c r="C1017" s="129"/>
      <c r="D1017" s="130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165"/>
      <c r="R1017" s="171"/>
      <c r="S1017" s="173"/>
      <c r="T1017" s="2"/>
    </row>
    <row r="1018" spans="1:20">
      <c r="A1018" s="42"/>
      <c r="B1018" s="43"/>
      <c r="C1018" s="129"/>
      <c r="D1018" s="130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165"/>
      <c r="R1018" s="171"/>
      <c r="S1018" s="173"/>
      <c r="T1018" s="2"/>
    </row>
    <row r="1019" spans="1:20">
      <c r="A1019" s="42"/>
      <c r="B1019" s="43"/>
      <c r="C1019" s="129"/>
      <c r="D1019" s="130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165"/>
      <c r="R1019" s="171"/>
      <c r="S1019" s="173"/>
      <c r="T1019" s="2"/>
    </row>
    <row r="1020" spans="1:20">
      <c r="A1020" s="42"/>
      <c r="B1020" s="43"/>
      <c r="C1020" s="129"/>
      <c r="D1020" s="130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165"/>
      <c r="R1020" s="171"/>
      <c r="S1020" s="173"/>
      <c r="T1020" s="2"/>
    </row>
    <row r="1021" spans="1:20">
      <c r="A1021" s="42"/>
      <c r="B1021" s="43"/>
      <c r="C1021" s="129"/>
      <c r="D1021" s="130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165"/>
      <c r="R1021" s="171"/>
      <c r="S1021" s="173"/>
      <c r="T1021" s="2"/>
    </row>
    <row r="1022" spans="1:20">
      <c r="A1022" s="42"/>
      <c r="B1022" s="43"/>
      <c r="C1022" s="129"/>
      <c r="D1022" s="130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165"/>
      <c r="R1022" s="171"/>
      <c r="S1022" s="173"/>
      <c r="T1022" s="2"/>
    </row>
    <row r="1023" spans="1:20">
      <c r="A1023" s="42"/>
      <c r="B1023" s="43"/>
      <c r="C1023" s="129"/>
      <c r="D1023" s="130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165"/>
      <c r="R1023" s="171"/>
      <c r="S1023" s="173"/>
      <c r="T1023" s="2"/>
    </row>
    <row r="1024" spans="1:20">
      <c r="A1024" s="42"/>
      <c r="B1024" s="43"/>
      <c r="C1024" s="129"/>
      <c r="D1024" s="130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165"/>
      <c r="R1024" s="171"/>
      <c r="S1024" s="173"/>
      <c r="T1024" s="2"/>
    </row>
    <row r="1025" spans="1:20">
      <c r="A1025" s="42"/>
      <c r="B1025" s="43"/>
      <c r="C1025" s="129"/>
      <c r="D1025" s="130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165"/>
      <c r="R1025" s="171"/>
      <c r="S1025" s="173"/>
      <c r="T1025" s="2"/>
    </row>
    <row r="1026" spans="1:20">
      <c r="A1026" s="42"/>
      <c r="B1026" s="43"/>
      <c r="C1026" s="129"/>
      <c r="D1026" s="130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165"/>
      <c r="R1026" s="171"/>
      <c r="S1026" s="173"/>
      <c r="T1026" s="2"/>
    </row>
    <row r="1027" spans="1:20">
      <c r="A1027" s="42"/>
      <c r="B1027" s="43"/>
      <c r="C1027" s="129"/>
      <c r="D1027" s="130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165"/>
      <c r="R1027" s="171"/>
      <c r="S1027" s="173"/>
      <c r="T1027" s="2"/>
    </row>
    <row r="1028" spans="1:20">
      <c r="A1028" s="42"/>
      <c r="B1028" s="43"/>
      <c r="C1028" s="129"/>
      <c r="D1028" s="130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165"/>
      <c r="R1028" s="171"/>
      <c r="S1028" s="173"/>
      <c r="T1028" s="2"/>
    </row>
    <row r="1029" spans="1:20">
      <c r="A1029" s="42"/>
      <c r="B1029" s="43"/>
      <c r="C1029" s="129"/>
      <c r="D1029" s="130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165"/>
      <c r="R1029" s="171"/>
      <c r="S1029" s="173"/>
      <c r="T1029" s="2"/>
    </row>
    <row r="1030" spans="1:20">
      <c r="A1030" s="42"/>
      <c r="B1030" s="43"/>
      <c r="C1030" s="129"/>
      <c r="D1030" s="130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165"/>
      <c r="R1030" s="171"/>
      <c r="S1030" s="173"/>
      <c r="T1030" s="2"/>
    </row>
    <row r="1031" spans="1:20">
      <c r="A1031" s="42"/>
      <c r="B1031" s="43"/>
      <c r="C1031" s="129"/>
      <c r="D1031" s="130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165"/>
      <c r="R1031" s="171"/>
      <c r="S1031" s="173"/>
      <c r="T1031" s="2"/>
    </row>
    <row r="1032" spans="1:20">
      <c r="A1032" s="42"/>
      <c r="B1032" s="43"/>
      <c r="C1032" s="129"/>
      <c r="D1032" s="130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165"/>
      <c r="R1032" s="171"/>
      <c r="S1032" s="173"/>
      <c r="T1032" s="2"/>
    </row>
    <row r="1033" spans="1:20">
      <c r="A1033" s="42"/>
      <c r="B1033" s="43"/>
      <c r="C1033" s="129"/>
      <c r="D1033" s="130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165"/>
      <c r="R1033" s="171"/>
      <c r="S1033" s="173"/>
      <c r="T1033" s="2"/>
    </row>
    <row r="1034" spans="1:20">
      <c r="A1034" s="42"/>
      <c r="B1034" s="43"/>
      <c r="C1034" s="129"/>
      <c r="D1034" s="130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165"/>
      <c r="R1034" s="171"/>
      <c r="S1034" s="173"/>
      <c r="T1034" s="2"/>
    </row>
    <row r="1035" spans="1:20">
      <c r="A1035" s="42"/>
      <c r="B1035" s="43"/>
      <c r="C1035" s="129"/>
      <c r="D1035" s="130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165"/>
      <c r="R1035" s="171"/>
      <c r="S1035" s="173"/>
      <c r="T1035" s="2"/>
    </row>
    <row r="1036" spans="1:20">
      <c r="A1036" s="42"/>
      <c r="B1036" s="43"/>
      <c r="C1036" s="129"/>
      <c r="D1036" s="130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165"/>
      <c r="R1036" s="171"/>
      <c r="S1036" s="173"/>
      <c r="T1036" s="2"/>
    </row>
    <row r="1037" spans="1:20">
      <c r="A1037" s="42"/>
      <c r="B1037" s="43"/>
      <c r="C1037" s="129"/>
      <c r="D1037" s="130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165"/>
      <c r="R1037" s="171"/>
      <c r="S1037" s="173"/>
      <c r="T1037" s="2"/>
    </row>
    <row r="1038" spans="1:20">
      <c r="A1038" s="42"/>
      <c r="B1038" s="43"/>
      <c r="C1038" s="129"/>
      <c r="D1038" s="130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165"/>
      <c r="R1038" s="171"/>
      <c r="S1038" s="173"/>
      <c r="T1038" s="2"/>
    </row>
    <row r="1039" spans="1:20">
      <c r="A1039" s="44"/>
      <c r="B1039" s="45"/>
      <c r="C1039" s="131"/>
      <c r="D1039" s="13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165"/>
      <c r="R1039" s="171"/>
      <c r="S1039" s="173"/>
      <c r="T1039" s="2"/>
    </row>
    <row r="1040" spans="1:20">
      <c r="A1040" s="44"/>
      <c r="B1040" s="45"/>
      <c r="C1040" s="131"/>
      <c r="D1040" s="13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165"/>
      <c r="R1040" s="171"/>
      <c r="S1040" s="173"/>
      <c r="T1040" s="2"/>
    </row>
    <row r="1041" spans="1:20">
      <c r="A1041" s="44"/>
      <c r="B1041" s="45"/>
      <c r="C1041" s="131"/>
      <c r="D1041" s="13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165"/>
      <c r="R1041" s="171"/>
      <c r="S1041" s="173"/>
      <c r="T1041" s="2"/>
    </row>
    <row r="1042" spans="1:20">
      <c r="A1042" s="44"/>
      <c r="B1042" s="45"/>
      <c r="C1042" s="131"/>
      <c r="D1042" s="13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165"/>
      <c r="R1042" s="171"/>
      <c r="S1042" s="173"/>
      <c r="T1042" s="2"/>
    </row>
    <row r="1043" spans="1:20">
      <c r="A1043" s="44"/>
      <c r="B1043" s="45"/>
      <c r="C1043" s="131"/>
      <c r="D1043" s="13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165"/>
      <c r="R1043" s="171"/>
      <c r="S1043" s="173"/>
      <c r="T1043" s="2"/>
    </row>
    <row r="1044" spans="1:20">
      <c r="A1044" s="44"/>
      <c r="B1044" s="45"/>
      <c r="C1044" s="131"/>
      <c r="D1044" s="13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165"/>
      <c r="R1044" s="171"/>
      <c r="S1044" s="173"/>
      <c r="T1044" s="2"/>
    </row>
    <row r="1045" spans="1:20">
      <c r="A1045" s="44"/>
      <c r="B1045" s="45"/>
      <c r="C1045" s="131"/>
      <c r="D1045" s="13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165"/>
      <c r="R1045" s="171"/>
      <c r="S1045" s="173"/>
      <c r="T1045" s="2"/>
    </row>
    <row r="1046" spans="1:20">
      <c r="A1046" s="44"/>
      <c r="B1046" s="45"/>
      <c r="C1046" s="131"/>
      <c r="D1046" s="13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165"/>
      <c r="R1046" s="171"/>
      <c r="S1046" s="173"/>
      <c r="T1046" s="2"/>
    </row>
    <row r="1047" spans="1:20">
      <c r="A1047" s="44"/>
      <c r="B1047" s="45"/>
      <c r="C1047" s="131"/>
      <c r="D1047" s="13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165"/>
      <c r="R1047" s="171"/>
      <c r="S1047" s="173"/>
      <c r="T1047" s="2"/>
    </row>
    <row r="1048" spans="1:20">
      <c r="A1048" s="44"/>
      <c r="B1048" s="45"/>
      <c r="C1048" s="131"/>
      <c r="D1048" s="13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165"/>
      <c r="R1048" s="171"/>
      <c r="S1048" s="173"/>
      <c r="T1048" s="2"/>
    </row>
    <row r="1049" spans="1:20">
      <c r="A1049" s="44"/>
      <c r="B1049" s="45"/>
      <c r="C1049" s="131"/>
      <c r="D1049" s="13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165"/>
      <c r="R1049" s="171"/>
      <c r="S1049" s="173"/>
      <c r="T1049" s="2"/>
    </row>
    <row r="1050" spans="1:20">
      <c r="A1050" s="44"/>
      <c r="B1050" s="45"/>
      <c r="C1050" s="131"/>
      <c r="D1050" s="13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165"/>
      <c r="R1050" s="171"/>
      <c r="S1050" s="173"/>
      <c r="T1050" s="2"/>
    </row>
    <row r="1051" spans="1:20">
      <c r="A1051" s="44"/>
      <c r="B1051" s="45"/>
      <c r="C1051" s="131"/>
      <c r="D1051" s="13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165"/>
      <c r="R1051" s="171"/>
      <c r="S1051" s="173"/>
      <c r="T1051" s="2"/>
    </row>
    <row r="1052" spans="1:20">
      <c r="A1052" s="44"/>
      <c r="B1052" s="45"/>
      <c r="C1052" s="131"/>
      <c r="D1052" s="13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165"/>
      <c r="R1052" s="171"/>
      <c r="S1052" s="173"/>
      <c r="T1052" s="2"/>
    </row>
    <row r="1053" spans="1:20">
      <c r="A1053" s="44"/>
      <c r="B1053" s="45"/>
      <c r="C1053" s="131"/>
      <c r="D1053" s="13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165"/>
      <c r="R1053" s="171"/>
      <c r="S1053" s="173"/>
      <c r="T1053" s="2"/>
    </row>
    <row r="1054" spans="1:20">
      <c r="A1054" s="44"/>
      <c r="B1054" s="45"/>
      <c r="C1054" s="131"/>
      <c r="D1054" s="13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165"/>
      <c r="R1054" s="171"/>
      <c r="S1054" s="173"/>
      <c r="T1054" s="2"/>
    </row>
    <row r="1055" spans="1:20">
      <c r="A1055" s="44"/>
      <c r="B1055" s="45"/>
      <c r="C1055" s="131"/>
      <c r="D1055" s="13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165"/>
      <c r="R1055" s="171"/>
      <c r="S1055" s="173"/>
      <c r="T1055" s="2"/>
    </row>
    <row r="1056" spans="1:20">
      <c r="A1056" s="44"/>
      <c r="B1056" s="45"/>
      <c r="C1056" s="131"/>
      <c r="D1056" s="13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165"/>
      <c r="R1056" s="171"/>
      <c r="S1056" s="173"/>
      <c r="T1056" s="2"/>
    </row>
    <row r="1057" spans="1:20">
      <c r="A1057" s="44"/>
      <c r="B1057" s="45"/>
      <c r="C1057" s="131"/>
      <c r="D1057" s="13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165"/>
      <c r="R1057" s="171"/>
      <c r="S1057" s="173"/>
      <c r="T1057" s="2"/>
    </row>
    <row r="1058" spans="1:20">
      <c r="A1058" s="44"/>
      <c r="B1058" s="45"/>
      <c r="C1058" s="131"/>
      <c r="D1058" s="13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165"/>
      <c r="R1058" s="171"/>
      <c r="S1058" s="173"/>
      <c r="T1058" s="2"/>
    </row>
    <row r="1059" spans="1:20">
      <c r="A1059" s="44"/>
      <c r="B1059" s="45"/>
      <c r="C1059" s="131"/>
      <c r="D1059" s="13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165"/>
      <c r="R1059" s="171"/>
      <c r="S1059" s="173"/>
      <c r="T1059" s="2"/>
    </row>
    <row r="1060" spans="1:20">
      <c r="A1060" s="44"/>
      <c r="B1060" s="45"/>
      <c r="C1060" s="131"/>
      <c r="D1060" s="13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165"/>
      <c r="R1060" s="171"/>
      <c r="S1060" s="173"/>
      <c r="T1060" s="2"/>
    </row>
    <row r="1061" spans="1:20">
      <c r="A1061" s="44"/>
      <c r="B1061" s="45"/>
      <c r="C1061" s="131"/>
      <c r="D1061" s="13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165"/>
      <c r="R1061" s="171"/>
      <c r="S1061" s="173"/>
      <c r="T1061" s="2"/>
    </row>
    <row r="1062" spans="1:20">
      <c r="A1062" s="44"/>
      <c r="B1062" s="45"/>
      <c r="C1062" s="131"/>
      <c r="D1062" s="13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165"/>
      <c r="R1062" s="171"/>
      <c r="S1062" s="173"/>
      <c r="T1062" s="2"/>
    </row>
    <row r="1063" spans="1:20">
      <c r="A1063" s="44"/>
      <c r="B1063" s="45"/>
      <c r="C1063" s="131"/>
      <c r="D1063" s="13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165"/>
      <c r="R1063" s="171"/>
      <c r="S1063" s="173"/>
      <c r="T1063" s="2"/>
    </row>
    <row r="1064" spans="1:20">
      <c r="A1064" s="44"/>
      <c r="B1064" s="45"/>
      <c r="C1064" s="131"/>
      <c r="D1064" s="13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165"/>
      <c r="R1064" s="171"/>
      <c r="S1064" s="173"/>
      <c r="T1064" s="2"/>
    </row>
    <row r="1065" spans="1:20">
      <c r="A1065" s="44"/>
      <c r="B1065" s="45"/>
      <c r="C1065" s="131"/>
      <c r="D1065" s="13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165"/>
      <c r="R1065" s="171"/>
      <c r="S1065" s="173"/>
      <c r="T1065" s="2"/>
    </row>
    <row r="1066" spans="1:20">
      <c r="A1066" s="44"/>
      <c r="B1066" s="45"/>
      <c r="C1066" s="131"/>
      <c r="D1066" s="13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165"/>
      <c r="R1066" s="171"/>
      <c r="S1066" s="173"/>
      <c r="T1066" s="2"/>
    </row>
    <row r="1067" spans="1:20">
      <c r="A1067" s="44"/>
      <c r="B1067" s="45"/>
      <c r="C1067" s="131"/>
      <c r="D1067" s="13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165"/>
      <c r="R1067" s="171"/>
      <c r="S1067" s="173"/>
      <c r="T1067" s="2"/>
    </row>
    <row r="1068" spans="1:20">
      <c r="A1068" s="44"/>
      <c r="B1068" s="45"/>
      <c r="C1068" s="131"/>
      <c r="D1068" s="13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165"/>
      <c r="R1068" s="171"/>
      <c r="S1068" s="173"/>
      <c r="T1068" s="2"/>
    </row>
    <row r="1069" spans="1:20">
      <c r="A1069" s="44"/>
      <c r="B1069" s="45"/>
      <c r="C1069" s="131"/>
      <c r="D1069" s="13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165"/>
      <c r="R1069" s="171"/>
      <c r="S1069" s="173"/>
      <c r="T1069" s="2"/>
    </row>
    <row r="1070" spans="1:20">
      <c r="A1070" s="44"/>
      <c r="B1070" s="45"/>
      <c r="C1070" s="131"/>
      <c r="D1070" s="13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165"/>
      <c r="R1070" s="171"/>
      <c r="S1070" s="173"/>
      <c r="T1070" s="2"/>
    </row>
    <row r="1071" spans="1:20">
      <c r="A1071" s="44"/>
      <c r="B1071" s="45"/>
      <c r="C1071" s="131"/>
      <c r="D1071" s="13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165"/>
      <c r="R1071" s="171"/>
      <c r="S1071" s="173"/>
      <c r="T1071" s="2"/>
    </row>
    <row r="1072" spans="1:20">
      <c r="A1072" s="44"/>
      <c r="B1072" s="45"/>
      <c r="C1072" s="131"/>
      <c r="D1072" s="13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165"/>
      <c r="R1072" s="171"/>
      <c r="S1072" s="173"/>
      <c r="T1072" s="2"/>
    </row>
    <row r="1073" spans="1:20">
      <c r="A1073" s="44"/>
      <c r="B1073" s="45"/>
      <c r="C1073" s="131"/>
      <c r="D1073" s="13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165"/>
      <c r="R1073" s="171"/>
      <c r="S1073" s="173"/>
      <c r="T1073" s="2"/>
    </row>
    <row r="1074" spans="1:20">
      <c r="A1074" s="44"/>
      <c r="B1074" s="45"/>
      <c r="C1074" s="131"/>
      <c r="D1074" s="13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165"/>
      <c r="R1074" s="171"/>
      <c r="S1074" s="173"/>
      <c r="T1074" s="2"/>
    </row>
    <row r="1075" spans="1:20">
      <c r="A1075" s="44"/>
      <c r="B1075" s="45"/>
      <c r="C1075" s="131"/>
      <c r="D1075" s="13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165"/>
      <c r="R1075" s="171"/>
      <c r="S1075" s="173"/>
      <c r="T1075" s="2"/>
    </row>
    <row r="1076" spans="1:20">
      <c r="A1076" s="44"/>
      <c r="B1076" s="45"/>
      <c r="C1076" s="131"/>
      <c r="D1076" s="13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165"/>
      <c r="R1076" s="171"/>
      <c r="S1076" s="173"/>
      <c r="T1076" s="2"/>
    </row>
    <row r="1077" spans="1:20">
      <c r="A1077" s="44"/>
      <c r="B1077" s="45"/>
      <c r="C1077" s="131"/>
      <c r="D1077" s="13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165"/>
      <c r="R1077" s="171"/>
      <c r="S1077" s="173"/>
      <c r="T1077" s="2"/>
    </row>
    <row r="1078" spans="1:20">
      <c r="A1078" s="44"/>
      <c r="B1078" s="45"/>
      <c r="C1078" s="131"/>
      <c r="D1078" s="13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165"/>
      <c r="R1078" s="171"/>
      <c r="S1078" s="173"/>
      <c r="T1078" s="2"/>
    </row>
    <row r="1079" spans="1:20">
      <c r="A1079" s="44"/>
      <c r="B1079" s="45"/>
      <c r="C1079" s="131"/>
      <c r="D1079" s="13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165"/>
      <c r="R1079" s="171"/>
      <c r="S1079" s="173"/>
      <c r="T1079" s="2"/>
    </row>
    <row r="1080" spans="1:20">
      <c r="A1080" s="44"/>
      <c r="B1080" s="45"/>
      <c r="C1080" s="131"/>
      <c r="D1080" s="13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165"/>
      <c r="R1080" s="171"/>
      <c r="S1080" s="173"/>
      <c r="T1080" s="2"/>
    </row>
    <row r="1081" spans="1:20">
      <c r="A1081" s="44"/>
      <c r="B1081" s="45"/>
      <c r="C1081" s="131"/>
      <c r="D1081" s="13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165"/>
      <c r="R1081" s="171"/>
      <c r="S1081" s="173"/>
      <c r="T1081" s="2"/>
    </row>
    <row r="1082" spans="1:20">
      <c r="A1082" s="44"/>
      <c r="B1082" s="45"/>
      <c r="C1082" s="131"/>
      <c r="D1082" s="13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165"/>
      <c r="R1082" s="171"/>
      <c r="S1082" s="173"/>
      <c r="T1082" s="2"/>
    </row>
    <row r="1083" spans="1:20">
      <c r="A1083" s="44"/>
      <c r="B1083" s="45"/>
      <c r="C1083" s="131"/>
      <c r="D1083" s="13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165"/>
      <c r="R1083" s="171"/>
      <c r="S1083" s="173"/>
      <c r="T1083" s="2"/>
    </row>
    <row r="1084" spans="1:20">
      <c r="A1084" s="44"/>
      <c r="B1084" s="45"/>
      <c r="C1084" s="131"/>
      <c r="D1084" s="13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165"/>
      <c r="R1084" s="171"/>
      <c r="S1084" s="173"/>
      <c r="T1084" s="2"/>
    </row>
    <row r="1085" spans="1:20">
      <c r="A1085" s="44"/>
      <c r="B1085" s="45"/>
      <c r="C1085" s="131"/>
      <c r="D1085" s="13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165"/>
      <c r="R1085" s="171"/>
      <c r="S1085" s="173"/>
      <c r="T1085" s="2"/>
    </row>
    <row r="1086" spans="1:20">
      <c r="A1086" s="44"/>
      <c r="B1086" s="45"/>
      <c r="C1086" s="131"/>
      <c r="D1086" s="13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165"/>
      <c r="R1086" s="171"/>
      <c r="S1086" s="173"/>
      <c r="T1086" s="2"/>
    </row>
    <row r="1087" spans="1:20">
      <c r="A1087" s="44"/>
      <c r="B1087" s="45"/>
      <c r="C1087" s="131"/>
      <c r="D1087" s="13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165"/>
      <c r="R1087" s="171"/>
      <c r="S1087" s="173"/>
      <c r="T1087" s="2"/>
    </row>
    <row r="1088" spans="1:20">
      <c r="A1088" s="44"/>
      <c r="B1088" s="45"/>
      <c r="C1088" s="131"/>
      <c r="D1088" s="13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165"/>
      <c r="R1088" s="171"/>
      <c r="S1088" s="173"/>
      <c r="T1088" s="2"/>
    </row>
    <row r="1089" spans="1:20">
      <c r="A1089" s="44"/>
      <c r="B1089" s="45"/>
      <c r="C1089" s="131"/>
      <c r="D1089" s="13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165"/>
      <c r="R1089" s="171"/>
      <c r="S1089" s="173"/>
      <c r="T1089" s="2"/>
    </row>
    <row r="1090" spans="1:20">
      <c r="A1090" s="44"/>
      <c r="B1090" s="45"/>
      <c r="C1090" s="131"/>
      <c r="D1090" s="13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165"/>
      <c r="R1090" s="171"/>
      <c r="S1090" s="173"/>
      <c r="T1090" s="2"/>
    </row>
    <row r="1091" spans="1:20">
      <c r="A1091" s="44"/>
      <c r="B1091" s="45"/>
      <c r="C1091" s="131"/>
      <c r="D1091" s="13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165"/>
      <c r="R1091" s="171"/>
      <c r="S1091" s="173"/>
      <c r="T1091" s="2"/>
    </row>
    <row r="1092" spans="1:20">
      <c r="A1092" s="44"/>
      <c r="B1092" s="45"/>
      <c r="C1092" s="131"/>
      <c r="D1092" s="13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165"/>
      <c r="R1092" s="171"/>
      <c r="S1092" s="173"/>
      <c r="T1092" s="2"/>
    </row>
    <row r="1093" spans="1:20">
      <c r="A1093" s="44"/>
      <c r="B1093" s="45"/>
      <c r="C1093" s="131"/>
      <c r="D1093" s="13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165"/>
      <c r="R1093" s="171"/>
      <c r="S1093" s="173"/>
      <c r="T1093" s="2"/>
    </row>
    <row r="1094" spans="1:20">
      <c r="A1094" s="44"/>
      <c r="B1094" s="45"/>
      <c r="C1094" s="131"/>
      <c r="D1094" s="13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165"/>
      <c r="R1094" s="171"/>
      <c r="S1094" s="173"/>
      <c r="T1094" s="2"/>
    </row>
    <row r="1095" spans="1:20">
      <c r="A1095" s="44"/>
      <c r="B1095" s="45"/>
      <c r="C1095" s="131"/>
      <c r="D1095" s="13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165"/>
      <c r="R1095" s="171"/>
      <c r="S1095" s="173"/>
      <c r="T1095" s="2"/>
    </row>
    <row r="1096" spans="1:20">
      <c r="A1096" s="44"/>
      <c r="B1096" s="45"/>
      <c r="C1096" s="131"/>
      <c r="D1096" s="13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165"/>
      <c r="R1096" s="171"/>
      <c r="S1096" s="173"/>
      <c r="T1096" s="2"/>
    </row>
    <row r="1097" spans="1:20">
      <c r="A1097" s="44"/>
      <c r="B1097" s="45"/>
      <c r="C1097" s="131"/>
      <c r="D1097" s="13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165"/>
      <c r="R1097" s="171"/>
      <c r="S1097" s="173"/>
      <c r="T1097" s="2"/>
    </row>
    <row r="1098" spans="1:20">
      <c r="A1098" s="44"/>
      <c r="B1098" s="45"/>
      <c r="C1098" s="131"/>
      <c r="D1098" s="13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165"/>
      <c r="R1098" s="171"/>
      <c r="S1098" s="173"/>
      <c r="T1098" s="2"/>
    </row>
    <row r="1099" spans="1:20">
      <c r="A1099" s="44"/>
      <c r="B1099" s="45"/>
      <c r="C1099" s="131"/>
      <c r="D1099" s="13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165"/>
      <c r="R1099" s="171"/>
      <c r="S1099" s="173"/>
      <c r="T1099" s="2"/>
    </row>
    <row r="1100" spans="1:20">
      <c r="A1100" s="44"/>
      <c r="B1100" s="45"/>
      <c r="C1100" s="131"/>
      <c r="D1100" s="13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165"/>
      <c r="R1100" s="171"/>
      <c r="S1100" s="173"/>
      <c r="T1100" s="2"/>
    </row>
    <row r="1101" spans="1:20">
      <c r="A1101" s="44"/>
      <c r="B1101" s="45"/>
      <c r="C1101" s="131"/>
      <c r="D1101" s="13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165"/>
      <c r="R1101" s="171"/>
      <c r="S1101" s="173"/>
      <c r="T1101" s="2"/>
    </row>
    <row r="1102" spans="1:20">
      <c r="A1102" s="44"/>
      <c r="B1102" s="45"/>
      <c r="C1102" s="131"/>
      <c r="D1102" s="13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165"/>
      <c r="R1102" s="171"/>
      <c r="S1102" s="173"/>
      <c r="T1102" s="2"/>
    </row>
    <row r="1103" spans="1:20">
      <c r="A1103" s="44"/>
      <c r="B1103" s="45"/>
      <c r="C1103" s="131"/>
      <c r="D1103" s="13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165"/>
      <c r="R1103" s="171"/>
      <c r="S1103" s="173"/>
      <c r="T1103" s="2"/>
    </row>
    <row r="1104" spans="1:20">
      <c r="A1104" s="44"/>
      <c r="B1104" s="45"/>
      <c r="C1104" s="131"/>
      <c r="D1104" s="13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165"/>
      <c r="R1104" s="171"/>
      <c r="S1104" s="173"/>
      <c r="T1104" s="2"/>
    </row>
    <row r="1105" spans="1:20">
      <c r="A1105" s="44"/>
      <c r="B1105" s="45"/>
      <c r="C1105" s="131"/>
      <c r="D1105" s="13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165"/>
      <c r="R1105" s="171"/>
      <c r="S1105" s="173"/>
      <c r="T1105" s="2"/>
    </row>
    <row r="1106" spans="1:20">
      <c r="A1106" s="44"/>
      <c r="B1106" s="45"/>
      <c r="C1106" s="131"/>
      <c r="D1106" s="13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165"/>
      <c r="R1106" s="171"/>
      <c r="S1106" s="173"/>
      <c r="T1106" s="2"/>
    </row>
    <row r="1107" spans="1:20">
      <c r="A1107" s="44"/>
      <c r="B1107" s="45"/>
      <c r="C1107" s="131"/>
      <c r="D1107" s="13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165"/>
      <c r="R1107" s="171"/>
      <c r="S1107" s="173"/>
      <c r="T1107" s="2"/>
    </row>
    <row r="1108" spans="1:20">
      <c r="A1108" s="44"/>
      <c r="B1108" s="45"/>
      <c r="C1108" s="131"/>
      <c r="D1108" s="13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165"/>
      <c r="R1108" s="171"/>
      <c r="S1108" s="173"/>
      <c r="T1108" s="2"/>
    </row>
    <row r="1109" spans="1:20">
      <c r="A1109" s="44"/>
      <c r="B1109" s="45"/>
      <c r="C1109" s="131"/>
      <c r="D1109" s="13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165"/>
      <c r="R1109" s="171"/>
      <c r="S1109" s="173"/>
      <c r="T1109" s="2"/>
    </row>
    <row r="1110" spans="1:20">
      <c r="A1110" s="44"/>
      <c r="B1110" s="45"/>
      <c r="C1110" s="131"/>
      <c r="D1110" s="13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165"/>
      <c r="R1110" s="171"/>
      <c r="S1110" s="173"/>
      <c r="T1110" s="2"/>
    </row>
    <row r="1111" spans="1:20">
      <c r="A1111" s="44"/>
      <c r="B1111" s="45"/>
      <c r="C1111" s="131"/>
      <c r="D1111" s="13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165"/>
      <c r="R1111" s="171"/>
      <c r="S1111" s="173"/>
      <c r="T1111" s="2"/>
    </row>
    <row r="1112" spans="1:20">
      <c r="A1112" s="44"/>
      <c r="B1112" s="45"/>
      <c r="C1112" s="131"/>
      <c r="D1112" s="13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165"/>
      <c r="R1112" s="171"/>
      <c r="S1112" s="173"/>
      <c r="T1112" s="2"/>
    </row>
    <row r="1113" spans="1:20">
      <c r="A1113" s="44"/>
      <c r="B1113" s="45"/>
      <c r="C1113" s="131"/>
      <c r="D1113" s="13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165"/>
      <c r="R1113" s="171"/>
      <c r="S1113" s="173"/>
      <c r="T1113" s="2"/>
    </row>
    <row r="1114" spans="1:20">
      <c r="A1114" s="44"/>
      <c r="B1114" s="45"/>
      <c r="C1114" s="131"/>
      <c r="D1114" s="13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165"/>
      <c r="R1114" s="171"/>
      <c r="S1114" s="173"/>
      <c r="T1114" s="2"/>
    </row>
    <row r="1115" spans="1:20">
      <c r="A1115" s="44"/>
      <c r="B1115" s="45"/>
      <c r="C1115" s="131"/>
      <c r="D1115" s="13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165"/>
      <c r="R1115" s="171"/>
      <c r="S1115" s="173"/>
      <c r="T1115" s="2"/>
    </row>
    <row r="1116" spans="1:20">
      <c r="A1116" s="44"/>
      <c r="B1116" s="45"/>
      <c r="C1116" s="131"/>
      <c r="D1116" s="13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165"/>
      <c r="R1116" s="171"/>
      <c r="S1116" s="173"/>
      <c r="T1116" s="2"/>
    </row>
    <row r="1117" spans="1:20">
      <c r="A1117" s="44"/>
      <c r="B1117" s="45"/>
      <c r="C1117" s="131"/>
      <c r="D1117" s="13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165"/>
      <c r="R1117" s="171"/>
      <c r="S1117" s="173"/>
      <c r="T1117" s="2"/>
    </row>
    <row r="1118" spans="1:20">
      <c r="A1118" s="44"/>
      <c r="B1118" s="45"/>
      <c r="C1118" s="131"/>
      <c r="D1118" s="13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165"/>
      <c r="R1118" s="171"/>
      <c r="S1118" s="173"/>
      <c r="T1118" s="2"/>
    </row>
    <row r="1119" spans="1:20">
      <c r="A1119" s="44"/>
      <c r="B1119" s="45"/>
      <c r="C1119" s="131"/>
      <c r="D1119" s="13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165"/>
      <c r="R1119" s="171"/>
      <c r="S1119" s="173"/>
      <c r="T1119" s="2"/>
    </row>
    <row r="1120" spans="1:20">
      <c r="A1120" s="44"/>
      <c r="B1120" s="45"/>
      <c r="C1120" s="131"/>
      <c r="D1120" s="13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165"/>
      <c r="R1120" s="171"/>
      <c r="S1120" s="173"/>
      <c r="T1120" s="2"/>
    </row>
    <row r="1121" spans="1:20">
      <c r="A1121" s="44"/>
      <c r="B1121" s="45"/>
      <c r="C1121" s="131"/>
      <c r="D1121" s="13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165"/>
      <c r="R1121" s="171"/>
      <c r="S1121" s="173"/>
      <c r="T1121" s="2"/>
    </row>
    <row r="1122" spans="1:20">
      <c r="A1122" s="44"/>
      <c r="B1122" s="45"/>
      <c r="C1122" s="131"/>
      <c r="D1122" s="13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165"/>
      <c r="R1122" s="171"/>
      <c r="S1122" s="173"/>
      <c r="T1122" s="2"/>
    </row>
    <row r="1123" spans="1:20">
      <c r="A1123" s="44"/>
      <c r="B1123" s="45"/>
      <c r="C1123" s="131"/>
      <c r="D1123" s="13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165"/>
      <c r="R1123" s="171"/>
      <c r="S1123" s="173"/>
      <c r="T1123" s="2"/>
    </row>
    <row r="1124" spans="1:20">
      <c r="A1124" s="44"/>
      <c r="B1124" s="45"/>
      <c r="C1124" s="131"/>
      <c r="D1124" s="13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165"/>
      <c r="R1124" s="171"/>
      <c r="S1124" s="173"/>
      <c r="T1124" s="2"/>
    </row>
    <row r="1125" spans="1:20">
      <c r="A1125" s="44"/>
      <c r="B1125" s="45"/>
      <c r="C1125" s="131"/>
      <c r="D1125" s="13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165"/>
      <c r="R1125" s="171"/>
      <c r="S1125" s="173"/>
      <c r="T1125" s="2"/>
    </row>
    <row r="1126" spans="1:20">
      <c r="A1126" s="44"/>
      <c r="B1126" s="45"/>
      <c r="C1126" s="131"/>
      <c r="D1126" s="13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165"/>
      <c r="R1126" s="171"/>
      <c r="S1126" s="173"/>
      <c r="T1126" s="2"/>
    </row>
    <row r="1127" spans="1:20">
      <c r="A1127" s="44"/>
      <c r="B1127" s="45"/>
      <c r="C1127" s="131"/>
      <c r="D1127" s="13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165"/>
      <c r="R1127" s="171"/>
      <c r="S1127" s="173"/>
      <c r="T1127" s="2"/>
    </row>
    <row r="1128" spans="1:20">
      <c r="A1128" s="44"/>
      <c r="B1128" s="45"/>
      <c r="C1128" s="131"/>
      <c r="D1128" s="13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165"/>
      <c r="R1128" s="171"/>
      <c r="S1128" s="173"/>
      <c r="T1128" s="2"/>
    </row>
    <row r="1129" spans="1:20">
      <c r="A1129" s="44"/>
      <c r="B1129" s="45"/>
      <c r="C1129" s="131"/>
      <c r="D1129" s="13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165"/>
      <c r="R1129" s="171"/>
      <c r="S1129" s="173"/>
      <c r="T1129" s="2"/>
    </row>
    <row r="1130" spans="1:20">
      <c r="A1130" s="44"/>
      <c r="B1130" s="45"/>
      <c r="C1130" s="131"/>
      <c r="D1130" s="13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165"/>
      <c r="R1130" s="171"/>
      <c r="S1130" s="173"/>
      <c r="T1130" s="2"/>
    </row>
    <row r="1131" spans="1:20">
      <c r="A1131" s="44"/>
      <c r="B1131" s="45"/>
      <c r="C1131" s="131"/>
      <c r="D1131" s="13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165"/>
      <c r="R1131" s="171"/>
      <c r="S1131" s="173"/>
      <c r="T1131" s="2"/>
    </row>
    <row r="1132" spans="1:20">
      <c r="A1132" s="44"/>
      <c r="B1132" s="45"/>
      <c r="C1132" s="131"/>
      <c r="D1132" s="13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165"/>
      <c r="R1132" s="171"/>
      <c r="S1132" s="173"/>
      <c r="T1132" s="2"/>
    </row>
    <row r="1133" spans="1:20">
      <c r="A1133" s="44"/>
      <c r="B1133" s="45"/>
      <c r="C1133" s="131"/>
      <c r="D1133" s="13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165"/>
      <c r="R1133" s="171"/>
      <c r="S1133" s="173"/>
      <c r="T1133" s="2"/>
    </row>
    <row r="1134" spans="1:20">
      <c r="A1134" s="44"/>
      <c r="B1134" s="45"/>
      <c r="C1134" s="131"/>
      <c r="D1134" s="13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165"/>
      <c r="R1134" s="171"/>
      <c r="S1134" s="173"/>
      <c r="T1134" s="2"/>
    </row>
    <row r="1135" spans="1:20">
      <c r="A1135" s="44"/>
      <c r="B1135" s="45"/>
      <c r="C1135" s="131"/>
      <c r="D1135" s="13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165"/>
      <c r="R1135" s="171"/>
      <c r="S1135" s="173"/>
      <c r="T1135" s="2"/>
    </row>
    <row r="1136" spans="1:20">
      <c r="A1136" s="44"/>
      <c r="B1136" s="45"/>
      <c r="C1136" s="131"/>
      <c r="D1136" s="13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165"/>
      <c r="R1136" s="171"/>
      <c r="S1136" s="173"/>
      <c r="T1136" s="2"/>
    </row>
    <row r="1137" spans="1:20">
      <c r="A1137" s="44"/>
      <c r="B1137" s="45"/>
      <c r="C1137" s="131"/>
      <c r="D1137" s="13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165"/>
      <c r="R1137" s="171"/>
      <c r="S1137" s="173"/>
      <c r="T1137" s="2"/>
    </row>
    <row r="1138" spans="1:20">
      <c r="A1138" s="44"/>
      <c r="B1138" s="45"/>
      <c r="C1138" s="131"/>
      <c r="D1138" s="13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165"/>
      <c r="R1138" s="171"/>
      <c r="S1138" s="173"/>
      <c r="T1138" s="2"/>
    </row>
    <row r="1139" spans="1:20">
      <c r="A1139" s="44"/>
      <c r="B1139" s="45"/>
      <c r="C1139" s="131"/>
      <c r="D1139" s="13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165"/>
      <c r="R1139" s="171"/>
      <c r="S1139" s="173"/>
      <c r="T1139" s="2"/>
    </row>
    <row r="1140" spans="1:20">
      <c r="A1140" s="44"/>
      <c r="B1140" s="45"/>
      <c r="C1140" s="131"/>
      <c r="D1140" s="13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165"/>
      <c r="R1140" s="171"/>
      <c r="S1140" s="173"/>
      <c r="T1140" s="2"/>
    </row>
    <row r="1141" spans="1:20">
      <c r="A1141" s="44"/>
      <c r="B1141" s="45"/>
      <c r="C1141" s="131"/>
      <c r="D1141" s="13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165"/>
      <c r="R1141" s="171"/>
      <c r="S1141" s="173"/>
      <c r="T1141" s="2"/>
    </row>
    <row r="1142" spans="1:20">
      <c r="A1142" s="44"/>
      <c r="B1142" s="45"/>
      <c r="C1142" s="131"/>
      <c r="D1142" s="13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165"/>
      <c r="R1142" s="171"/>
      <c r="S1142" s="173"/>
      <c r="T1142" s="2"/>
    </row>
    <row r="1143" spans="1:20">
      <c r="A1143" s="44"/>
      <c r="B1143" s="45"/>
      <c r="C1143" s="131"/>
      <c r="D1143" s="13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165"/>
      <c r="R1143" s="171"/>
      <c r="S1143" s="173"/>
      <c r="T1143" s="2"/>
    </row>
    <row r="1144" spans="1:20">
      <c r="A1144" s="44"/>
      <c r="B1144" s="45"/>
      <c r="C1144" s="131"/>
      <c r="D1144" s="13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165"/>
      <c r="R1144" s="171"/>
      <c r="S1144" s="173"/>
      <c r="T1144" s="2"/>
    </row>
    <row r="1145" spans="1:20">
      <c r="A1145" s="44"/>
      <c r="B1145" s="45"/>
      <c r="C1145" s="131"/>
      <c r="D1145" s="13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165"/>
      <c r="R1145" s="171"/>
      <c r="S1145" s="173"/>
      <c r="T1145" s="2"/>
    </row>
    <row r="1146" spans="1:20">
      <c r="A1146" s="44"/>
      <c r="B1146" s="45"/>
      <c r="C1146" s="131"/>
      <c r="D1146" s="13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165"/>
      <c r="R1146" s="171"/>
      <c r="S1146" s="173"/>
      <c r="T1146" s="2"/>
    </row>
    <row r="1147" spans="1:20">
      <c r="A1147" s="44"/>
      <c r="B1147" s="45"/>
      <c r="C1147" s="131"/>
      <c r="D1147" s="13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165"/>
      <c r="R1147" s="171"/>
      <c r="S1147" s="173"/>
      <c r="T1147" s="2"/>
    </row>
    <row r="1148" spans="1:20">
      <c r="A1148" s="44"/>
      <c r="B1148" s="45"/>
      <c r="C1148" s="131"/>
      <c r="D1148" s="13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165"/>
      <c r="R1148" s="171"/>
      <c r="S1148" s="173"/>
      <c r="T1148" s="2"/>
    </row>
    <row r="1149" spans="1:20">
      <c r="A1149" s="44"/>
      <c r="B1149" s="45"/>
      <c r="C1149" s="131"/>
      <c r="D1149" s="13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165"/>
      <c r="R1149" s="171"/>
      <c r="S1149" s="173"/>
      <c r="T1149" s="2"/>
    </row>
    <row r="1150" spans="1:20">
      <c r="A1150" s="44"/>
      <c r="B1150" s="45"/>
      <c r="C1150" s="131"/>
      <c r="D1150" s="13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165"/>
      <c r="R1150" s="171"/>
      <c r="S1150" s="173"/>
      <c r="T1150" s="2"/>
    </row>
    <row r="1151" spans="1:20">
      <c r="A1151" s="44"/>
      <c r="B1151" s="45"/>
      <c r="C1151" s="131"/>
      <c r="D1151" s="13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165"/>
      <c r="R1151" s="171"/>
      <c r="S1151" s="173"/>
      <c r="T1151" s="2"/>
    </row>
    <row r="1152" spans="1:20">
      <c r="A1152" s="44"/>
      <c r="B1152" s="45"/>
      <c r="C1152" s="131"/>
      <c r="D1152" s="13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165"/>
      <c r="R1152" s="171"/>
      <c r="S1152" s="173"/>
      <c r="T1152" s="2"/>
    </row>
    <row r="1153" spans="1:20">
      <c r="A1153" s="44"/>
      <c r="B1153" s="45"/>
      <c r="C1153" s="131"/>
      <c r="D1153" s="13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165"/>
      <c r="R1153" s="171"/>
      <c r="S1153" s="173"/>
      <c r="T1153" s="2"/>
    </row>
    <row r="1154" spans="1:20">
      <c r="A1154" s="44"/>
      <c r="B1154" s="45"/>
      <c r="C1154" s="131"/>
      <c r="D1154" s="13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165"/>
      <c r="R1154" s="171"/>
      <c r="S1154" s="173"/>
      <c r="T1154" s="2"/>
    </row>
    <row r="1155" spans="1:20">
      <c r="A1155" s="44"/>
      <c r="B1155" s="45"/>
      <c r="C1155" s="131"/>
      <c r="D1155" s="13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165"/>
      <c r="R1155" s="171"/>
      <c r="S1155" s="173"/>
      <c r="T1155" s="2"/>
    </row>
    <row r="1156" spans="1:20">
      <c r="A1156" s="44"/>
      <c r="B1156" s="45"/>
      <c r="C1156" s="131"/>
      <c r="D1156" s="13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165"/>
      <c r="R1156" s="171"/>
      <c r="S1156" s="173"/>
      <c r="T1156" s="2"/>
    </row>
    <row r="1157" spans="1:20">
      <c r="A1157" s="44"/>
      <c r="B1157" s="45"/>
      <c r="C1157" s="131"/>
      <c r="D1157" s="13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165"/>
      <c r="R1157" s="171"/>
      <c r="S1157" s="173"/>
      <c r="T1157" s="2"/>
    </row>
    <row r="1158" spans="1:20">
      <c r="A1158" s="44"/>
      <c r="B1158" s="45"/>
      <c r="C1158" s="131"/>
      <c r="D1158" s="13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165"/>
      <c r="R1158" s="171"/>
      <c r="S1158" s="173"/>
      <c r="T1158" s="2"/>
    </row>
    <row r="1159" spans="1:20">
      <c r="A1159" s="44"/>
      <c r="B1159" s="45"/>
      <c r="C1159" s="131"/>
      <c r="D1159" s="13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165"/>
      <c r="R1159" s="171"/>
      <c r="S1159" s="173"/>
      <c r="T1159" s="2"/>
    </row>
    <row r="1160" spans="1:20">
      <c r="A1160" s="44"/>
      <c r="B1160" s="45"/>
      <c r="C1160" s="131"/>
      <c r="D1160" s="13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165"/>
      <c r="R1160" s="171"/>
      <c r="S1160" s="173"/>
      <c r="T1160" s="2"/>
    </row>
    <row r="1161" spans="1:20">
      <c r="A1161" s="44"/>
      <c r="B1161" s="45"/>
      <c r="C1161" s="131"/>
      <c r="D1161" s="13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165"/>
      <c r="R1161" s="171"/>
      <c r="S1161" s="173"/>
      <c r="T1161" s="2"/>
    </row>
    <row r="1162" spans="1:20">
      <c r="A1162" s="44"/>
      <c r="B1162" s="45"/>
      <c r="C1162" s="131"/>
      <c r="D1162" s="13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165"/>
      <c r="R1162" s="171"/>
      <c r="S1162" s="173"/>
      <c r="T1162" s="2"/>
    </row>
    <row r="1163" spans="1:20">
      <c r="A1163" s="44"/>
      <c r="B1163" s="45"/>
      <c r="C1163" s="131"/>
      <c r="D1163" s="13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165"/>
      <c r="R1163" s="171"/>
      <c r="S1163" s="173"/>
      <c r="T1163" s="2"/>
    </row>
    <row r="1164" spans="1:20">
      <c r="A1164" s="44"/>
      <c r="B1164" s="45"/>
      <c r="C1164" s="131"/>
      <c r="D1164" s="13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165"/>
      <c r="R1164" s="171"/>
      <c r="S1164" s="173"/>
      <c r="T1164" s="2"/>
    </row>
    <row r="1165" spans="1:20">
      <c r="A1165" s="44"/>
      <c r="B1165" s="45"/>
      <c r="C1165" s="131"/>
      <c r="D1165" s="13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165"/>
      <c r="R1165" s="171"/>
      <c r="S1165" s="173"/>
      <c r="T1165" s="2"/>
    </row>
    <row r="1166" spans="1:20">
      <c r="A1166" s="44"/>
      <c r="B1166" s="45"/>
      <c r="C1166" s="131"/>
      <c r="D1166" s="13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165"/>
      <c r="R1166" s="171"/>
      <c r="S1166" s="173"/>
      <c r="T1166" s="2"/>
    </row>
    <row r="1167" spans="1:20">
      <c r="A1167" s="44"/>
      <c r="B1167" s="45"/>
      <c r="C1167" s="131"/>
      <c r="D1167" s="13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165"/>
      <c r="R1167" s="171"/>
      <c r="S1167" s="173"/>
      <c r="T1167" s="2"/>
    </row>
    <row r="1168" spans="1:20">
      <c r="A1168" s="44"/>
      <c r="B1168" s="45"/>
      <c r="C1168" s="131"/>
      <c r="D1168" s="13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165"/>
      <c r="R1168" s="171"/>
      <c r="S1168" s="173"/>
      <c r="T1168" s="2"/>
    </row>
    <row r="1169" spans="1:20">
      <c r="A1169" s="44"/>
      <c r="B1169" s="45"/>
      <c r="C1169" s="131"/>
      <c r="D1169" s="13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165"/>
      <c r="R1169" s="171"/>
      <c r="S1169" s="173"/>
      <c r="T1169" s="2"/>
    </row>
    <row r="1170" spans="1:20">
      <c r="A1170" s="44"/>
      <c r="B1170" s="45"/>
      <c r="C1170" s="131"/>
      <c r="D1170" s="13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165"/>
      <c r="R1170" s="171"/>
      <c r="S1170" s="173"/>
      <c r="T1170" s="2"/>
    </row>
    <row r="1171" spans="1:20">
      <c r="A1171" s="44"/>
      <c r="B1171" s="45"/>
      <c r="C1171" s="131"/>
      <c r="D1171" s="13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165"/>
      <c r="R1171" s="171"/>
      <c r="S1171" s="173"/>
      <c r="T1171" s="2"/>
    </row>
    <row r="1172" spans="1:20">
      <c r="A1172" s="44"/>
      <c r="B1172" s="45"/>
      <c r="C1172" s="131"/>
      <c r="D1172" s="13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165"/>
      <c r="R1172" s="171"/>
      <c r="S1172" s="173"/>
      <c r="T1172" s="2"/>
    </row>
    <row r="1173" spans="1:20">
      <c r="A1173" s="44"/>
      <c r="B1173" s="45"/>
      <c r="C1173" s="131"/>
      <c r="D1173" s="13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165"/>
      <c r="R1173" s="171"/>
      <c r="S1173" s="173"/>
      <c r="T1173" s="2"/>
    </row>
    <row r="1174" spans="1:20">
      <c r="A1174" s="44"/>
      <c r="B1174" s="45"/>
      <c r="C1174" s="131"/>
      <c r="D1174" s="13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165"/>
      <c r="R1174" s="171"/>
      <c r="S1174" s="173"/>
      <c r="T1174" s="2"/>
    </row>
    <row r="1175" spans="1:20">
      <c r="A1175" s="44"/>
      <c r="B1175" s="45"/>
      <c r="C1175" s="131"/>
      <c r="D1175" s="13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165"/>
      <c r="R1175" s="171"/>
      <c r="S1175" s="173"/>
      <c r="T1175" s="2"/>
    </row>
    <row r="1176" spans="1:20">
      <c r="A1176" s="44"/>
      <c r="B1176" s="45"/>
      <c r="C1176" s="131"/>
      <c r="D1176" s="13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165"/>
      <c r="R1176" s="171"/>
      <c r="S1176" s="173"/>
      <c r="T1176" s="2"/>
    </row>
    <row r="1177" spans="1:20">
      <c r="A1177" s="44"/>
      <c r="B1177" s="45"/>
      <c r="C1177" s="131"/>
      <c r="D1177" s="13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165"/>
      <c r="R1177" s="171"/>
      <c r="S1177" s="173"/>
      <c r="T1177" s="2"/>
    </row>
    <row r="1178" spans="1:20">
      <c r="A1178" s="44"/>
      <c r="B1178" s="45"/>
      <c r="C1178" s="131"/>
      <c r="D1178" s="13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165"/>
      <c r="R1178" s="171"/>
      <c r="S1178" s="173"/>
      <c r="T1178" s="2"/>
    </row>
    <row r="1179" spans="1:20">
      <c r="A1179" s="44"/>
      <c r="B1179" s="45"/>
      <c r="C1179" s="131"/>
      <c r="D1179" s="13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165"/>
      <c r="R1179" s="171"/>
      <c r="S1179" s="173"/>
      <c r="T1179" s="2"/>
    </row>
    <row r="1180" spans="1:20">
      <c r="A1180" s="44"/>
      <c r="B1180" s="45"/>
      <c r="C1180" s="131"/>
      <c r="D1180" s="13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165"/>
      <c r="R1180" s="171"/>
      <c r="S1180" s="173"/>
      <c r="T1180" s="2"/>
    </row>
    <row r="1181" spans="1:20">
      <c r="A1181" s="44"/>
      <c r="B1181" s="45"/>
      <c r="C1181" s="131"/>
      <c r="D1181" s="13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165"/>
      <c r="R1181" s="171"/>
      <c r="S1181" s="173"/>
      <c r="T1181" s="2"/>
    </row>
    <row r="1182" spans="1:20">
      <c r="A1182" s="44"/>
      <c r="B1182" s="45"/>
      <c r="C1182" s="131"/>
      <c r="D1182" s="13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165"/>
      <c r="R1182" s="171"/>
      <c r="S1182" s="173"/>
      <c r="T1182" s="2"/>
    </row>
    <row r="1183" spans="1:20">
      <c r="A1183" s="44"/>
      <c r="B1183" s="45"/>
      <c r="C1183" s="131"/>
      <c r="D1183" s="13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165"/>
      <c r="R1183" s="171"/>
      <c r="S1183" s="173"/>
      <c r="T1183" s="2"/>
    </row>
    <row r="1184" spans="1:20">
      <c r="A1184" s="44"/>
      <c r="B1184" s="45"/>
      <c r="C1184" s="131"/>
      <c r="D1184" s="13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165"/>
      <c r="R1184" s="171"/>
      <c r="S1184" s="173"/>
      <c r="T1184" s="2"/>
    </row>
    <row r="1185" spans="1:20">
      <c r="A1185" s="44"/>
      <c r="B1185" s="45"/>
      <c r="C1185" s="131"/>
      <c r="D1185" s="13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165"/>
      <c r="R1185" s="171"/>
      <c r="S1185" s="173"/>
      <c r="T1185" s="2"/>
    </row>
    <row r="1186" spans="1:20">
      <c r="A1186" s="44"/>
      <c r="B1186" s="45"/>
      <c r="C1186" s="131"/>
      <c r="D1186" s="13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165"/>
      <c r="R1186" s="171"/>
      <c r="S1186" s="173"/>
      <c r="T1186" s="2"/>
    </row>
    <row r="1187" spans="1:20">
      <c r="A1187" s="44"/>
      <c r="B1187" s="45"/>
      <c r="C1187" s="131"/>
      <c r="D1187" s="13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165"/>
      <c r="R1187" s="171"/>
      <c r="S1187" s="173"/>
      <c r="T1187" s="2"/>
    </row>
    <row r="1188" spans="1:20">
      <c r="A1188" s="44"/>
      <c r="B1188" s="45"/>
      <c r="C1188" s="131"/>
      <c r="D1188" s="13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165"/>
      <c r="R1188" s="171"/>
      <c r="S1188" s="173"/>
      <c r="T1188" s="2"/>
    </row>
    <row r="1189" spans="1:20">
      <c r="A1189" s="44"/>
      <c r="B1189" s="45"/>
      <c r="C1189" s="131"/>
      <c r="D1189" s="13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165"/>
      <c r="R1189" s="171"/>
      <c r="S1189" s="173"/>
      <c r="T1189" s="2"/>
    </row>
    <row r="1190" spans="1:20">
      <c r="A1190" s="44"/>
      <c r="B1190" s="45"/>
      <c r="C1190" s="131"/>
      <c r="D1190" s="13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165"/>
      <c r="R1190" s="171"/>
      <c r="S1190" s="173"/>
      <c r="T1190" s="2"/>
    </row>
    <row r="1191" spans="1:20">
      <c r="A1191" s="44"/>
      <c r="B1191" s="45"/>
      <c r="C1191" s="131"/>
      <c r="D1191" s="13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165"/>
      <c r="R1191" s="171"/>
      <c r="S1191" s="173"/>
      <c r="T1191" s="2"/>
    </row>
    <row r="1192" spans="1:20">
      <c r="A1192" s="44"/>
      <c r="B1192" s="45"/>
      <c r="C1192" s="131"/>
      <c r="D1192" s="13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165"/>
      <c r="R1192" s="171"/>
      <c r="S1192" s="173"/>
      <c r="T1192" s="2"/>
    </row>
    <row r="1193" spans="1:20">
      <c r="A1193" s="44"/>
      <c r="B1193" s="45"/>
      <c r="C1193" s="131"/>
      <c r="D1193" s="13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165"/>
      <c r="R1193" s="171"/>
      <c r="S1193" s="173"/>
      <c r="T1193" s="2"/>
    </row>
    <row r="1194" spans="1:20">
      <c r="A1194" s="44"/>
      <c r="B1194" s="45"/>
      <c r="C1194" s="131"/>
      <c r="D1194" s="13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165"/>
      <c r="R1194" s="171"/>
      <c r="S1194" s="173"/>
      <c r="T1194" s="2"/>
    </row>
    <row r="1195" spans="1:20">
      <c r="A1195" s="44"/>
      <c r="B1195" s="45"/>
      <c r="C1195" s="131"/>
      <c r="D1195" s="13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165"/>
      <c r="R1195" s="171"/>
      <c r="S1195" s="173"/>
      <c r="T1195" s="2"/>
    </row>
    <row r="1196" spans="1:20">
      <c r="A1196" s="44"/>
      <c r="B1196" s="45"/>
      <c r="C1196" s="131"/>
      <c r="D1196" s="13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165"/>
      <c r="R1196" s="171"/>
      <c r="S1196" s="173"/>
      <c r="T1196" s="2"/>
    </row>
    <row r="1197" spans="1:20">
      <c r="A1197" s="44"/>
      <c r="B1197" s="45"/>
      <c r="C1197" s="131"/>
      <c r="D1197" s="13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172"/>
      <c r="R1197" s="162"/>
      <c r="S1197" s="174"/>
      <c r="T1197" s="2"/>
    </row>
    <row r="1198" spans="1:20">
      <c r="A1198" s="44"/>
      <c r="B1198" s="45"/>
      <c r="C1198" s="131"/>
      <c r="D1198" s="13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172"/>
      <c r="R1198" s="162"/>
      <c r="S1198" s="174"/>
      <c r="T1198" s="2"/>
    </row>
    <row r="1199" spans="1:20">
      <c r="A1199" s="44"/>
      <c r="B1199" s="45"/>
      <c r="C1199" s="131"/>
      <c r="D1199" s="13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172"/>
      <c r="R1199" s="162"/>
      <c r="S1199" s="174"/>
      <c r="T1199" s="2"/>
    </row>
    <row r="1200" spans="1:20">
      <c r="A1200" s="44"/>
      <c r="B1200" s="45"/>
      <c r="C1200" s="131"/>
      <c r="D1200" s="13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172"/>
      <c r="R1200" s="162"/>
      <c r="S1200" s="174"/>
      <c r="T1200" s="2"/>
    </row>
    <row r="1201" spans="1:20">
      <c r="A1201" s="44"/>
      <c r="B1201" s="45"/>
      <c r="C1201" s="131"/>
      <c r="D1201" s="13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172"/>
      <c r="R1201" s="162"/>
      <c r="S1201" s="174"/>
      <c r="T1201" s="2"/>
    </row>
    <row r="1202" spans="1:20">
      <c r="A1202" s="44"/>
      <c r="B1202" s="45"/>
      <c r="C1202" s="131"/>
      <c r="D1202" s="13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172"/>
      <c r="R1202" s="162"/>
      <c r="S1202" s="174"/>
      <c r="T1202" s="2"/>
    </row>
    <row r="1203" spans="1:20">
      <c r="A1203" s="44"/>
      <c r="B1203" s="45"/>
      <c r="C1203" s="131"/>
      <c r="D1203" s="13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172"/>
      <c r="R1203" s="162"/>
      <c r="S1203" s="174"/>
      <c r="T1203" s="2"/>
    </row>
    <row r="1204" spans="1:20">
      <c r="A1204" s="44"/>
      <c r="B1204" s="45"/>
      <c r="C1204" s="131"/>
      <c r="D1204" s="13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172"/>
      <c r="R1204" s="162"/>
      <c r="S1204" s="174"/>
      <c r="T1204" s="2"/>
    </row>
    <row r="1205" spans="1:20">
      <c r="A1205" s="44"/>
      <c r="B1205" s="45"/>
      <c r="C1205" s="131"/>
      <c r="D1205" s="13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172"/>
      <c r="R1205" s="162"/>
      <c r="S1205" s="174"/>
      <c r="T1205" s="2"/>
    </row>
    <row r="1206" spans="1:20">
      <c r="A1206" s="44"/>
      <c r="B1206" s="45"/>
      <c r="C1206" s="131"/>
      <c r="D1206" s="13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172"/>
      <c r="R1206" s="162"/>
      <c r="S1206" s="174"/>
      <c r="T1206" s="2"/>
    </row>
    <row r="1207" spans="1:20">
      <c r="A1207" s="44"/>
      <c r="B1207" s="45"/>
      <c r="C1207" s="131"/>
      <c r="D1207" s="13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172"/>
      <c r="R1207" s="162"/>
      <c r="S1207" s="174"/>
      <c r="T1207" s="2"/>
    </row>
    <row r="1208" spans="1:20">
      <c r="A1208" s="44"/>
      <c r="B1208" s="45"/>
      <c r="C1208" s="131"/>
      <c r="D1208" s="13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172"/>
      <c r="R1208" s="162"/>
      <c r="S1208" s="174"/>
      <c r="T1208" s="2"/>
    </row>
    <row r="1209" spans="1:20">
      <c r="A1209" s="44"/>
      <c r="B1209" s="45"/>
      <c r="C1209" s="131"/>
      <c r="D1209" s="13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172"/>
      <c r="R1209" s="162"/>
      <c r="S1209" s="174"/>
      <c r="T1209" s="2"/>
    </row>
    <row r="1210" spans="1:20">
      <c r="A1210" s="44"/>
      <c r="B1210" s="45"/>
      <c r="C1210" s="131"/>
      <c r="D1210" s="13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172"/>
      <c r="R1210" s="162"/>
      <c r="S1210" s="174"/>
      <c r="T1210" s="2"/>
    </row>
    <row r="1211" spans="1:20">
      <c r="A1211" s="44"/>
      <c r="B1211" s="45"/>
      <c r="C1211" s="131"/>
      <c r="D1211" s="13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172"/>
      <c r="R1211" s="162"/>
      <c r="S1211" s="174"/>
      <c r="T1211" s="2"/>
    </row>
    <row r="1212" spans="1:20">
      <c r="A1212" s="44"/>
      <c r="B1212" s="45"/>
      <c r="C1212" s="131"/>
      <c r="D1212" s="13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172"/>
      <c r="R1212" s="162"/>
      <c r="S1212" s="174"/>
      <c r="T1212" s="2"/>
    </row>
    <row r="1213" spans="1:20">
      <c r="A1213" s="44"/>
      <c r="B1213" s="45"/>
      <c r="C1213" s="131"/>
      <c r="D1213" s="13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172"/>
      <c r="R1213" s="162"/>
      <c r="S1213" s="174"/>
      <c r="T1213" s="2"/>
    </row>
    <row r="1214" spans="1:20">
      <c r="A1214" s="44"/>
      <c r="B1214" s="45"/>
      <c r="C1214" s="131"/>
      <c r="D1214" s="13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172"/>
      <c r="R1214" s="162"/>
      <c r="S1214" s="174"/>
      <c r="T1214" s="2"/>
    </row>
    <row r="1215" spans="1:20">
      <c r="A1215" s="44"/>
      <c r="B1215" s="45"/>
      <c r="C1215" s="131"/>
      <c r="D1215" s="13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172"/>
      <c r="R1215" s="162"/>
      <c r="S1215" s="174"/>
      <c r="T1215" s="2"/>
    </row>
    <row r="1216" spans="1:20">
      <c r="A1216" s="44"/>
      <c r="B1216" s="45"/>
      <c r="C1216" s="131"/>
      <c r="D1216" s="13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172"/>
      <c r="R1216" s="162"/>
      <c r="S1216" s="174"/>
      <c r="T1216" s="2"/>
    </row>
    <row r="1217" spans="1:20">
      <c r="A1217" s="44"/>
      <c r="B1217" s="45"/>
      <c r="C1217" s="131"/>
      <c r="D1217" s="13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172"/>
      <c r="R1217" s="162"/>
      <c r="S1217" s="174"/>
      <c r="T1217" s="2"/>
    </row>
    <row r="1218" spans="1:20">
      <c r="A1218" s="44"/>
      <c r="B1218" s="45"/>
      <c r="C1218" s="131"/>
      <c r="D1218" s="13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172"/>
      <c r="R1218" s="162"/>
      <c r="S1218" s="174"/>
      <c r="T1218" s="2"/>
    </row>
    <row r="1219" spans="1:20">
      <c r="A1219" s="44"/>
      <c r="B1219" s="45"/>
      <c r="C1219" s="131"/>
      <c r="D1219" s="13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172"/>
      <c r="R1219" s="162"/>
      <c r="S1219" s="174"/>
      <c r="T1219" s="2"/>
    </row>
    <row r="1220" spans="1:20">
      <c r="A1220" s="44"/>
      <c r="B1220" s="45"/>
      <c r="C1220" s="131"/>
      <c r="D1220" s="13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172"/>
      <c r="R1220" s="162"/>
      <c r="S1220" s="174"/>
      <c r="T1220" s="2"/>
    </row>
    <row r="1221" spans="1:20">
      <c r="A1221" s="44"/>
      <c r="B1221" s="45"/>
      <c r="C1221" s="131"/>
      <c r="D1221" s="13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172"/>
      <c r="R1221" s="162"/>
      <c r="S1221" s="174"/>
      <c r="T1221" s="2"/>
    </row>
    <row r="1222" spans="1:20">
      <c r="A1222" s="44"/>
      <c r="B1222" s="45"/>
      <c r="C1222" s="131"/>
      <c r="D1222" s="13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172"/>
      <c r="R1222" s="162"/>
      <c r="S1222" s="174"/>
      <c r="T1222" s="2"/>
    </row>
    <row r="1223" spans="1:20">
      <c r="A1223" s="44"/>
      <c r="B1223" s="45"/>
      <c r="C1223" s="131"/>
      <c r="D1223" s="13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172"/>
      <c r="R1223" s="162"/>
      <c r="S1223" s="174"/>
      <c r="T1223" s="2"/>
    </row>
    <row r="1224" spans="1:20">
      <c r="A1224" s="44"/>
      <c r="B1224" s="45"/>
      <c r="C1224" s="131"/>
      <c r="D1224" s="13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172"/>
      <c r="R1224" s="162"/>
      <c r="S1224" s="174"/>
      <c r="T1224" s="2"/>
    </row>
    <row r="1225" spans="1:20">
      <c r="A1225" s="44"/>
      <c r="B1225" s="45"/>
      <c r="C1225" s="131"/>
      <c r="D1225" s="13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172"/>
      <c r="R1225" s="162"/>
      <c r="S1225" s="174"/>
      <c r="T1225" s="2"/>
    </row>
    <row r="1226" spans="1:20">
      <c r="A1226" s="44"/>
      <c r="B1226" s="45"/>
      <c r="C1226" s="131"/>
      <c r="D1226" s="13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172"/>
      <c r="R1226" s="162"/>
      <c r="S1226" s="174"/>
      <c r="T1226" s="2"/>
    </row>
    <row r="1227" spans="1:20">
      <c r="A1227" s="44"/>
      <c r="B1227" s="45"/>
      <c r="C1227" s="131"/>
      <c r="D1227" s="13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172"/>
      <c r="R1227" s="162"/>
      <c r="S1227" s="174"/>
      <c r="T1227" s="2"/>
    </row>
    <row r="1228" spans="1:20">
      <c r="A1228" s="44"/>
      <c r="B1228" s="45"/>
      <c r="C1228" s="131"/>
      <c r="D1228" s="13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172"/>
      <c r="R1228" s="162"/>
      <c r="S1228" s="174"/>
      <c r="T1228" s="2"/>
    </row>
    <row r="1229" spans="1:20">
      <c r="A1229" s="44"/>
      <c r="B1229" s="45"/>
      <c r="C1229" s="131"/>
      <c r="D1229" s="13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172"/>
      <c r="R1229" s="162"/>
      <c r="S1229" s="174"/>
      <c r="T1229" s="2"/>
    </row>
    <row r="1230" spans="1:20">
      <c r="A1230" s="44"/>
      <c r="B1230" s="45"/>
      <c r="C1230" s="131"/>
      <c r="D1230" s="13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172"/>
      <c r="R1230" s="162"/>
      <c r="S1230" s="174"/>
      <c r="T1230" s="2"/>
    </row>
    <row r="1231" spans="1:20">
      <c r="A1231" s="44"/>
      <c r="B1231" s="45"/>
      <c r="C1231" s="131"/>
      <c r="D1231" s="13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172"/>
      <c r="R1231" s="162"/>
      <c r="S1231" s="174"/>
      <c r="T1231" s="2"/>
    </row>
    <row r="1232" spans="1:20">
      <c r="A1232" s="44"/>
      <c r="B1232" s="45"/>
      <c r="C1232" s="131"/>
      <c r="D1232" s="13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172"/>
      <c r="R1232" s="162"/>
      <c r="S1232" s="174"/>
      <c r="T1232" s="2"/>
    </row>
    <row r="1233" spans="1:20">
      <c r="A1233" s="44"/>
      <c r="B1233" s="45"/>
      <c r="C1233" s="131"/>
      <c r="D1233" s="13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172"/>
      <c r="R1233" s="162"/>
      <c r="S1233" s="174"/>
      <c r="T1233" s="2"/>
    </row>
    <row r="1234" spans="1:20">
      <c r="A1234" s="44"/>
      <c r="B1234" s="45"/>
      <c r="C1234" s="131"/>
      <c r="D1234" s="13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172"/>
      <c r="R1234" s="162"/>
      <c r="S1234" s="174"/>
      <c r="T1234" s="2"/>
    </row>
    <row r="1235" spans="1:20">
      <c r="A1235" s="44"/>
      <c r="B1235" s="45"/>
      <c r="C1235" s="131"/>
      <c r="D1235" s="13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172"/>
      <c r="R1235" s="162"/>
      <c r="S1235" s="174"/>
      <c r="T1235" s="2"/>
    </row>
    <row r="1236" spans="1:20">
      <c r="A1236" s="44"/>
      <c r="B1236" s="45"/>
      <c r="C1236" s="131"/>
      <c r="D1236" s="13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172"/>
      <c r="R1236" s="162"/>
      <c r="S1236" s="174"/>
      <c r="T1236" s="2"/>
    </row>
    <row r="1237" spans="1:20">
      <c r="A1237" s="44"/>
      <c r="B1237" s="45"/>
      <c r="C1237" s="131"/>
      <c r="D1237" s="13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172"/>
      <c r="R1237" s="162"/>
      <c r="S1237" s="174"/>
      <c r="T1237" s="2"/>
    </row>
    <row r="1238" spans="1:20"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172"/>
      <c r="R1238" s="162"/>
      <c r="S1238" s="174"/>
      <c r="T1238" s="2"/>
    </row>
    <row r="1239" spans="1:20"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172"/>
      <c r="R1239" s="162"/>
      <c r="S1239" s="174"/>
      <c r="T1239" s="2"/>
    </row>
    <row r="1240" spans="1:20"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172"/>
      <c r="R1240" s="162"/>
      <c r="S1240" s="174"/>
      <c r="T1240" s="2"/>
    </row>
    <row r="1241" spans="1:20"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172"/>
      <c r="R1241" s="162"/>
      <c r="S1241" s="174"/>
      <c r="T1241" s="2"/>
    </row>
    <row r="1242" spans="1:20"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172"/>
      <c r="R1242" s="162"/>
      <c r="S1242" s="174"/>
      <c r="T1242" s="2"/>
    </row>
    <row r="1243" spans="1:20"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172"/>
      <c r="R1243" s="162"/>
      <c r="S1243" s="174"/>
      <c r="T1243" s="2"/>
    </row>
    <row r="1244" spans="1:20"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172"/>
      <c r="R1244" s="162"/>
      <c r="S1244" s="174"/>
      <c r="T1244" s="2"/>
    </row>
    <row r="1245" spans="1:20"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172"/>
      <c r="R1245" s="162"/>
      <c r="S1245" s="174"/>
      <c r="T1245" s="2"/>
    </row>
    <row r="1246" spans="1:20"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172"/>
      <c r="R1246" s="162"/>
      <c r="S1246" s="174"/>
      <c r="T1246" s="2"/>
    </row>
    <row r="1247" spans="1:20"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172"/>
      <c r="R1247" s="162"/>
      <c r="S1247" s="174"/>
      <c r="T1247" s="2"/>
    </row>
    <row r="1248" spans="1:20"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172"/>
      <c r="R1248" s="162"/>
      <c r="S1248" s="174"/>
      <c r="T1248" s="2"/>
    </row>
    <row r="1249" spans="5:20"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172"/>
      <c r="R1249" s="162"/>
      <c r="S1249" s="174"/>
      <c r="T1249" s="2"/>
    </row>
    <row r="1250" spans="5:20"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172"/>
      <c r="R1250" s="162"/>
      <c r="S1250" s="174"/>
      <c r="T1250" s="2"/>
    </row>
    <row r="1251" spans="5:20"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172"/>
      <c r="R1251" s="162"/>
      <c r="S1251" s="174"/>
      <c r="T1251" s="2"/>
    </row>
    <row r="1252" spans="5:20"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172"/>
      <c r="R1252" s="162"/>
      <c r="S1252" s="174"/>
      <c r="T1252" s="2"/>
    </row>
    <row r="1253" spans="5:20"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172"/>
      <c r="R1253" s="162"/>
      <c r="S1253" s="174"/>
      <c r="T1253" s="2"/>
    </row>
    <row r="1254" spans="5:20"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172"/>
      <c r="R1254" s="162"/>
      <c r="S1254" s="174"/>
      <c r="T1254" s="2"/>
    </row>
    <row r="1255" spans="5:20"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172"/>
      <c r="R1255" s="162"/>
      <c r="S1255" s="174"/>
      <c r="T1255" s="2"/>
    </row>
    <row r="1256" spans="5:20"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172"/>
      <c r="R1256" s="162"/>
      <c r="S1256" s="174"/>
      <c r="T1256" s="2"/>
    </row>
    <row r="1257" spans="5:20"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172"/>
      <c r="R1257" s="162"/>
      <c r="S1257" s="174"/>
      <c r="T1257" s="2"/>
    </row>
    <row r="1258" spans="5:20"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172"/>
      <c r="R1258" s="162"/>
      <c r="S1258" s="174"/>
      <c r="T1258" s="2"/>
    </row>
    <row r="1259" spans="5:20"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172"/>
      <c r="R1259" s="162"/>
      <c r="S1259" s="174"/>
      <c r="T1259" s="2"/>
    </row>
    <row r="1260" spans="5:20"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172"/>
      <c r="R1260" s="162"/>
      <c r="S1260" s="174"/>
      <c r="T1260" s="2"/>
    </row>
    <row r="1261" spans="5:20"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172"/>
      <c r="R1261" s="162"/>
      <c r="S1261" s="174"/>
      <c r="T1261" s="2"/>
    </row>
    <row r="1262" spans="5:20"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172"/>
      <c r="R1262" s="162"/>
      <c r="S1262" s="174"/>
      <c r="T1262" s="2"/>
    </row>
    <row r="1263" spans="5:20"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172"/>
      <c r="R1263" s="162"/>
      <c r="S1263" s="174"/>
      <c r="T1263" s="2"/>
    </row>
    <row r="1264" spans="5:20"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172"/>
      <c r="R1264" s="162"/>
      <c r="S1264" s="174"/>
      <c r="T1264" s="2"/>
    </row>
    <row r="1265" spans="5:20"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172"/>
      <c r="R1265" s="162"/>
      <c r="S1265" s="174"/>
      <c r="T1265" s="2"/>
    </row>
    <row r="1266" spans="5:20"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172"/>
      <c r="R1266" s="162"/>
      <c r="S1266" s="174"/>
      <c r="T1266" s="2"/>
    </row>
    <row r="1267" spans="5:20"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172"/>
      <c r="R1267" s="162"/>
      <c r="S1267" s="174"/>
      <c r="T1267" s="2"/>
    </row>
    <row r="1268" spans="5:20"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172"/>
      <c r="R1268" s="162"/>
      <c r="S1268" s="174"/>
      <c r="T1268" s="2"/>
    </row>
    <row r="1269" spans="5:20"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172"/>
      <c r="R1269" s="162"/>
      <c r="S1269" s="174"/>
      <c r="T1269" s="2"/>
    </row>
    <row r="1270" spans="5:20"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172"/>
      <c r="R1270" s="162"/>
      <c r="S1270" s="174"/>
      <c r="T1270" s="2"/>
    </row>
    <row r="1271" spans="5:20"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172"/>
      <c r="R1271" s="162"/>
      <c r="S1271" s="174"/>
      <c r="T1271" s="2"/>
    </row>
    <row r="1272" spans="5:20"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172"/>
      <c r="R1272" s="162"/>
      <c r="S1272" s="174"/>
      <c r="T1272" s="2"/>
    </row>
    <row r="1273" spans="5:20"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172"/>
      <c r="R1273" s="162"/>
      <c r="S1273" s="174"/>
      <c r="T1273" s="2"/>
    </row>
    <row r="1274" spans="5:20"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172"/>
      <c r="R1274" s="162"/>
      <c r="S1274" s="174"/>
      <c r="T1274" s="2"/>
    </row>
    <row r="1275" spans="5:20"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172"/>
      <c r="R1275" s="162"/>
      <c r="S1275" s="174"/>
      <c r="T1275" s="2"/>
    </row>
    <row r="1276" spans="5:20"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172"/>
      <c r="R1276" s="162"/>
      <c r="S1276" s="174"/>
      <c r="T1276" s="2"/>
    </row>
    <row r="1277" spans="5:20"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172"/>
      <c r="R1277" s="162"/>
      <c r="S1277" s="174"/>
      <c r="T1277" s="2"/>
    </row>
    <row r="1278" spans="5:20"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172"/>
      <c r="R1278" s="162"/>
      <c r="S1278" s="174"/>
      <c r="T1278" s="2"/>
    </row>
    <row r="1279" spans="5:20"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172"/>
      <c r="R1279" s="162"/>
      <c r="S1279" s="174"/>
      <c r="T1279" s="2"/>
    </row>
    <row r="1280" spans="5:20"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172"/>
      <c r="R1280" s="162"/>
      <c r="S1280" s="174"/>
      <c r="T1280" s="2"/>
    </row>
    <row r="1281" spans="5:20"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172"/>
      <c r="R1281" s="162"/>
      <c r="S1281" s="174"/>
      <c r="T1281" s="2"/>
    </row>
    <row r="1282" spans="5:20"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172"/>
      <c r="R1282" s="162"/>
      <c r="S1282" s="174"/>
      <c r="T1282" s="2"/>
    </row>
    <row r="1283" spans="5:20"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172"/>
      <c r="R1283" s="162"/>
      <c r="S1283" s="174"/>
      <c r="T1283" s="2"/>
    </row>
    <row r="1284" spans="5:20"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172"/>
      <c r="R1284" s="162"/>
      <c r="S1284" s="174"/>
      <c r="T1284" s="2"/>
    </row>
    <row r="1285" spans="5:20"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172"/>
      <c r="R1285" s="162"/>
      <c r="S1285" s="174"/>
      <c r="T1285" s="2"/>
    </row>
    <row r="1286" spans="5:20"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172"/>
      <c r="R1286" s="162"/>
      <c r="S1286" s="174"/>
      <c r="T1286" s="2"/>
    </row>
    <row r="1287" spans="5:20"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172"/>
      <c r="R1287" s="162"/>
      <c r="S1287" s="174"/>
      <c r="T1287" s="2"/>
    </row>
    <row r="1288" spans="5:20"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172"/>
      <c r="R1288" s="162"/>
      <c r="S1288" s="174"/>
      <c r="T1288" s="2"/>
    </row>
    <row r="1289" spans="5:20"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172"/>
      <c r="R1289" s="162"/>
      <c r="S1289" s="174"/>
      <c r="T1289" s="2"/>
    </row>
    <row r="1290" spans="5:20"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172"/>
      <c r="R1290" s="162"/>
      <c r="S1290" s="174"/>
      <c r="T1290" s="2"/>
    </row>
    <row r="1291" spans="5:20"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172"/>
      <c r="R1291" s="162"/>
      <c r="S1291" s="174"/>
      <c r="T1291" s="2"/>
    </row>
    <row r="1292" spans="5:20"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172"/>
      <c r="R1292" s="162"/>
      <c r="S1292" s="174"/>
      <c r="T1292" s="2"/>
    </row>
    <row r="1293" spans="5:20"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172"/>
      <c r="R1293" s="162"/>
      <c r="S1293" s="174"/>
      <c r="T1293" s="2"/>
    </row>
    <row r="1294" spans="5:20"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172"/>
      <c r="R1294" s="162"/>
      <c r="S1294" s="174"/>
      <c r="T1294" s="2"/>
    </row>
    <row r="1295" spans="5:20"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172"/>
      <c r="R1295" s="162"/>
      <c r="S1295" s="174"/>
      <c r="T1295" s="2"/>
    </row>
    <row r="1296" spans="5:20"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172"/>
      <c r="R1296" s="162"/>
      <c r="S1296" s="174"/>
      <c r="T1296" s="2"/>
    </row>
    <row r="1297" spans="5:20"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172"/>
      <c r="R1297" s="162"/>
      <c r="S1297" s="174"/>
      <c r="T1297" s="2"/>
    </row>
    <row r="1298" spans="5:20"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172"/>
      <c r="R1298" s="162"/>
      <c r="S1298" s="174"/>
      <c r="T1298" s="2"/>
    </row>
    <row r="1299" spans="5:20"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172"/>
      <c r="R1299" s="162"/>
      <c r="S1299" s="174"/>
      <c r="T1299" s="2"/>
    </row>
    <row r="1300" spans="5:20"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172"/>
      <c r="R1300" s="162"/>
      <c r="S1300" s="174"/>
      <c r="T1300" s="2"/>
    </row>
    <row r="1301" spans="5:20"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172"/>
      <c r="R1301" s="162"/>
      <c r="S1301" s="174"/>
      <c r="T1301" s="2"/>
    </row>
    <row r="1302" spans="5:20"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172"/>
      <c r="R1302" s="162"/>
      <c r="S1302" s="174"/>
      <c r="T1302" s="2"/>
    </row>
    <row r="1303" spans="5:20"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172"/>
      <c r="R1303" s="162"/>
      <c r="S1303" s="174"/>
      <c r="T1303" s="2"/>
    </row>
    <row r="1304" spans="5:20"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172"/>
      <c r="R1304" s="162"/>
      <c r="S1304" s="174"/>
      <c r="T1304" s="2"/>
    </row>
    <row r="1305" spans="5:20"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172"/>
      <c r="R1305" s="162"/>
      <c r="S1305" s="174"/>
      <c r="T1305" s="2"/>
    </row>
    <row r="1306" spans="5:20"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172"/>
      <c r="R1306" s="162"/>
      <c r="S1306" s="174"/>
      <c r="T1306" s="2"/>
    </row>
    <row r="1307" spans="5:20"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172"/>
      <c r="R1307" s="162"/>
      <c r="S1307" s="174"/>
      <c r="T1307" s="2"/>
    </row>
    <row r="1308" spans="5:20"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172"/>
      <c r="R1308" s="162"/>
      <c r="S1308" s="174"/>
      <c r="T1308" s="2"/>
    </row>
    <row r="1309" spans="5:20"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172"/>
      <c r="R1309" s="162"/>
      <c r="S1309" s="174"/>
      <c r="T1309" s="2"/>
    </row>
    <row r="1310" spans="5:20"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172"/>
      <c r="R1310" s="162"/>
      <c r="S1310" s="174"/>
      <c r="T1310" s="2"/>
    </row>
    <row r="1311" spans="5:20"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172"/>
      <c r="R1311" s="162"/>
      <c r="S1311" s="174"/>
      <c r="T1311" s="2"/>
    </row>
    <row r="1312" spans="5:20"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172"/>
      <c r="R1312" s="162"/>
      <c r="S1312" s="174"/>
      <c r="T1312" s="2"/>
    </row>
    <row r="1313" spans="5:20"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172"/>
      <c r="R1313" s="162"/>
      <c r="S1313" s="174"/>
      <c r="T1313" s="2"/>
    </row>
    <row r="1314" spans="5:20"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172"/>
      <c r="R1314" s="162"/>
      <c r="S1314" s="174"/>
      <c r="T1314" s="2"/>
    </row>
    <row r="1315" spans="5:20"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172"/>
      <c r="R1315" s="162"/>
      <c r="S1315" s="174"/>
      <c r="T1315" s="2"/>
    </row>
    <row r="1316" spans="5:20"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172"/>
      <c r="R1316" s="162"/>
      <c r="S1316" s="174"/>
      <c r="T1316" s="2"/>
    </row>
    <row r="1317" spans="5:20"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172"/>
      <c r="R1317" s="162"/>
      <c r="S1317" s="174"/>
      <c r="T1317" s="2"/>
    </row>
    <row r="1318" spans="5:20"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172"/>
      <c r="R1318" s="162"/>
      <c r="S1318" s="174"/>
      <c r="T1318" s="2"/>
    </row>
    <row r="1319" spans="5:20"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172"/>
      <c r="R1319" s="162"/>
      <c r="S1319" s="174"/>
      <c r="T1319" s="2"/>
    </row>
    <row r="1320" spans="5:20"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172"/>
      <c r="R1320" s="162"/>
      <c r="S1320" s="174"/>
      <c r="T1320" s="2"/>
    </row>
    <row r="1321" spans="5:20"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172"/>
      <c r="R1321" s="162"/>
      <c r="S1321" s="174"/>
      <c r="T1321" s="2"/>
    </row>
    <row r="1322" spans="5:20"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172"/>
      <c r="R1322" s="162"/>
      <c r="S1322" s="174"/>
      <c r="T1322" s="2"/>
    </row>
    <row r="1323" spans="5:20"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172"/>
      <c r="R1323" s="162"/>
      <c r="S1323" s="174"/>
      <c r="T1323" s="2"/>
    </row>
    <row r="1324" spans="5:20"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172"/>
      <c r="R1324" s="162"/>
      <c r="S1324" s="174"/>
      <c r="T1324" s="2"/>
    </row>
    <row r="1325" spans="5:20"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172"/>
      <c r="R1325" s="162"/>
      <c r="S1325" s="174"/>
      <c r="T1325" s="2"/>
    </row>
    <row r="1326" spans="5:20"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172"/>
      <c r="R1326" s="162"/>
      <c r="S1326" s="174"/>
      <c r="T1326" s="2"/>
    </row>
    <row r="1327" spans="5:20"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172"/>
      <c r="R1327" s="162"/>
      <c r="S1327" s="174"/>
      <c r="T1327" s="2"/>
    </row>
    <row r="1328" spans="5:20"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172"/>
      <c r="R1328" s="162"/>
      <c r="S1328" s="174"/>
      <c r="T1328" s="2"/>
    </row>
    <row r="1329" spans="5:20"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172"/>
      <c r="R1329" s="162"/>
      <c r="S1329" s="174"/>
      <c r="T1329" s="2"/>
    </row>
    <row r="1330" spans="5:20"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172"/>
      <c r="R1330" s="162"/>
      <c r="S1330" s="174"/>
      <c r="T1330" s="2"/>
    </row>
    <row r="1331" spans="5:20"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172"/>
      <c r="R1331" s="162"/>
      <c r="S1331" s="174"/>
      <c r="T1331" s="2"/>
    </row>
    <row r="1332" spans="5:20"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172"/>
      <c r="R1332" s="162"/>
      <c r="S1332" s="174"/>
      <c r="T1332" s="2"/>
    </row>
    <row r="1333" spans="5:20"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172"/>
      <c r="R1333" s="162"/>
      <c r="S1333" s="174"/>
      <c r="T1333" s="2"/>
    </row>
    <row r="1334" spans="5:20"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172"/>
      <c r="R1334" s="162"/>
      <c r="S1334" s="174"/>
      <c r="T1334" s="2"/>
    </row>
    <row r="1335" spans="5:20"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172"/>
      <c r="R1335" s="162"/>
      <c r="S1335" s="174"/>
      <c r="T1335" s="2"/>
    </row>
    <row r="1336" spans="5:20"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172"/>
      <c r="R1336" s="162"/>
      <c r="S1336" s="174"/>
      <c r="T1336" s="2"/>
    </row>
    <row r="1337" spans="5:20"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172"/>
      <c r="R1337" s="162"/>
      <c r="S1337" s="174"/>
      <c r="T1337" s="2"/>
    </row>
    <row r="1338" spans="5:20"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172"/>
      <c r="R1338" s="162"/>
      <c r="S1338" s="174"/>
      <c r="T1338" s="2"/>
    </row>
    <row r="1339" spans="5:20"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172"/>
      <c r="R1339" s="162"/>
      <c r="S1339" s="174"/>
      <c r="T1339" s="2"/>
    </row>
    <row r="1340" spans="5:20"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172"/>
      <c r="R1340" s="162"/>
      <c r="S1340" s="174"/>
      <c r="T1340" s="2"/>
    </row>
    <row r="1341" spans="5:20"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172"/>
      <c r="R1341" s="162"/>
      <c r="S1341" s="174"/>
      <c r="T1341" s="2"/>
    </row>
    <row r="1342" spans="5:20"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172"/>
      <c r="R1342" s="162"/>
      <c r="S1342" s="174"/>
      <c r="T1342" s="2"/>
    </row>
    <row r="1343" spans="5:20"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172"/>
      <c r="R1343" s="162"/>
      <c r="S1343" s="174"/>
      <c r="T1343" s="2"/>
    </row>
    <row r="1344" spans="5:20"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172"/>
      <c r="R1344" s="162"/>
      <c r="S1344" s="174"/>
      <c r="T1344" s="2"/>
    </row>
    <row r="1345" spans="5:20"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172"/>
      <c r="R1345" s="162"/>
      <c r="S1345" s="174"/>
      <c r="T1345" s="2"/>
    </row>
    <row r="1346" spans="5:20"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172"/>
      <c r="R1346" s="162"/>
      <c r="S1346" s="174"/>
      <c r="T1346" s="2"/>
    </row>
    <row r="1347" spans="5:20"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172"/>
      <c r="R1347" s="162"/>
      <c r="S1347" s="174"/>
      <c r="T1347" s="2"/>
    </row>
    <row r="1348" spans="5:20"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172"/>
      <c r="R1348" s="162"/>
      <c r="S1348" s="174"/>
      <c r="T1348" s="2"/>
    </row>
    <row r="1349" spans="5:20"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172"/>
      <c r="R1349" s="162"/>
      <c r="S1349" s="174"/>
      <c r="T1349" s="2"/>
    </row>
    <row r="1350" spans="5:20"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172"/>
      <c r="R1350" s="162"/>
      <c r="S1350" s="174"/>
      <c r="T1350" s="2"/>
    </row>
    <row r="1351" spans="5:20"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172"/>
      <c r="R1351" s="162"/>
      <c r="S1351" s="174"/>
      <c r="T1351" s="2"/>
    </row>
    <row r="1352" spans="5:20"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172"/>
      <c r="R1352" s="162"/>
      <c r="S1352" s="174"/>
      <c r="T1352" s="2"/>
    </row>
    <row r="1353" spans="5:20"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172"/>
      <c r="R1353" s="162"/>
      <c r="S1353" s="174"/>
      <c r="T1353" s="2"/>
    </row>
    <row r="1354" spans="5:20"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172"/>
      <c r="R1354" s="162"/>
      <c r="S1354" s="174"/>
      <c r="T1354" s="2"/>
    </row>
    <row r="1355" spans="5:20"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172"/>
      <c r="R1355" s="162"/>
      <c r="S1355" s="174"/>
      <c r="T1355" s="2"/>
    </row>
    <row r="1356" spans="5:20"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172"/>
      <c r="R1356" s="162"/>
      <c r="S1356" s="174"/>
      <c r="T1356" s="2"/>
    </row>
    <row r="1357" spans="5:20"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172"/>
      <c r="R1357" s="162"/>
      <c r="S1357" s="174"/>
      <c r="T1357" s="2"/>
    </row>
    <row r="1358" spans="5:20"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172"/>
      <c r="R1358" s="162"/>
      <c r="S1358" s="174"/>
      <c r="T1358" s="2"/>
    </row>
    <row r="1359" spans="5:20"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172"/>
      <c r="R1359" s="162"/>
      <c r="S1359" s="174"/>
      <c r="T1359" s="2"/>
    </row>
    <row r="1360" spans="5:20"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172"/>
      <c r="R1360" s="162"/>
      <c r="S1360" s="174"/>
      <c r="T1360" s="2"/>
    </row>
    <row r="1361" spans="5:20"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172"/>
      <c r="R1361" s="162"/>
      <c r="S1361" s="174"/>
      <c r="T1361" s="2"/>
    </row>
    <row r="1362" spans="5:20"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172"/>
      <c r="R1362" s="162"/>
      <c r="S1362" s="174"/>
      <c r="T1362" s="2"/>
    </row>
    <row r="1363" spans="5:20"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172"/>
      <c r="R1363" s="162"/>
      <c r="S1363" s="174"/>
      <c r="T1363" s="2"/>
    </row>
    <row r="1364" spans="5:20"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172"/>
      <c r="R1364" s="162"/>
      <c r="S1364" s="174"/>
      <c r="T1364" s="2"/>
    </row>
    <row r="1365" spans="5:20"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172"/>
      <c r="R1365" s="162"/>
      <c r="S1365" s="174"/>
      <c r="T1365" s="2"/>
    </row>
    <row r="1366" spans="5:20"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172"/>
      <c r="R1366" s="162"/>
      <c r="S1366" s="174"/>
      <c r="T1366" s="2"/>
    </row>
    <row r="1367" spans="5:20"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172"/>
      <c r="R1367" s="162"/>
      <c r="S1367" s="174"/>
      <c r="T1367" s="2"/>
    </row>
    <row r="1368" spans="5:20"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172"/>
      <c r="R1368" s="162"/>
      <c r="S1368" s="174"/>
      <c r="T1368" s="2"/>
    </row>
    <row r="1369" spans="5:20"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172"/>
      <c r="R1369" s="162"/>
      <c r="S1369" s="174"/>
      <c r="T1369" s="2"/>
    </row>
    <row r="1370" spans="5:20"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172"/>
      <c r="R1370" s="162"/>
      <c r="S1370" s="174"/>
      <c r="T1370" s="2"/>
    </row>
    <row r="1371" spans="5:20"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172"/>
      <c r="R1371" s="162"/>
      <c r="S1371" s="174"/>
      <c r="T1371" s="2"/>
    </row>
    <row r="1372" spans="5:20"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172"/>
      <c r="R1372" s="162"/>
      <c r="S1372" s="174"/>
      <c r="T1372" s="2"/>
    </row>
    <row r="1373" spans="5:20"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172"/>
      <c r="R1373" s="162"/>
      <c r="S1373" s="174"/>
      <c r="T1373" s="2"/>
    </row>
    <row r="1374" spans="5:20"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172"/>
      <c r="R1374" s="162"/>
      <c r="S1374" s="174"/>
      <c r="T1374" s="2"/>
    </row>
    <row r="1375" spans="5:20"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172"/>
      <c r="R1375" s="162"/>
      <c r="S1375" s="174"/>
      <c r="T1375" s="2"/>
    </row>
    <row r="1376" spans="5:20"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172"/>
      <c r="R1376" s="162"/>
      <c r="S1376" s="174"/>
      <c r="T1376" s="2"/>
    </row>
    <row r="1377" spans="5:20"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172"/>
      <c r="R1377" s="162"/>
      <c r="S1377" s="174"/>
      <c r="T1377" s="2"/>
    </row>
    <row r="1378" spans="5:20"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172"/>
      <c r="R1378" s="162"/>
      <c r="S1378" s="174"/>
      <c r="T1378" s="2"/>
    </row>
    <row r="1379" spans="5:20"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172"/>
      <c r="R1379" s="162"/>
      <c r="S1379" s="174"/>
      <c r="T1379" s="2"/>
    </row>
    <row r="1380" spans="5:20"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172"/>
      <c r="R1380" s="162"/>
      <c r="S1380" s="174"/>
      <c r="T1380" s="2"/>
    </row>
    <row r="1381" spans="5:20"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172"/>
      <c r="R1381" s="162"/>
      <c r="S1381" s="174"/>
      <c r="T1381" s="2"/>
    </row>
    <row r="1382" spans="5:20"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172"/>
      <c r="R1382" s="162"/>
      <c r="S1382" s="174"/>
      <c r="T1382" s="2"/>
    </row>
    <row r="1383" spans="5:20"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172"/>
      <c r="R1383" s="162"/>
      <c r="S1383" s="174"/>
      <c r="T1383" s="2"/>
    </row>
    <row r="1384" spans="5:20"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172"/>
      <c r="R1384" s="162"/>
      <c r="S1384" s="174"/>
      <c r="T1384" s="2"/>
    </row>
    <row r="1385" spans="5:20"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172"/>
      <c r="R1385" s="162"/>
      <c r="S1385" s="174"/>
      <c r="T1385" s="2"/>
    </row>
    <row r="1386" spans="5:20"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172"/>
      <c r="R1386" s="162"/>
      <c r="S1386" s="174"/>
      <c r="T1386" s="2"/>
    </row>
    <row r="1387" spans="5:20"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172"/>
      <c r="R1387" s="162"/>
      <c r="S1387" s="174"/>
      <c r="T1387" s="2"/>
    </row>
    <row r="1388" spans="5:20"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172"/>
      <c r="R1388" s="162"/>
      <c r="S1388" s="174"/>
      <c r="T1388" s="2"/>
    </row>
    <row r="1389" spans="5:20"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172"/>
      <c r="R1389" s="162"/>
      <c r="S1389" s="174"/>
      <c r="T1389" s="2"/>
    </row>
    <row r="1390" spans="5:20"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172"/>
      <c r="R1390" s="162"/>
      <c r="S1390" s="174"/>
      <c r="T1390" s="2"/>
    </row>
    <row r="1391" spans="5:20"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172"/>
      <c r="R1391" s="162"/>
      <c r="S1391" s="174"/>
      <c r="T1391" s="2"/>
    </row>
    <row r="1392" spans="5:20"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172"/>
      <c r="R1392" s="162"/>
      <c r="S1392" s="174"/>
      <c r="T1392" s="2"/>
    </row>
    <row r="1393" spans="5:20"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172"/>
      <c r="R1393" s="162"/>
      <c r="S1393" s="174"/>
      <c r="T1393" s="2"/>
    </row>
    <row r="1394" spans="5:20"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172"/>
      <c r="R1394" s="162"/>
      <c r="S1394" s="174"/>
      <c r="T1394" s="2"/>
    </row>
    <row r="1395" spans="5:20"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172"/>
      <c r="R1395" s="162"/>
      <c r="S1395" s="174"/>
      <c r="T1395" s="2"/>
    </row>
    <row r="1396" spans="5:20"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165"/>
      <c r="R1396" s="171"/>
      <c r="S1396" s="175"/>
      <c r="T1396" s="2"/>
    </row>
    <row r="1397" spans="5:20"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165"/>
      <c r="R1397" s="171"/>
      <c r="S1397" s="175"/>
      <c r="T1397" s="2"/>
    </row>
    <row r="1398" spans="5:20"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165"/>
      <c r="R1398" s="171"/>
      <c r="S1398" s="175"/>
      <c r="T1398" s="2"/>
    </row>
    <row r="1399" spans="5:20"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165"/>
      <c r="R1399" s="171"/>
      <c r="S1399" s="175"/>
      <c r="T1399" s="2"/>
    </row>
    <row r="1400" spans="5:20"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165"/>
      <c r="R1400" s="171"/>
      <c r="S1400" s="175"/>
      <c r="T1400" s="2"/>
    </row>
    <row r="1401" spans="5:20"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165"/>
      <c r="R1401" s="171"/>
      <c r="S1401" s="175"/>
      <c r="T1401" s="2"/>
    </row>
    <row r="1402" spans="5:20"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165"/>
      <c r="R1402" s="171"/>
      <c r="S1402" s="175"/>
      <c r="T1402" s="2"/>
    </row>
    <row r="1403" spans="5:20"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165"/>
      <c r="R1403" s="171"/>
      <c r="S1403" s="175"/>
      <c r="T1403" s="2"/>
    </row>
    <row r="1404" spans="5:20"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165"/>
      <c r="R1404" s="171"/>
      <c r="S1404" s="175"/>
      <c r="T1404" s="2"/>
    </row>
    <row r="1405" spans="5:20"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165"/>
      <c r="R1405" s="171"/>
      <c r="S1405" s="175"/>
      <c r="T1405" s="2"/>
    </row>
    <row r="1406" spans="5:20"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165"/>
      <c r="R1406" s="171"/>
      <c r="S1406" s="175"/>
      <c r="T1406" s="2"/>
    </row>
    <row r="1407" spans="5:20"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165"/>
      <c r="R1407" s="171"/>
      <c r="S1407" s="175"/>
      <c r="T1407" s="2"/>
    </row>
    <row r="1408" spans="5:20"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165"/>
      <c r="R1408" s="171"/>
      <c r="S1408" s="175"/>
      <c r="T1408" s="2"/>
    </row>
    <row r="1409" spans="5:20"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165"/>
      <c r="R1409" s="171"/>
      <c r="S1409" s="175"/>
      <c r="T1409" s="2"/>
    </row>
    <row r="1410" spans="5:20"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165"/>
      <c r="R1410" s="171"/>
      <c r="S1410" s="175"/>
      <c r="T1410" s="2"/>
    </row>
    <row r="1411" spans="5:20"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165"/>
      <c r="R1411" s="171"/>
      <c r="S1411" s="175"/>
      <c r="T1411" s="2"/>
    </row>
    <row r="1412" spans="5:20"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165"/>
      <c r="R1412" s="171"/>
      <c r="S1412" s="175"/>
      <c r="T1412" s="2"/>
    </row>
    <row r="1413" spans="5:20"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165"/>
      <c r="R1413" s="171"/>
      <c r="S1413" s="175"/>
      <c r="T1413" s="2"/>
    </row>
    <row r="1414" spans="5:20"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165"/>
      <c r="R1414" s="171"/>
      <c r="S1414" s="175"/>
      <c r="T1414" s="2"/>
    </row>
    <row r="1415" spans="5:20"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165"/>
      <c r="R1415" s="171"/>
      <c r="S1415" s="175"/>
      <c r="T1415" s="2"/>
    </row>
    <row r="1416" spans="5:20"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165"/>
      <c r="R1416" s="171"/>
      <c r="S1416" s="175"/>
      <c r="T1416" s="2"/>
    </row>
    <row r="1417" spans="5:20"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165"/>
      <c r="R1417" s="171"/>
      <c r="S1417" s="175"/>
      <c r="T1417" s="2"/>
    </row>
    <row r="1418" spans="5:20"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165"/>
      <c r="R1418" s="171"/>
      <c r="S1418" s="175"/>
      <c r="T1418" s="2"/>
    </row>
    <row r="1419" spans="5:20"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165"/>
      <c r="R1419" s="171"/>
      <c r="S1419" s="175"/>
      <c r="T1419" s="2"/>
    </row>
    <row r="1420" spans="5:20"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165"/>
      <c r="R1420" s="171"/>
      <c r="S1420" s="175"/>
      <c r="T1420" s="2"/>
    </row>
    <row r="1421" spans="5:20"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165"/>
      <c r="R1421" s="171"/>
      <c r="S1421" s="175"/>
      <c r="T1421" s="2"/>
    </row>
    <row r="1422" spans="5:20"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165"/>
      <c r="R1422" s="171"/>
      <c r="S1422" s="175"/>
      <c r="T1422" s="2"/>
    </row>
    <row r="1423" spans="5:20"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165"/>
      <c r="R1423" s="171"/>
      <c r="S1423" s="175"/>
      <c r="T1423" s="2"/>
    </row>
    <row r="1424" spans="5:20"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165"/>
      <c r="R1424" s="171"/>
      <c r="S1424" s="175"/>
      <c r="T1424" s="2"/>
    </row>
    <row r="1425" spans="5:20"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165"/>
      <c r="R1425" s="171"/>
      <c r="S1425" s="175"/>
      <c r="T1425" s="2"/>
    </row>
    <row r="1426" spans="5:20"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165"/>
      <c r="R1426" s="171"/>
      <c r="S1426" s="175"/>
      <c r="T1426" s="2"/>
    </row>
    <row r="1427" spans="5:20"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165"/>
      <c r="R1427" s="171"/>
      <c r="S1427" s="175"/>
      <c r="T1427" s="2"/>
    </row>
    <row r="1428" spans="5:20"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165"/>
      <c r="R1428" s="171"/>
      <c r="S1428" s="175"/>
      <c r="T1428" s="2"/>
    </row>
    <row r="1429" spans="5:20"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165"/>
      <c r="R1429" s="171"/>
      <c r="S1429" s="175"/>
      <c r="T1429" s="2"/>
    </row>
    <row r="1430" spans="5:20"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165"/>
      <c r="R1430" s="171"/>
      <c r="S1430" s="175"/>
      <c r="T1430" s="2"/>
    </row>
    <row r="1431" spans="5:20"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165"/>
      <c r="R1431" s="171"/>
      <c r="S1431" s="175"/>
      <c r="T1431" s="2"/>
    </row>
    <row r="1432" spans="5:20"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165"/>
      <c r="R1432" s="171"/>
      <c r="S1432" s="175"/>
      <c r="T1432" s="2"/>
    </row>
    <row r="1433" spans="5:20"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165"/>
      <c r="R1433" s="171"/>
      <c r="S1433" s="175"/>
      <c r="T1433" s="2"/>
    </row>
    <row r="1434" spans="5:20"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165"/>
      <c r="R1434" s="171"/>
      <c r="S1434" s="175"/>
      <c r="T1434" s="2"/>
    </row>
    <row r="1435" spans="5:20"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165"/>
      <c r="R1435" s="171"/>
      <c r="S1435" s="175"/>
      <c r="T1435" s="2"/>
    </row>
    <row r="1436" spans="5:20"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165"/>
      <c r="R1436" s="171"/>
      <c r="S1436" s="175"/>
      <c r="T1436" s="2"/>
    </row>
    <row r="1437" spans="5:20"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165"/>
      <c r="R1437" s="171"/>
      <c r="S1437" s="175"/>
      <c r="T1437" s="2"/>
    </row>
    <row r="1438" spans="5:20"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165"/>
      <c r="R1438" s="171"/>
      <c r="S1438" s="175"/>
      <c r="T1438" s="2"/>
    </row>
    <row r="1439" spans="5:20"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165"/>
      <c r="R1439" s="171"/>
      <c r="S1439" s="175"/>
      <c r="T1439" s="2"/>
    </row>
    <row r="1440" spans="5:20"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165"/>
      <c r="R1440" s="171"/>
      <c r="S1440" s="175"/>
      <c r="T1440" s="2"/>
    </row>
    <row r="1441" spans="5:20"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165"/>
      <c r="R1441" s="171"/>
      <c r="S1441" s="175"/>
      <c r="T1441" s="2"/>
    </row>
    <row r="1442" spans="5:20"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165"/>
      <c r="R1442" s="171"/>
      <c r="S1442" s="175"/>
      <c r="T1442" s="2"/>
    </row>
    <row r="1443" spans="5:20"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165"/>
      <c r="R1443" s="171"/>
      <c r="S1443" s="175"/>
      <c r="T1443" s="2"/>
    </row>
    <row r="1444" spans="5:20"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165"/>
      <c r="R1444" s="171"/>
      <c r="S1444" s="175"/>
      <c r="T1444" s="2"/>
    </row>
    <row r="1445" spans="5:20"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165"/>
      <c r="R1445" s="171"/>
      <c r="S1445" s="175"/>
      <c r="T1445" s="2"/>
    </row>
    <row r="1446" spans="5:20"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165"/>
      <c r="R1446" s="171"/>
      <c r="S1446" s="175"/>
      <c r="T1446" s="2"/>
    </row>
    <row r="1447" spans="5:20"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165"/>
      <c r="R1447" s="171"/>
      <c r="S1447" s="175"/>
      <c r="T1447" s="2"/>
    </row>
    <row r="1448" spans="5:20"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165"/>
      <c r="R1448" s="171"/>
      <c r="S1448" s="175"/>
      <c r="T1448" s="2"/>
    </row>
    <row r="1449" spans="5:20"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165"/>
      <c r="R1449" s="171"/>
      <c r="S1449" s="175"/>
      <c r="T1449" s="2"/>
    </row>
    <row r="1450" spans="5:20"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165"/>
      <c r="R1450" s="171"/>
      <c r="S1450" s="175"/>
      <c r="T1450" s="2"/>
    </row>
    <row r="1451" spans="5:20"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165"/>
      <c r="R1451" s="171"/>
      <c r="S1451" s="175"/>
      <c r="T1451" s="2"/>
    </row>
    <row r="1452" spans="5:20"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165"/>
      <c r="R1452" s="171"/>
      <c r="S1452" s="175"/>
      <c r="T1452" s="2"/>
    </row>
    <row r="1453" spans="5:20"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165"/>
      <c r="R1453" s="171"/>
      <c r="S1453" s="175"/>
      <c r="T1453" s="2"/>
    </row>
    <row r="1454" spans="5:20"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165"/>
      <c r="R1454" s="171"/>
      <c r="S1454" s="175"/>
      <c r="T1454" s="2"/>
    </row>
    <row r="1455" spans="5:20"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165"/>
      <c r="R1455" s="171"/>
      <c r="S1455" s="175"/>
      <c r="T1455" s="2"/>
    </row>
    <row r="1456" spans="5:20"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165"/>
      <c r="R1456" s="171"/>
      <c r="S1456" s="175"/>
      <c r="T1456" s="2"/>
    </row>
    <row r="1457" spans="5:20"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165"/>
      <c r="R1457" s="171"/>
      <c r="S1457" s="175"/>
      <c r="T1457" s="2"/>
    </row>
    <row r="1458" spans="5:20"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165"/>
      <c r="R1458" s="171"/>
      <c r="S1458" s="175"/>
      <c r="T1458" s="2"/>
    </row>
    <row r="1459" spans="5:20"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165"/>
      <c r="R1459" s="171"/>
      <c r="S1459" s="175"/>
      <c r="T1459" s="2"/>
    </row>
    <row r="1460" spans="5:20"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165"/>
      <c r="R1460" s="171"/>
      <c r="S1460" s="175"/>
      <c r="T1460" s="2"/>
    </row>
    <row r="1461" spans="5:20"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165"/>
      <c r="R1461" s="171"/>
      <c r="S1461" s="175"/>
      <c r="T1461" s="2"/>
    </row>
    <row r="1462" spans="5:20"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165"/>
      <c r="R1462" s="171"/>
      <c r="S1462" s="175"/>
      <c r="T1462" s="2"/>
    </row>
    <row r="1463" spans="5:20"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165"/>
      <c r="R1463" s="171"/>
      <c r="S1463" s="175"/>
      <c r="T1463" s="2"/>
    </row>
    <row r="1464" spans="5:20"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165"/>
      <c r="R1464" s="171"/>
      <c r="S1464" s="175"/>
      <c r="T1464" s="2"/>
    </row>
    <row r="1465" spans="5:20"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165"/>
      <c r="R1465" s="171"/>
      <c r="S1465" s="175"/>
      <c r="T1465" s="2"/>
    </row>
    <row r="1466" spans="5:20"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165"/>
      <c r="R1466" s="171"/>
      <c r="S1466" s="175"/>
      <c r="T1466" s="2"/>
    </row>
    <row r="1467" spans="5:20"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165"/>
      <c r="R1467" s="171"/>
      <c r="S1467" s="175"/>
      <c r="T1467" s="2"/>
    </row>
    <row r="1468" spans="5:20"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165"/>
      <c r="R1468" s="171"/>
      <c r="S1468" s="175"/>
      <c r="T1468" s="2"/>
    </row>
    <row r="1469" spans="5:20"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165"/>
      <c r="R1469" s="171"/>
      <c r="S1469" s="175"/>
      <c r="T1469" s="2"/>
    </row>
    <row r="1470" spans="5:20"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165"/>
      <c r="R1470" s="171"/>
      <c r="S1470" s="175"/>
      <c r="T1470" s="2"/>
    </row>
    <row r="1471" spans="5:20"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165"/>
      <c r="R1471" s="171"/>
      <c r="S1471" s="175"/>
      <c r="T1471" s="2"/>
    </row>
    <row r="1472" spans="5:20"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165"/>
      <c r="R1472" s="171"/>
      <c r="S1472" s="175"/>
      <c r="T1472" s="2"/>
    </row>
    <row r="1473" spans="5:20"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165"/>
      <c r="R1473" s="171"/>
      <c r="S1473" s="175"/>
      <c r="T1473" s="2"/>
    </row>
    <row r="1474" spans="5:20"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165"/>
      <c r="R1474" s="171"/>
      <c r="S1474" s="175"/>
      <c r="T1474" s="2"/>
    </row>
    <row r="1475" spans="5:20"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165"/>
      <c r="R1475" s="171"/>
      <c r="S1475" s="175"/>
      <c r="T1475" s="2"/>
    </row>
    <row r="1476" spans="5:20"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165"/>
      <c r="R1476" s="171"/>
      <c r="S1476" s="175"/>
      <c r="T1476" s="2"/>
    </row>
    <row r="1477" spans="5:20"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165"/>
      <c r="R1477" s="171"/>
      <c r="S1477" s="175"/>
      <c r="T1477" s="2"/>
    </row>
    <row r="1478" spans="5:20"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165"/>
      <c r="R1478" s="171"/>
      <c r="S1478" s="175"/>
      <c r="T1478" s="2"/>
    </row>
    <row r="1479" spans="5:20"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165"/>
      <c r="R1479" s="171"/>
      <c r="S1479" s="175"/>
      <c r="T1479" s="2"/>
    </row>
    <row r="1480" spans="5:20"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165"/>
      <c r="R1480" s="171"/>
      <c r="S1480" s="175"/>
      <c r="T1480" s="2"/>
    </row>
    <row r="1481" spans="5:20"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165"/>
      <c r="R1481" s="171"/>
      <c r="S1481" s="175"/>
      <c r="T1481" s="2"/>
    </row>
    <row r="1482" spans="5:20"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165"/>
      <c r="R1482" s="171"/>
      <c r="S1482" s="175"/>
      <c r="T1482" s="2"/>
    </row>
    <row r="1483" spans="5:20"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165"/>
      <c r="R1483" s="171"/>
      <c r="S1483" s="175"/>
      <c r="T1483" s="2"/>
    </row>
    <row r="1484" spans="5:20"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165"/>
      <c r="R1484" s="171"/>
      <c r="S1484" s="175"/>
      <c r="T1484" s="2"/>
    </row>
    <row r="1485" spans="5:20"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165"/>
      <c r="R1485" s="171"/>
      <c r="S1485" s="175"/>
      <c r="T1485" s="2"/>
    </row>
    <row r="1486" spans="5:20"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165"/>
      <c r="R1486" s="171"/>
      <c r="S1486" s="175"/>
      <c r="T1486" s="2"/>
    </row>
    <row r="1487" spans="5:20"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165"/>
      <c r="R1487" s="171"/>
      <c r="S1487" s="175"/>
      <c r="T1487" s="2"/>
    </row>
    <row r="1488" spans="5:20"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165"/>
      <c r="R1488" s="171"/>
      <c r="S1488" s="175"/>
      <c r="T1488" s="2"/>
    </row>
    <row r="1489" spans="5:20"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165"/>
      <c r="R1489" s="171"/>
      <c r="S1489" s="175"/>
      <c r="T1489" s="2"/>
    </row>
    <row r="1490" spans="5:20"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165"/>
      <c r="R1490" s="171"/>
      <c r="S1490" s="175"/>
      <c r="T1490" s="2"/>
    </row>
    <row r="1491" spans="5:20"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165"/>
      <c r="R1491" s="171"/>
      <c r="S1491" s="175"/>
      <c r="T1491" s="2"/>
    </row>
    <row r="1492" spans="5:20"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165"/>
      <c r="R1492" s="171"/>
      <c r="S1492" s="175"/>
      <c r="T1492" s="2"/>
    </row>
    <row r="1493" spans="5:20"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165"/>
      <c r="R1493" s="171"/>
      <c r="S1493" s="175"/>
      <c r="T1493" s="2"/>
    </row>
    <row r="1494" spans="5:20"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165"/>
      <c r="R1494" s="171"/>
      <c r="S1494" s="175"/>
      <c r="T1494" s="2"/>
    </row>
    <row r="1495" spans="5:20"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165"/>
      <c r="R1495" s="171"/>
      <c r="S1495" s="175"/>
      <c r="T1495" s="2"/>
    </row>
    <row r="1496" spans="5:20"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165"/>
      <c r="R1496" s="171"/>
      <c r="S1496" s="175"/>
      <c r="T1496" s="2"/>
    </row>
    <row r="1497" spans="5:20"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165"/>
      <c r="R1497" s="171"/>
      <c r="S1497" s="175"/>
      <c r="T1497" s="2"/>
    </row>
    <row r="1498" spans="5:20"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165"/>
      <c r="R1498" s="171"/>
      <c r="S1498" s="175"/>
      <c r="T1498" s="2"/>
    </row>
    <row r="1499" spans="5:20"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165"/>
      <c r="R1499" s="171"/>
      <c r="S1499" s="175"/>
      <c r="T1499" s="2"/>
    </row>
    <row r="1500" spans="5:20"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165"/>
      <c r="R1500" s="171"/>
      <c r="S1500" s="175"/>
      <c r="T1500" s="2"/>
    </row>
    <row r="1501" spans="5:20"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165"/>
      <c r="R1501" s="171"/>
      <c r="S1501" s="175"/>
      <c r="T1501" s="2"/>
    </row>
    <row r="1502" spans="5:20"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165"/>
      <c r="R1502" s="171"/>
      <c r="S1502" s="175"/>
      <c r="T1502" s="2"/>
    </row>
    <row r="1503" spans="5:20"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165"/>
      <c r="R1503" s="171"/>
      <c r="S1503" s="175"/>
      <c r="T1503" s="2"/>
    </row>
    <row r="1504" spans="5:20"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165"/>
      <c r="R1504" s="171"/>
      <c r="S1504" s="175"/>
      <c r="T1504" s="2"/>
    </row>
    <row r="1505" spans="5:20"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165"/>
      <c r="R1505" s="171"/>
      <c r="S1505" s="175"/>
      <c r="T1505" s="2"/>
    </row>
    <row r="1506" spans="5:20"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165"/>
      <c r="R1506" s="171"/>
      <c r="S1506" s="175"/>
      <c r="T1506" s="2"/>
    </row>
    <row r="1507" spans="5:20"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165"/>
      <c r="R1507" s="171"/>
      <c r="S1507" s="175"/>
      <c r="T1507" s="2"/>
    </row>
    <row r="1508" spans="5:20"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165"/>
      <c r="R1508" s="171"/>
      <c r="S1508" s="175"/>
      <c r="T1508" s="2"/>
    </row>
    <row r="1509" spans="5:20"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165"/>
      <c r="R1509" s="171"/>
      <c r="S1509" s="175"/>
      <c r="T1509" s="2"/>
    </row>
    <row r="1510" spans="5:20"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165"/>
      <c r="R1510" s="171"/>
      <c r="S1510" s="175"/>
      <c r="T1510" s="2"/>
    </row>
    <row r="1511" spans="5:20"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165"/>
      <c r="R1511" s="171"/>
      <c r="S1511" s="175"/>
      <c r="T1511" s="2"/>
    </row>
    <row r="1512" spans="5:20"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165"/>
      <c r="R1512" s="171"/>
      <c r="S1512" s="175"/>
      <c r="T1512" s="2"/>
    </row>
    <row r="1513" spans="5:20"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165"/>
      <c r="R1513" s="171"/>
      <c r="S1513" s="175"/>
      <c r="T1513" s="2"/>
    </row>
    <row r="1514" spans="5:20"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165"/>
      <c r="R1514" s="171"/>
      <c r="S1514" s="175"/>
      <c r="T1514" s="2"/>
    </row>
    <row r="1515" spans="5:20"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165"/>
      <c r="R1515" s="171"/>
      <c r="S1515" s="175"/>
      <c r="T1515" s="2"/>
    </row>
    <row r="1516" spans="5:20"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165"/>
      <c r="R1516" s="171"/>
      <c r="S1516" s="175"/>
      <c r="T1516" s="2"/>
    </row>
    <row r="1517" spans="5:20"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165"/>
      <c r="R1517" s="171"/>
      <c r="S1517" s="175"/>
      <c r="T1517" s="2"/>
    </row>
    <row r="1518" spans="5:20"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165"/>
      <c r="R1518" s="171"/>
      <c r="S1518" s="175"/>
      <c r="T1518" s="2"/>
    </row>
    <row r="1519" spans="5:20"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165"/>
      <c r="R1519" s="171"/>
      <c r="S1519" s="175"/>
      <c r="T1519" s="2"/>
    </row>
    <row r="1520" spans="5:20"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165"/>
      <c r="R1520" s="171"/>
      <c r="S1520" s="175"/>
      <c r="T1520" s="2"/>
    </row>
    <row r="1521" spans="5:20"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165"/>
      <c r="R1521" s="171"/>
      <c r="S1521" s="175"/>
      <c r="T1521" s="2"/>
    </row>
    <row r="1522" spans="5:20"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165"/>
      <c r="R1522" s="171"/>
      <c r="S1522" s="175"/>
      <c r="T1522" s="2"/>
    </row>
    <row r="1523" spans="5:20"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165"/>
      <c r="R1523" s="171"/>
      <c r="S1523" s="175"/>
      <c r="T1523" s="2"/>
    </row>
    <row r="1524" spans="5:20"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165"/>
      <c r="R1524" s="171"/>
      <c r="S1524" s="175"/>
      <c r="T1524" s="2"/>
    </row>
    <row r="1525" spans="5:20"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165"/>
      <c r="R1525" s="171"/>
      <c r="S1525" s="175"/>
      <c r="T1525" s="2"/>
    </row>
    <row r="1526" spans="5:20"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165"/>
      <c r="R1526" s="171"/>
      <c r="S1526" s="175"/>
      <c r="T1526" s="2"/>
    </row>
    <row r="1527" spans="5:20"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165"/>
      <c r="R1527" s="171"/>
      <c r="S1527" s="175"/>
      <c r="T1527" s="2"/>
    </row>
    <row r="1528" spans="5:20"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165"/>
      <c r="R1528" s="171"/>
      <c r="S1528" s="175"/>
      <c r="T1528" s="2"/>
    </row>
    <row r="1529" spans="5:20"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165"/>
      <c r="R1529" s="171"/>
      <c r="S1529" s="175"/>
      <c r="T1529" s="2"/>
    </row>
    <row r="1530" spans="5:20"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165"/>
      <c r="R1530" s="171"/>
      <c r="S1530" s="175"/>
      <c r="T1530" s="2"/>
    </row>
    <row r="1531" spans="5:20"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165"/>
      <c r="R1531" s="171"/>
      <c r="S1531" s="175"/>
      <c r="T1531" s="2"/>
    </row>
    <row r="1532" spans="5:20"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165"/>
      <c r="R1532" s="171"/>
      <c r="S1532" s="175"/>
      <c r="T1532" s="2"/>
    </row>
    <row r="1533" spans="5:20"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165"/>
      <c r="R1533" s="171"/>
      <c r="S1533" s="175"/>
      <c r="T1533" s="2"/>
    </row>
    <row r="1534" spans="5:20"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165"/>
      <c r="R1534" s="171"/>
      <c r="S1534" s="175"/>
      <c r="T1534" s="2"/>
    </row>
    <row r="1535" spans="5:20"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165"/>
      <c r="R1535" s="171"/>
      <c r="S1535" s="175"/>
      <c r="T1535" s="2"/>
    </row>
    <row r="1536" spans="5:20"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165"/>
      <c r="R1536" s="171"/>
      <c r="S1536" s="175"/>
      <c r="T1536" s="2"/>
    </row>
    <row r="1537" spans="5:20"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165"/>
      <c r="R1537" s="171"/>
      <c r="S1537" s="175"/>
      <c r="T1537" s="2"/>
    </row>
    <row r="1538" spans="5:20"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165"/>
      <c r="R1538" s="171"/>
      <c r="S1538" s="175"/>
      <c r="T1538" s="2"/>
    </row>
    <row r="1539" spans="5:20"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165"/>
      <c r="R1539" s="171"/>
      <c r="S1539" s="175"/>
      <c r="T1539" s="2"/>
    </row>
    <row r="1540" spans="5:20"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165"/>
      <c r="R1540" s="171"/>
      <c r="S1540" s="175"/>
      <c r="T1540" s="2"/>
    </row>
    <row r="1541" spans="5:20"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165"/>
      <c r="R1541" s="171"/>
      <c r="S1541" s="175"/>
      <c r="T1541" s="2"/>
    </row>
    <row r="1542" spans="5:20"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165"/>
      <c r="R1542" s="171"/>
      <c r="S1542" s="175"/>
      <c r="T1542" s="2"/>
    </row>
    <row r="1543" spans="5:20"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165"/>
      <c r="R1543" s="171"/>
      <c r="S1543" s="175"/>
      <c r="T1543" s="2"/>
    </row>
    <row r="1544" spans="5:20"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165"/>
      <c r="R1544" s="171"/>
      <c r="S1544" s="175"/>
      <c r="T1544" s="2"/>
    </row>
    <row r="1545" spans="5:20"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165"/>
      <c r="R1545" s="171"/>
      <c r="S1545" s="175"/>
      <c r="T1545" s="2"/>
    </row>
    <row r="1546" spans="5:20"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165"/>
      <c r="R1546" s="171"/>
      <c r="S1546" s="175"/>
      <c r="T1546" s="2"/>
    </row>
    <row r="1547" spans="5:20"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165"/>
      <c r="R1547" s="171"/>
      <c r="S1547" s="175"/>
      <c r="T1547" s="2"/>
    </row>
    <row r="1548" spans="5:20"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165"/>
      <c r="R1548" s="171"/>
      <c r="S1548" s="175"/>
      <c r="T1548" s="2"/>
    </row>
    <row r="1549" spans="5:20"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165"/>
      <c r="R1549" s="171"/>
      <c r="S1549" s="175"/>
      <c r="T1549" s="2"/>
    </row>
    <row r="1550" spans="5:20"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165"/>
      <c r="R1550" s="171"/>
      <c r="S1550" s="175"/>
      <c r="T1550" s="2"/>
    </row>
    <row r="1551" spans="5:20"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165"/>
      <c r="R1551" s="171"/>
      <c r="S1551" s="175"/>
      <c r="T1551" s="2"/>
    </row>
    <row r="1552" spans="5:20"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165"/>
      <c r="R1552" s="171"/>
      <c r="S1552" s="175"/>
      <c r="T1552" s="2"/>
    </row>
    <row r="1553" spans="5:20"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165"/>
      <c r="R1553" s="171"/>
      <c r="S1553" s="175"/>
      <c r="T1553" s="2"/>
    </row>
    <row r="1554" spans="5:20"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165"/>
      <c r="R1554" s="171"/>
      <c r="S1554" s="175"/>
      <c r="T1554" s="2"/>
    </row>
    <row r="1555" spans="5:20"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165"/>
      <c r="R1555" s="171"/>
      <c r="S1555" s="175"/>
      <c r="T1555" s="2"/>
    </row>
    <row r="1556" spans="5:20"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165"/>
      <c r="R1556" s="171"/>
      <c r="S1556" s="175"/>
      <c r="T1556" s="2"/>
    </row>
    <row r="1557" spans="5:20"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165"/>
      <c r="R1557" s="171"/>
      <c r="S1557" s="175"/>
      <c r="T1557" s="2"/>
    </row>
    <row r="1558" spans="5:20"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165"/>
      <c r="R1558" s="171"/>
      <c r="S1558" s="175"/>
      <c r="T1558" s="2"/>
    </row>
    <row r="1559" spans="5:20"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165"/>
      <c r="R1559" s="171"/>
      <c r="S1559" s="175"/>
      <c r="T1559" s="2"/>
    </row>
    <row r="1560" spans="5:20"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165"/>
      <c r="R1560" s="171"/>
      <c r="S1560" s="175"/>
      <c r="T1560" s="2"/>
    </row>
    <row r="1561" spans="5:20"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165"/>
      <c r="R1561" s="171"/>
      <c r="S1561" s="175"/>
      <c r="T1561" s="2"/>
    </row>
    <row r="1562" spans="5:20"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165"/>
      <c r="R1562" s="171"/>
      <c r="S1562" s="175"/>
      <c r="T1562" s="2"/>
    </row>
    <row r="1563" spans="5:20"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165"/>
      <c r="R1563" s="171"/>
      <c r="S1563" s="175"/>
      <c r="T1563" s="2"/>
    </row>
    <row r="1564" spans="5:20"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165"/>
      <c r="R1564" s="171"/>
      <c r="S1564" s="175"/>
      <c r="T1564" s="2"/>
    </row>
    <row r="1565" spans="5:20"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165"/>
      <c r="R1565" s="171"/>
      <c r="S1565" s="175"/>
      <c r="T1565" s="2"/>
    </row>
    <row r="1566" spans="5:20"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165"/>
      <c r="R1566" s="171"/>
      <c r="S1566" s="175"/>
      <c r="T1566" s="2"/>
    </row>
    <row r="1567" spans="5:20"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165"/>
      <c r="R1567" s="171"/>
      <c r="S1567" s="175"/>
      <c r="T1567" s="2"/>
    </row>
    <row r="1568" spans="5:20"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165"/>
      <c r="R1568" s="171"/>
      <c r="S1568" s="175"/>
      <c r="T1568" s="2"/>
    </row>
    <row r="1569" spans="5:20"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165"/>
      <c r="R1569" s="171"/>
      <c r="S1569" s="175"/>
      <c r="T1569" s="2"/>
    </row>
    <row r="1570" spans="5:20"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165"/>
      <c r="R1570" s="171"/>
      <c r="S1570" s="175"/>
      <c r="T1570" s="2"/>
    </row>
    <row r="1571" spans="5:20"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165"/>
      <c r="R1571" s="171"/>
      <c r="S1571" s="175"/>
      <c r="T1571" s="2"/>
    </row>
    <row r="1572" spans="5:20"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165"/>
      <c r="R1572" s="171"/>
      <c r="S1572" s="175"/>
      <c r="T1572" s="2"/>
    </row>
    <row r="1573" spans="5:20"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165"/>
      <c r="R1573" s="171"/>
      <c r="S1573" s="175"/>
      <c r="T1573" s="2"/>
    </row>
    <row r="1574" spans="5:20"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165"/>
      <c r="R1574" s="171"/>
      <c r="S1574" s="175"/>
      <c r="T1574" s="2"/>
    </row>
    <row r="1575" spans="5:20"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165"/>
      <c r="R1575" s="171"/>
      <c r="S1575" s="175"/>
      <c r="T1575" s="2"/>
    </row>
    <row r="1576" spans="5:20"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165"/>
      <c r="R1576" s="171"/>
      <c r="S1576" s="175"/>
      <c r="T1576" s="2"/>
    </row>
    <row r="1577" spans="5:20"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165"/>
      <c r="R1577" s="171"/>
      <c r="S1577" s="175"/>
      <c r="T1577" s="2"/>
    </row>
    <row r="1578" spans="5:20"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165"/>
      <c r="R1578" s="171"/>
      <c r="S1578" s="175"/>
      <c r="T1578" s="2"/>
    </row>
    <row r="1579" spans="5:20"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165"/>
      <c r="R1579" s="171"/>
      <c r="S1579" s="175"/>
      <c r="T1579" s="2"/>
    </row>
    <row r="1580" spans="5:20"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165"/>
      <c r="R1580" s="171"/>
      <c r="S1580" s="175"/>
      <c r="T1580" s="2"/>
    </row>
    <row r="1581" spans="5:20"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165"/>
      <c r="R1581" s="171"/>
      <c r="S1581" s="175"/>
      <c r="T1581" s="2"/>
    </row>
    <row r="1582" spans="5:20"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165"/>
      <c r="R1582" s="171"/>
      <c r="S1582" s="175"/>
      <c r="T1582" s="2"/>
    </row>
    <row r="1583" spans="5:20"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165"/>
      <c r="R1583" s="171"/>
      <c r="S1583" s="175"/>
      <c r="T1583" s="2"/>
    </row>
    <row r="1584" spans="5:20"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165"/>
      <c r="R1584" s="171"/>
      <c r="S1584" s="175"/>
      <c r="T1584" s="2"/>
    </row>
    <row r="1585" spans="5:20"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165"/>
      <c r="R1585" s="171"/>
      <c r="S1585" s="175"/>
      <c r="T1585" s="2"/>
    </row>
    <row r="1586" spans="5:20"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165"/>
      <c r="R1586" s="171"/>
      <c r="S1586" s="175"/>
      <c r="T1586" s="2"/>
    </row>
    <row r="1587" spans="5:20"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165"/>
      <c r="R1587" s="171"/>
      <c r="S1587" s="175"/>
      <c r="T1587" s="2"/>
    </row>
    <row r="1588" spans="5:20"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165"/>
      <c r="R1588" s="171"/>
      <c r="S1588" s="175"/>
      <c r="T1588" s="2"/>
    </row>
    <row r="1589" spans="5:20"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165"/>
      <c r="R1589" s="171"/>
      <c r="S1589" s="175"/>
      <c r="T1589" s="2"/>
    </row>
    <row r="1590" spans="5:20"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165"/>
      <c r="R1590" s="171"/>
      <c r="S1590" s="175"/>
      <c r="T1590" s="2"/>
    </row>
    <row r="1591" spans="5:20"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165"/>
      <c r="R1591" s="171"/>
      <c r="S1591" s="175"/>
      <c r="T1591" s="2"/>
    </row>
    <row r="1592" spans="5:20"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165"/>
      <c r="R1592" s="171"/>
      <c r="S1592" s="175"/>
      <c r="T1592" s="2"/>
    </row>
    <row r="1593" spans="5:20"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165"/>
      <c r="R1593" s="171"/>
      <c r="S1593" s="175"/>
      <c r="T1593" s="2"/>
    </row>
    <row r="1594" spans="5:20"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165"/>
      <c r="R1594" s="171"/>
      <c r="S1594" s="175"/>
      <c r="T1594" s="2"/>
    </row>
    <row r="1595" spans="5:20"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172"/>
      <c r="R1595" s="162"/>
      <c r="S1595" s="174"/>
      <c r="T1595" s="2"/>
    </row>
    <row r="1596" spans="5:20"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172"/>
      <c r="R1596" s="162"/>
      <c r="S1596" s="174"/>
      <c r="T1596" s="2"/>
    </row>
    <row r="1597" spans="5:20"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172"/>
      <c r="R1597" s="162"/>
      <c r="S1597" s="174"/>
      <c r="T1597" s="2"/>
    </row>
    <row r="1598" spans="5:20"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172"/>
      <c r="R1598" s="162"/>
      <c r="S1598" s="174"/>
      <c r="T1598" s="2"/>
    </row>
    <row r="1599" spans="5:20"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172"/>
      <c r="R1599" s="162"/>
      <c r="S1599" s="174"/>
      <c r="T1599" s="2"/>
    </row>
    <row r="1600" spans="5:20"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172"/>
      <c r="R1600" s="162"/>
      <c r="S1600" s="174"/>
      <c r="T1600" s="2"/>
    </row>
    <row r="1601" spans="5:20"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172"/>
      <c r="R1601" s="162"/>
      <c r="S1601" s="174"/>
      <c r="T1601" s="2"/>
    </row>
    <row r="1602" spans="5:20"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172"/>
      <c r="R1602" s="162"/>
      <c r="S1602" s="174"/>
      <c r="T1602" s="2"/>
    </row>
    <row r="1603" spans="5:20"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172"/>
      <c r="R1603" s="162"/>
      <c r="S1603" s="174"/>
      <c r="T1603" s="2"/>
    </row>
    <row r="1604" spans="5:20"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172"/>
      <c r="R1604" s="162"/>
      <c r="S1604" s="174"/>
      <c r="T1604" s="2"/>
    </row>
    <row r="1605" spans="5:20"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172"/>
      <c r="R1605" s="162"/>
      <c r="S1605" s="174"/>
      <c r="T1605" s="2"/>
    </row>
    <row r="1606" spans="5:20"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172"/>
      <c r="R1606" s="162"/>
      <c r="S1606" s="174"/>
      <c r="T1606" s="2"/>
    </row>
    <row r="1607" spans="5:20"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172"/>
      <c r="R1607" s="162"/>
      <c r="S1607" s="174"/>
      <c r="T1607" s="2"/>
    </row>
    <row r="1608" spans="5:20"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172"/>
      <c r="R1608" s="162"/>
      <c r="S1608" s="174"/>
      <c r="T1608" s="2"/>
    </row>
    <row r="1609" spans="5:20"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172"/>
      <c r="R1609" s="162"/>
      <c r="S1609" s="174"/>
      <c r="T1609" s="2"/>
    </row>
    <row r="1610" spans="5:20"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172"/>
      <c r="R1610" s="162"/>
      <c r="S1610" s="174"/>
      <c r="T1610" s="2"/>
    </row>
    <row r="1611" spans="5:20"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172"/>
      <c r="R1611" s="162"/>
      <c r="S1611" s="174"/>
      <c r="T1611" s="2"/>
    </row>
    <row r="1612" spans="5:20"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172"/>
      <c r="R1612" s="162"/>
      <c r="S1612" s="174"/>
      <c r="T1612" s="2"/>
    </row>
    <row r="1613" spans="5:20"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172"/>
      <c r="R1613" s="162"/>
      <c r="S1613" s="174"/>
      <c r="T1613" s="2"/>
    </row>
    <row r="1614" spans="5:20"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172"/>
      <c r="R1614" s="162"/>
      <c r="S1614" s="174"/>
      <c r="T1614" s="2"/>
    </row>
    <row r="1615" spans="5:20"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172"/>
      <c r="R1615" s="162"/>
      <c r="S1615" s="174"/>
      <c r="T1615" s="2"/>
    </row>
    <row r="1616" spans="5:20"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172"/>
      <c r="R1616" s="162"/>
      <c r="S1616" s="174"/>
      <c r="T1616" s="2"/>
    </row>
    <row r="1617" spans="5:20"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172"/>
      <c r="R1617" s="162"/>
      <c r="S1617" s="174"/>
      <c r="T1617" s="2"/>
    </row>
    <row r="1618" spans="5:20"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172"/>
      <c r="R1618" s="162"/>
      <c r="S1618" s="174"/>
      <c r="T1618" s="2"/>
    </row>
    <row r="1619" spans="5:20"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172"/>
      <c r="R1619" s="162"/>
      <c r="S1619" s="174"/>
      <c r="T1619" s="2"/>
    </row>
    <row r="1620" spans="5:20"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172"/>
      <c r="R1620" s="162"/>
      <c r="S1620" s="174"/>
      <c r="T1620" s="2"/>
    </row>
    <row r="1621" spans="5:20"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172"/>
      <c r="R1621" s="162"/>
      <c r="S1621" s="174"/>
      <c r="T1621" s="2"/>
    </row>
    <row r="1622" spans="5:20"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172"/>
      <c r="R1622" s="162"/>
      <c r="S1622" s="174"/>
      <c r="T1622" s="2"/>
    </row>
    <row r="1623" spans="5:20"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172"/>
      <c r="R1623" s="162"/>
      <c r="S1623" s="174"/>
      <c r="T1623" s="2"/>
    </row>
    <row r="1624" spans="5:20"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172"/>
      <c r="R1624" s="162"/>
      <c r="S1624" s="174"/>
      <c r="T1624" s="2"/>
    </row>
    <row r="1625" spans="5:20"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172"/>
      <c r="R1625" s="162"/>
      <c r="S1625" s="174"/>
      <c r="T1625" s="2"/>
    </row>
    <row r="1626" spans="5:20"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172"/>
      <c r="R1626" s="162"/>
      <c r="S1626" s="174"/>
      <c r="T1626" s="2"/>
    </row>
    <row r="1627" spans="5:20"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172"/>
      <c r="R1627" s="162"/>
      <c r="S1627" s="174"/>
      <c r="T1627" s="2"/>
    </row>
    <row r="1628" spans="5:20"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172"/>
      <c r="R1628" s="162"/>
      <c r="S1628" s="174"/>
      <c r="T1628" s="2"/>
    </row>
    <row r="1629" spans="5:20"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172"/>
      <c r="R1629" s="162"/>
      <c r="S1629" s="174"/>
      <c r="T1629" s="2"/>
    </row>
    <row r="1630" spans="5:20"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172"/>
      <c r="R1630" s="162"/>
      <c r="S1630" s="174"/>
      <c r="T1630" s="2"/>
    </row>
    <row r="1631" spans="5:20"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172"/>
      <c r="R1631" s="162"/>
      <c r="S1631" s="174"/>
      <c r="T1631" s="2"/>
    </row>
    <row r="1632" spans="5:20"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172"/>
      <c r="R1632" s="162"/>
      <c r="S1632" s="174"/>
      <c r="T1632" s="2"/>
    </row>
    <row r="1633" spans="5:20"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172"/>
      <c r="R1633" s="162"/>
      <c r="S1633" s="174"/>
      <c r="T1633" s="2"/>
    </row>
    <row r="1634" spans="5:20"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172"/>
      <c r="R1634" s="162"/>
      <c r="S1634" s="174"/>
      <c r="T1634" s="2"/>
    </row>
    <row r="1635" spans="5:20"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172"/>
      <c r="R1635" s="162"/>
      <c r="S1635" s="174"/>
      <c r="T1635" s="2"/>
    </row>
    <row r="1636" spans="5:20"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172"/>
      <c r="R1636" s="162"/>
      <c r="S1636" s="174"/>
      <c r="T1636" s="2"/>
    </row>
    <row r="1637" spans="5:20"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172"/>
      <c r="R1637" s="162"/>
      <c r="S1637" s="174"/>
      <c r="T1637" s="2"/>
    </row>
    <row r="1638" spans="5:20"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172"/>
      <c r="R1638" s="162"/>
      <c r="S1638" s="174"/>
      <c r="T1638" s="2"/>
    </row>
    <row r="1639" spans="5:20"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172"/>
      <c r="R1639" s="162"/>
      <c r="S1639" s="174"/>
      <c r="T1639" s="2"/>
    </row>
    <row r="1640" spans="5:20"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172"/>
      <c r="R1640" s="162"/>
      <c r="S1640" s="174"/>
      <c r="T1640" s="2"/>
    </row>
    <row r="1641" spans="5:20"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172"/>
      <c r="R1641" s="162"/>
      <c r="S1641" s="174"/>
      <c r="T1641" s="2"/>
    </row>
    <row r="1642" spans="5:20"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172"/>
      <c r="R1642" s="162"/>
      <c r="S1642" s="174"/>
      <c r="T1642" s="2"/>
    </row>
    <row r="1643" spans="5:20"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172"/>
      <c r="R1643" s="162"/>
      <c r="S1643" s="174"/>
      <c r="T1643" s="2"/>
    </row>
    <row r="1644" spans="5:20"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172"/>
      <c r="R1644" s="162"/>
      <c r="S1644" s="174"/>
      <c r="T1644" s="2"/>
    </row>
    <row r="1645" spans="5:20"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172"/>
      <c r="R1645" s="162"/>
      <c r="S1645" s="174"/>
      <c r="T1645" s="2"/>
    </row>
    <row r="1646" spans="5:20"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172"/>
      <c r="R1646" s="162"/>
      <c r="S1646" s="174"/>
      <c r="T1646" s="2"/>
    </row>
    <row r="1647" spans="5:20"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172"/>
      <c r="R1647" s="162"/>
      <c r="S1647" s="174"/>
      <c r="T1647" s="2"/>
    </row>
    <row r="1648" spans="5:20"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172"/>
      <c r="R1648" s="162"/>
      <c r="S1648" s="174"/>
      <c r="T1648" s="2"/>
    </row>
    <row r="1649" spans="5:20"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172"/>
      <c r="R1649" s="162"/>
      <c r="S1649" s="174"/>
      <c r="T1649" s="2"/>
    </row>
    <row r="1650" spans="5:20"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172"/>
      <c r="R1650" s="162"/>
      <c r="S1650" s="174"/>
      <c r="T1650" s="2"/>
    </row>
    <row r="1651" spans="5:20"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172"/>
      <c r="R1651" s="162"/>
      <c r="S1651" s="174"/>
      <c r="T1651" s="2"/>
    </row>
    <row r="1652" spans="5:20"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172"/>
      <c r="R1652" s="162"/>
      <c r="S1652" s="174"/>
      <c r="T1652" s="2"/>
    </row>
    <row r="1653" spans="5:20"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172"/>
      <c r="R1653" s="162"/>
      <c r="S1653" s="174"/>
      <c r="T1653" s="2"/>
    </row>
    <row r="1654" spans="5:20"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172"/>
      <c r="R1654" s="162"/>
      <c r="S1654" s="174"/>
      <c r="T1654" s="2"/>
    </row>
    <row r="1655" spans="5:20"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172"/>
      <c r="R1655" s="162"/>
      <c r="S1655" s="174"/>
      <c r="T1655" s="2"/>
    </row>
    <row r="1656" spans="5:20"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172"/>
      <c r="R1656" s="162"/>
      <c r="S1656" s="174"/>
      <c r="T1656" s="2"/>
    </row>
    <row r="1657" spans="5:20"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172"/>
      <c r="R1657" s="162"/>
      <c r="S1657" s="174"/>
      <c r="T1657" s="2"/>
    </row>
    <row r="1658" spans="5:20"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172"/>
      <c r="R1658" s="162"/>
      <c r="S1658" s="174"/>
      <c r="T1658" s="2"/>
    </row>
    <row r="1659" spans="5:20"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172"/>
      <c r="R1659" s="162"/>
      <c r="S1659" s="174"/>
      <c r="T1659" s="2"/>
    </row>
    <row r="1660" spans="5:20"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172"/>
      <c r="R1660" s="162"/>
      <c r="S1660" s="174"/>
      <c r="T1660" s="2"/>
    </row>
    <row r="1661" spans="5:20"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172"/>
      <c r="R1661" s="162"/>
      <c r="S1661" s="174"/>
      <c r="T1661" s="2"/>
    </row>
    <row r="1662" spans="5:20"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172"/>
      <c r="R1662" s="162"/>
      <c r="S1662" s="174"/>
      <c r="T1662" s="2"/>
    </row>
    <row r="1663" spans="5:20"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172"/>
      <c r="R1663" s="162"/>
      <c r="S1663" s="174"/>
      <c r="T1663" s="2"/>
    </row>
    <row r="1664" spans="5:20"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172"/>
      <c r="R1664" s="162"/>
      <c r="S1664" s="174"/>
      <c r="T1664" s="2"/>
    </row>
    <row r="1665" spans="5:20"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172"/>
      <c r="R1665" s="162"/>
      <c r="S1665" s="174"/>
      <c r="T1665" s="2"/>
    </row>
    <row r="1666" spans="5:20"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172"/>
      <c r="R1666" s="162"/>
      <c r="S1666" s="174"/>
      <c r="T1666" s="2"/>
    </row>
    <row r="1667" spans="5:20"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172"/>
      <c r="R1667" s="162"/>
      <c r="S1667" s="174"/>
      <c r="T1667" s="2"/>
    </row>
    <row r="1668" spans="5:20"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172"/>
      <c r="R1668" s="162"/>
      <c r="S1668" s="174"/>
      <c r="T1668" s="2"/>
    </row>
    <row r="1669" spans="5:20"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172"/>
      <c r="R1669" s="162"/>
      <c r="S1669" s="174"/>
      <c r="T1669" s="2"/>
    </row>
    <row r="1670" spans="5:20"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172"/>
      <c r="R1670" s="162"/>
      <c r="S1670" s="174"/>
      <c r="T1670" s="2"/>
    </row>
    <row r="1671" spans="5:20"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172"/>
      <c r="R1671" s="162"/>
      <c r="S1671" s="174"/>
      <c r="T1671" s="2"/>
    </row>
    <row r="1672" spans="5:20"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172"/>
      <c r="R1672" s="162"/>
      <c r="S1672" s="174"/>
      <c r="T1672" s="2"/>
    </row>
    <row r="1673" spans="5:20"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172"/>
      <c r="R1673" s="162"/>
      <c r="S1673" s="174"/>
      <c r="T1673" s="2"/>
    </row>
    <row r="1674" spans="5:20"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172"/>
      <c r="R1674" s="162"/>
      <c r="S1674" s="174"/>
      <c r="T1674" s="2"/>
    </row>
    <row r="1675" spans="5:20"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172"/>
      <c r="R1675" s="162"/>
      <c r="S1675" s="174"/>
      <c r="T1675" s="2"/>
    </row>
    <row r="1676" spans="5:20"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172"/>
      <c r="R1676" s="162"/>
      <c r="S1676" s="174"/>
      <c r="T1676" s="2"/>
    </row>
    <row r="1677" spans="5:20"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172"/>
      <c r="R1677" s="162"/>
      <c r="S1677" s="174"/>
      <c r="T1677" s="2"/>
    </row>
    <row r="1678" spans="5:20"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172"/>
      <c r="R1678" s="162"/>
      <c r="S1678" s="174"/>
      <c r="T1678" s="2"/>
    </row>
    <row r="1679" spans="5:20"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172"/>
      <c r="R1679" s="162"/>
      <c r="S1679" s="174"/>
      <c r="T1679" s="2"/>
    </row>
    <row r="1680" spans="5:20"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172"/>
      <c r="R1680" s="162"/>
      <c r="S1680" s="174"/>
      <c r="T1680" s="2"/>
    </row>
    <row r="1681" spans="5:20"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172"/>
      <c r="R1681" s="162"/>
      <c r="S1681" s="174"/>
      <c r="T1681" s="2"/>
    </row>
    <row r="1682" spans="5:20"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172"/>
      <c r="R1682" s="162"/>
      <c r="S1682" s="174"/>
      <c r="T1682" s="2"/>
    </row>
    <row r="1683" spans="5:20"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172"/>
      <c r="R1683" s="162"/>
      <c r="S1683" s="174"/>
      <c r="T1683" s="2"/>
    </row>
    <row r="1684" spans="5:20"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172"/>
      <c r="R1684" s="162"/>
      <c r="S1684" s="174"/>
      <c r="T1684" s="2"/>
    </row>
    <row r="1685" spans="5:20"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172"/>
      <c r="R1685" s="162"/>
      <c r="S1685" s="174"/>
      <c r="T1685" s="2"/>
    </row>
    <row r="1686" spans="5:20"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172"/>
      <c r="R1686" s="162"/>
      <c r="S1686" s="174"/>
      <c r="T1686" s="2"/>
    </row>
    <row r="1687" spans="5:20"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172"/>
      <c r="R1687" s="162"/>
      <c r="S1687" s="174"/>
      <c r="T1687" s="2"/>
    </row>
    <row r="1688" spans="5:20"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172"/>
      <c r="R1688" s="162"/>
      <c r="S1688" s="174"/>
      <c r="T1688" s="2"/>
    </row>
    <row r="1689" spans="5:20"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172"/>
      <c r="R1689" s="162"/>
      <c r="S1689" s="174"/>
      <c r="T1689" s="2"/>
    </row>
    <row r="1690" spans="5:20"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172"/>
      <c r="R1690" s="162"/>
      <c r="S1690" s="174"/>
      <c r="T1690" s="2"/>
    </row>
    <row r="1691" spans="5:20"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172"/>
      <c r="R1691" s="162"/>
      <c r="S1691" s="174"/>
      <c r="T1691" s="2"/>
    </row>
    <row r="1692" spans="5:20"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172"/>
      <c r="R1692" s="162"/>
      <c r="S1692" s="174"/>
      <c r="T1692" s="2"/>
    </row>
    <row r="1693" spans="5:20"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172"/>
      <c r="R1693" s="162"/>
      <c r="S1693" s="174"/>
      <c r="T1693" s="2"/>
    </row>
    <row r="1694" spans="5:20"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172"/>
      <c r="R1694" s="162"/>
      <c r="S1694" s="174"/>
      <c r="T1694" s="2"/>
    </row>
    <row r="1695" spans="5:20"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172"/>
      <c r="R1695" s="162"/>
      <c r="S1695" s="174"/>
      <c r="T1695" s="2"/>
    </row>
    <row r="1696" spans="5:20"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172"/>
      <c r="R1696" s="162"/>
      <c r="S1696" s="174"/>
      <c r="T1696" s="2"/>
    </row>
    <row r="1697" spans="5:20"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172"/>
      <c r="R1697" s="162"/>
      <c r="S1697" s="174"/>
      <c r="T1697" s="2"/>
    </row>
    <row r="1698" spans="5:20"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172"/>
      <c r="R1698" s="162"/>
      <c r="S1698" s="174"/>
      <c r="T1698" s="2"/>
    </row>
    <row r="1699" spans="5:20"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172"/>
      <c r="R1699" s="162"/>
      <c r="S1699" s="174"/>
      <c r="T1699" s="2"/>
    </row>
    <row r="1700" spans="5:20"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172"/>
      <c r="R1700" s="162"/>
      <c r="S1700" s="174"/>
      <c r="T1700" s="2"/>
    </row>
    <row r="1701" spans="5:20"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172"/>
      <c r="R1701" s="162"/>
      <c r="S1701" s="174"/>
      <c r="T1701" s="2"/>
    </row>
    <row r="1702" spans="5:20"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172"/>
      <c r="R1702" s="162"/>
      <c r="S1702" s="174"/>
      <c r="T1702" s="2"/>
    </row>
    <row r="1703" spans="5:20"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172"/>
      <c r="R1703" s="162"/>
      <c r="S1703" s="174"/>
      <c r="T1703" s="2"/>
    </row>
    <row r="1704" spans="5:20"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172"/>
      <c r="R1704" s="162"/>
      <c r="S1704" s="174"/>
      <c r="T1704" s="2"/>
    </row>
    <row r="1705" spans="5:20"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172"/>
      <c r="R1705" s="162"/>
      <c r="S1705" s="174"/>
      <c r="T1705" s="2"/>
    </row>
    <row r="1706" spans="5:20"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172"/>
      <c r="R1706" s="162"/>
      <c r="S1706" s="174"/>
      <c r="T1706" s="2"/>
    </row>
    <row r="1707" spans="5:20"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172"/>
      <c r="R1707" s="162"/>
      <c r="S1707" s="174"/>
      <c r="T1707" s="2"/>
    </row>
    <row r="1708" spans="5:20"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172"/>
      <c r="R1708" s="162"/>
      <c r="S1708" s="174"/>
      <c r="T1708" s="2"/>
    </row>
    <row r="1709" spans="5:20"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172"/>
      <c r="R1709" s="162"/>
      <c r="S1709" s="174"/>
      <c r="T1709" s="2"/>
    </row>
    <row r="1710" spans="5:20"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172"/>
      <c r="R1710" s="162"/>
      <c r="S1710" s="174"/>
      <c r="T1710" s="2"/>
    </row>
    <row r="1711" spans="5:20"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172"/>
      <c r="R1711" s="162"/>
      <c r="S1711" s="174"/>
      <c r="T1711" s="2"/>
    </row>
    <row r="1712" spans="5:20"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172"/>
      <c r="R1712" s="162"/>
      <c r="S1712" s="174"/>
      <c r="T1712" s="2"/>
    </row>
    <row r="1713" spans="5:20"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172"/>
      <c r="R1713" s="162"/>
      <c r="S1713" s="174"/>
      <c r="T1713" s="2"/>
    </row>
    <row r="1714" spans="5:20"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172"/>
      <c r="R1714" s="162"/>
      <c r="S1714" s="174"/>
      <c r="T1714" s="2"/>
    </row>
    <row r="1715" spans="5:20"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172"/>
      <c r="R1715" s="162"/>
      <c r="S1715" s="174"/>
      <c r="T1715" s="2"/>
    </row>
    <row r="1716" spans="5:20"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172"/>
      <c r="R1716" s="162"/>
      <c r="S1716" s="174"/>
      <c r="T1716" s="2"/>
    </row>
    <row r="1717" spans="5:20"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172"/>
      <c r="R1717" s="162"/>
      <c r="S1717" s="174"/>
      <c r="T1717" s="2"/>
    </row>
    <row r="1718" spans="5:20"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172"/>
      <c r="R1718" s="162"/>
      <c r="S1718" s="174"/>
      <c r="T1718" s="2"/>
    </row>
    <row r="1719" spans="5:20"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172"/>
      <c r="R1719" s="162"/>
      <c r="S1719" s="174"/>
      <c r="T1719" s="2"/>
    </row>
    <row r="1720" spans="5:20"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172"/>
      <c r="R1720" s="162"/>
      <c r="S1720" s="174"/>
      <c r="T1720" s="2"/>
    </row>
    <row r="1721" spans="5:20"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172"/>
      <c r="R1721" s="162"/>
      <c r="S1721" s="174"/>
      <c r="T1721" s="2"/>
    </row>
    <row r="1722" spans="5:20"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172"/>
      <c r="R1722" s="162"/>
      <c r="S1722" s="174"/>
      <c r="T1722" s="2"/>
    </row>
    <row r="1723" spans="5:20"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172"/>
      <c r="R1723" s="162"/>
      <c r="S1723" s="174"/>
      <c r="T1723" s="2"/>
    </row>
    <row r="1724" spans="5:20"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172"/>
      <c r="R1724" s="162"/>
      <c r="S1724" s="174"/>
      <c r="T1724" s="2"/>
    </row>
    <row r="1725" spans="5:20"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172"/>
      <c r="R1725" s="162"/>
      <c r="S1725" s="174"/>
      <c r="T1725" s="2"/>
    </row>
    <row r="1726" spans="5:20"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172"/>
      <c r="R1726" s="162"/>
      <c r="S1726" s="174"/>
      <c r="T1726" s="2"/>
    </row>
    <row r="1727" spans="5:20"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172"/>
      <c r="R1727" s="162"/>
      <c r="S1727" s="174"/>
      <c r="T1727" s="2"/>
    </row>
    <row r="1728" spans="5:20"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172"/>
      <c r="R1728" s="162"/>
      <c r="S1728" s="174"/>
      <c r="T1728" s="2"/>
    </row>
    <row r="1729" spans="5:20"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172"/>
      <c r="R1729" s="162"/>
      <c r="S1729" s="174"/>
      <c r="T1729" s="2"/>
    </row>
    <row r="1730" spans="5:20"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172"/>
      <c r="R1730" s="162"/>
      <c r="S1730" s="174"/>
      <c r="T1730" s="2"/>
    </row>
    <row r="1731" spans="5:20"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172"/>
      <c r="R1731" s="162"/>
      <c r="S1731" s="174"/>
      <c r="T1731" s="2"/>
    </row>
    <row r="1732" spans="5:20"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172"/>
      <c r="R1732" s="162"/>
      <c r="S1732" s="174"/>
      <c r="T1732" s="2"/>
    </row>
    <row r="1733" spans="5:20"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172"/>
      <c r="R1733" s="162"/>
      <c r="S1733" s="174"/>
      <c r="T1733" s="2"/>
    </row>
    <row r="1734" spans="5:20"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172"/>
      <c r="R1734" s="162"/>
      <c r="S1734" s="174"/>
      <c r="T1734" s="2"/>
    </row>
    <row r="1735" spans="5:20"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172"/>
      <c r="R1735" s="162"/>
      <c r="S1735" s="174"/>
      <c r="T1735" s="2"/>
    </row>
    <row r="1736" spans="5:20"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172"/>
      <c r="R1736" s="162"/>
      <c r="S1736" s="174"/>
      <c r="T1736" s="2"/>
    </row>
    <row r="1737" spans="5:20"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172"/>
      <c r="R1737" s="162"/>
      <c r="S1737" s="174"/>
      <c r="T1737" s="2"/>
    </row>
    <row r="1738" spans="5:20"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172"/>
      <c r="R1738" s="162"/>
      <c r="S1738" s="174"/>
      <c r="T1738" s="2"/>
    </row>
    <row r="1739" spans="5:20"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172"/>
      <c r="R1739" s="162"/>
      <c r="S1739" s="174"/>
      <c r="T1739" s="2"/>
    </row>
    <row r="1740" spans="5:20"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172"/>
      <c r="R1740" s="162"/>
      <c r="S1740" s="174"/>
      <c r="T1740" s="2"/>
    </row>
    <row r="1741" spans="5:20"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172"/>
      <c r="R1741" s="162"/>
      <c r="S1741" s="174"/>
      <c r="T1741" s="2"/>
    </row>
    <row r="1742" spans="5:20"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172"/>
      <c r="R1742" s="162"/>
      <c r="S1742" s="174"/>
      <c r="T1742" s="2"/>
    </row>
    <row r="1743" spans="5:20"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172"/>
      <c r="R1743" s="162"/>
      <c r="S1743" s="174"/>
      <c r="T1743" s="2"/>
    </row>
    <row r="1744" spans="5:20"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172"/>
      <c r="R1744" s="162"/>
      <c r="S1744" s="174"/>
      <c r="T1744" s="2"/>
    </row>
    <row r="1745" spans="5:20"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172"/>
      <c r="R1745" s="162"/>
      <c r="S1745" s="174"/>
      <c r="T1745" s="2"/>
    </row>
    <row r="1746" spans="5:20"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172"/>
      <c r="R1746" s="162"/>
      <c r="S1746" s="174"/>
      <c r="T1746" s="2"/>
    </row>
    <row r="1747" spans="5:20"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172"/>
      <c r="R1747" s="162"/>
      <c r="S1747" s="174"/>
      <c r="T1747" s="2"/>
    </row>
    <row r="1748" spans="5:20"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172"/>
      <c r="R1748" s="162"/>
      <c r="S1748" s="174"/>
      <c r="T1748" s="2"/>
    </row>
    <row r="1749" spans="5:20"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172"/>
      <c r="R1749" s="162"/>
      <c r="S1749" s="174"/>
      <c r="T1749" s="2"/>
    </row>
    <row r="1750" spans="5:20"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172"/>
      <c r="R1750" s="162"/>
      <c r="S1750" s="174"/>
      <c r="T1750" s="2"/>
    </row>
    <row r="1751" spans="5:20"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172"/>
      <c r="R1751" s="162"/>
      <c r="S1751" s="174"/>
      <c r="T1751" s="2"/>
    </row>
    <row r="1752" spans="5:20"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172"/>
      <c r="R1752" s="162"/>
      <c r="S1752" s="174"/>
      <c r="T1752" s="2"/>
    </row>
    <row r="1753" spans="5:20"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172"/>
      <c r="R1753" s="162"/>
      <c r="S1753" s="174"/>
      <c r="T1753" s="2"/>
    </row>
    <row r="1754" spans="5:20"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172"/>
      <c r="R1754" s="162"/>
      <c r="S1754" s="174"/>
      <c r="T1754" s="2"/>
    </row>
    <row r="1755" spans="5:20"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172"/>
      <c r="R1755" s="162"/>
      <c r="S1755" s="174"/>
      <c r="T1755" s="2"/>
    </row>
    <row r="1756" spans="5:20"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172"/>
      <c r="R1756" s="162"/>
      <c r="S1756" s="174"/>
      <c r="T1756" s="2"/>
    </row>
    <row r="1757" spans="5:20"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172"/>
      <c r="R1757" s="162"/>
      <c r="S1757" s="174"/>
      <c r="T1757" s="2"/>
    </row>
    <row r="1758" spans="5:20"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172"/>
      <c r="R1758" s="162"/>
      <c r="S1758" s="174"/>
      <c r="T1758" s="2"/>
    </row>
    <row r="1759" spans="5:20"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172"/>
      <c r="R1759" s="162"/>
      <c r="S1759" s="174"/>
      <c r="T1759" s="2"/>
    </row>
    <row r="1760" spans="5:20"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172"/>
      <c r="R1760" s="162"/>
      <c r="S1760" s="174"/>
      <c r="T1760" s="2"/>
    </row>
    <row r="1761" spans="5:20"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172"/>
      <c r="R1761" s="162"/>
      <c r="S1761" s="174"/>
      <c r="T1761" s="2"/>
    </row>
    <row r="1762" spans="5:20"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172"/>
      <c r="R1762" s="162"/>
      <c r="S1762" s="174"/>
      <c r="T1762" s="2"/>
    </row>
    <row r="1763" spans="5:20"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172"/>
      <c r="R1763" s="162"/>
      <c r="S1763" s="174"/>
      <c r="T1763" s="2"/>
    </row>
    <row r="1764" spans="5:20"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172"/>
      <c r="R1764" s="162"/>
      <c r="S1764" s="174"/>
      <c r="T1764" s="2"/>
    </row>
    <row r="1765" spans="5:20"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172"/>
      <c r="R1765" s="162"/>
      <c r="S1765" s="174"/>
      <c r="T1765" s="2"/>
    </row>
    <row r="1766" spans="5:20"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172"/>
      <c r="R1766" s="162"/>
      <c r="S1766" s="174"/>
      <c r="T1766" s="2"/>
    </row>
    <row r="1767" spans="5:20"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172"/>
      <c r="R1767" s="162"/>
      <c r="S1767" s="174"/>
      <c r="T1767" s="2"/>
    </row>
    <row r="1768" spans="5:20"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172"/>
      <c r="R1768" s="162"/>
      <c r="S1768" s="174"/>
      <c r="T1768" s="2"/>
    </row>
    <row r="1769" spans="5:20"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172"/>
      <c r="R1769" s="162"/>
      <c r="S1769" s="174"/>
      <c r="T1769" s="2"/>
    </row>
    <row r="1770" spans="5:20"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172"/>
      <c r="R1770" s="162"/>
      <c r="S1770" s="174"/>
      <c r="T1770" s="2"/>
    </row>
    <row r="1771" spans="5:20"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172"/>
      <c r="R1771" s="162"/>
      <c r="S1771" s="174"/>
      <c r="T1771" s="2"/>
    </row>
    <row r="1772" spans="5:20"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172"/>
      <c r="R1772" s="162"/>
      <c r="S1772" s="174"/>
      <c r="T1772" s="2"/>
    </row>
    <row r="1773" spans="5:20"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172"/>
      <c r="R1773" s="162"/>
      <c r="S1773" s="174"/>
      <c r="T1773" s="2"/>
    </row>
    <row r="1774" spans="5:20"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172"/>
      <c r="R1774" s="162"/>
      <c r="S1774" s="174"/>
      <c r="T1774" s="2"/>
    </row>
    <row r="1775" spans="5:20"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172"/>
      <c r="R1775" s="162"/>
      <c r="S1775" s="174"/>
      <c r="T1775" s="2"/>
    </row>
    <row r="1776" spans="5:20"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172"/>
      <c r="R1776" s="162"/>
      <c r="S1776" s="174"/>
      <c r="T1776" s="2"/>
    </row>
    <row r="1777" spans="5:20"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172"/>
      <c r="R1777" s="162"/>
      <c r="S1777" s="174"/>
      <c r="T1777" s="2"/>
    </row>
    <row r="1778" spans="5:20"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172"/>
      <c r="R1778" s="162"/>
      <c r="S1778" s="174"/>
      <c r="T1778" s="2"/>
    </row>
    <row r="1779" spans="5:20"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172"/>
      <c r="R1779" s="162"/>
      <c r="S1779" s="174"/>
      <c r="T1779" s="2"/>
    </row>
    <row r="1780" spans="5:20"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172"/>
      <c r="R1780" s="162"/>
      <c r="S1780" s="174"/>
      <c r="T1780" s="2"/>
    </row>
    <row r="1781" spans="5:20"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172"/>
      <c r="R1781" s="162"/>
      <c r="S1781" s="174"/>
      <c r="T1781" s="2"/>
    </row>
    <row r="1782" spans="5:20"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172"/>
      <c r="R1782" s="162"/>
      <c r="S1782" s="174"/>
      <c r="T1782" s="2"/>
    </row>
    <row r="1783" spans="5:20"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172"/>
      <c r="R1783" s="162"/>
      <c r="S1783" s="174"/>
      <c r="T1783" s="2"/>
    </row>
    <row r="1784" spans="5:20"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172"/>
      <c r="R1784" s="162"/>
      <c r="S1784" s="174"/>
      <c r="T1784" s="2"/>
    </row>
    <row r="1785" spans="5:20"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172"/>
      <c r="R1785" s="162"/>
      <c r="S1785" s="174"/>
      <c r="T1785" s="2"/>
    </row>
    <row r="1786" spans="5:20"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172"/>
      <c r="R1786" s="162"/>
      <c r="S1786" s="174"/>
      <c r="T1786" s="2"/>
    </row>
    <row r="1787" spans="5:20"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172"/>
      <c r="R1787" s="162"/>
      <c r="S1787" s="174"/>
      <c r="T1787" s="2"/>
    </row>
    <row r="1788" spans="5:20"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172"/>
      <c r="R1788" s="162"/>
      <c r="S1788" s="174"/>
      <c r="T1788" s="2"/>
    </row>
    <row r="1789" spans="5:20"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172"/>
      <c r="R1789" s="162"/>
      <c r="S1789" s="174"/>
      <c r="T1789" s="2"/>
    </row>
    <row r="1790" spans="5:20"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172"/>
      <c r="R1790" s="162"/>
      <c r="S1790" s="174"/>
      <c r="T1790" s="2"/>
    </row>
    <row r="1791" spans="5:20"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172"/>
      <c r="R1791" s="162"/>
      <c r="S1791" s="174"/>
      <c r="T1791" s="2"/>
    </row>
    <row r="1792" spans="5:20"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172"/>
      <c r="R1792" s="162"/>
      <c r="S1792" s="174"/>
      <c r="T1792" s="2"/>
    </row>
    <row r="1793" spans="5:20"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172"/>
      <c r="R1793" s="162"/>
      <c r="S1793" s="174"/>
      <c r="T1793" s="2"/>
    </row>
    <row r="1794" spans="5:20"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165"/>
      <c r="R1794" s="171"/>
      <c r="S1794" s="173"/>
      <c r="T1794" s="2"/>
    </row>
    <row r="1795" spans="5:20"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165"/>
      <c r="R1795" s="171"/>
      <c r="S1795" s="173"/>
      <c r="T1795" s="2"/>
    </row>
    <row r="1796" spans="5:20"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165"/>
      <c r="R1796" s="171"/>
      <c r="S1796" s="173"/>
      <c r="T1796" s="2"/>
    </row>
    <row r="1797" spans="5:20"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165"/>
      <c r="R1797" s="171"/>
      <c r="S1797" s="173"/>
      <c r="T1797" s="2"/>
    </row>
    <row r="1798" spans="5:20"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165"/>
      <c r="R1798" s="171"/>
      <c r="S1798" s="173"/>
      <c r="T1798" s="2"/>
    </row>
    <row r="1799" spans="5:20"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165"/>
      <c r="R1799" s="171"/>
      <c r="S1799" s="173"/>
      <c r="T1799" s="2"/>
    </row>
    <row r="1800" spans="5:20"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165"/>
      <c r="R1800" s="171"/>
      <c r="S1800" s="173"/>
      <c r="T1800" s="2"/>
    </row>
    <row r="1801" spans="5:20"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165"/>
      <c r="R1801" s="171"/>
      <c r="S1801" s="173"/>
      <c r="T1801" s="2"/>
    </row>
    <row r="1802" spans="5:20"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165"/>
      <c r="R1802" s="171"/>
      <c r="S1802" s="173"/>
      <c r="T1802" s="2"/>
    </row>
    <row r="1803" spans="5:20"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165"/>
      <c r="R1803" s="171"/>
      <c r="S1803" s="173"/>
      <c r="T1803" s="2"/>
    </row>
    <row r="1804" spans="5:20"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165"/>
      <c r="R1804" s="171"/>
      <c r="S1804" s="173"/>
      <c r="T1804" s="2"/>
    </row>
    <row r="1805" spans="5:20"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165"/>
      <c r="R1805" s="171"/>
      <c r="S1805" s="173"/>
      <c r="T1805" s="2"/>
    </row>
    <row r="1806" spans="5:20"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165"/>
      <c r="R1806" s="171"/>
      <c r="S1806" s="173"/>
      <c r="T1806" s="2"/>
    </row>
    <row r="1807" spans="5:20"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165"/>
      <c r="R1807" s="171"/>
      <c r="S1807" s="173"/>
      <c r="T1807" s="2"/>
    </row>
    <row r="1808" spans="5:20"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165"/>
      <c r="R1808" s="171"/>
      <c r="S1808" s="173"/>
      <c r="T1808" s="2"/>
    </row>
    <row r="1809" spans="5:20"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165"/>
      <c r="R1809" s="171"/>
      <c r="S1809" s="173"/>
      <c r="T1809" s="2"/>
    </row>
    <row r="1810" spans="5:20"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165"/>
      <c r="R1810" s="171"/>
      <c r="S1810" s="173"/>
      <c r="T1810" s="2"/>
    </row>
    <row r="1811" spans="5:20"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165"/>
      <c r="R1811" s="171"/>
      <c r="S1811" s="173"/>
      <c r="T1811" s="2"/>
    </row>
    <row r="1812" spans="5:20"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165"/>
      <c r="R1812" s="171"/>
      <c r="S1812" s="173"/>
      <c r="T1812" s="2"/>
    </row>
    <row r="1813" spans="5:20"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165"/>
      <c r="R1813" s="171"/>
      <c r="S1813" s="173"/>
      <c r="T1813" s="2"/>
    </row>
    <row r="1814" spans="5:20"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165"/>
      <c r="R1814" s="171"/>
      <c r="S1814" s="173"/>
      <c r="T1814" s="2"/>
    </row>
    <row r="1815" spans="5:20"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165"/>
      <c r="R1815" s="171"/>
      <c r="S1815" s="173"/>
      <c r="T1815" s="2"/>
    </row>
    <row r="1816" spans="5:20"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165"/>
      <c r="R1816" s="171"/>
      <c r="S1816" s="173"/>
      <c r="T1816" s="2"/>
    </row>
    <row r="1817" spans="5:20"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165"/>
      <c r="R1817" s="171"/>
      <c r="S1817" s="173"/>
      <c r="T1817" s="2"/>
    </row>
    <row r="1818" spans="5:20"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165"/>
      <c r="R1818" s="171"/>
      <c r="S1818" s="173"/>
      <c r="T1818" s="2"/>
    </row>
    <row r="1819" spans="5:20"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165"/>
      <c r="R1819" s="171"/>
      <c r="S1819" s="173"/>
      <c r="T1819" s="2"/>
    </row>
    <row r="1820" spans="5:20"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165"/>
      <c r="R1820" s="171"/>
      <c r="S1820" s="173"/>
      <c r="T1820" s="2"/>
    </row>
    <row r="1821" spans="5:20"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165"/>
      <c r="R1821" s="171"/>
      <c r="S1821" s="173"/>
      <c r="T1821" s="2"/>
    </row>
    <row r="1822" spans="5:20"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165"/>
      <c r="R1822" s="171"/>
      <c r="S1822" s="173"/>
      <c r="T1822" s="2"/>
    </row>
    <row r="1823" spans="5:20"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165"/>
      <c r="R1823" s="171"/>
      <c r="S1823" s="173"/>
      <c r="T1823" s="2"/>
    </row>
    <row r="1824" spans="5:20"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165"/>
      <c r="R1824" s="171"/>
      <c r="S1824" s="173"/>
      <c r="T1824" s="2"/>
    </row>
    <row r="1825" spans="5:20"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165"/>
      <c r="R1825" s="171"/>
      <c r="S1825" s="173"/>
      <c r="T1825" s="2"/>
    </row>
    <row r="1826" spans="5:20"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165"/>
      <c r="R1826" s="171"/>
      <c r="S1826" s="173"/>
      <c r="T1826" s="2"/>
    </row>
    <row r="1827" spans="5:20"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165"/>
      <c r="R1827" s="171"/>
      <c r="S1827" s="173"/>
      <c r="T1827" s="2"/>
    </row>
    <row r="1828" spans="5:20"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165"/>
      <c r="R1828" s="171"/>
      <c r="S1828" s="173"/>
      <c r="T1828" s="2"/>
    </row>
    <row r="1829" spans="5:20"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165"/>
      <c r="R1829" s="171"/>
      <c r="S1829" s="173"/>
      <c r="T1829" s="2"/>
    </row>
    <row r="1830" spans="5:20"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165"/>
      <c r="R1830" s="171"/>
      <c r="S1830" s="173"/>
      <c r="T1830" s="2"/>
    </row>
    <row r="1831" spans="5:20"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165"/>
      <c r="R1831" s="171"/>
      <c r="S1831" s="173"/>
      <c r="T1831" s="2"/>
    </row>
    <row r="1832" spans="5:20"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165"/>
      <c r="R1832" s="171"/>
      <c r="S1832" s="173"/>
      <c r="T1832" s="2"/>
    </row>
    <row r="1833" spans="5:20"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165"/>
      <c r="R1833" s="171"/>
      <c r="S1833" s="173"/>
      <c r="T1833" s="2"/>
    </row>
    <row r="1834" spans="5:20"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165"/>
      <c r="R1834" s="171"/>
      <c r="S1834" s="173"/>
      <c r="T1834" s="2"/>
    </row>
    <row r="1835" spans="5:20"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165"/>
      <c r="R1835" s="171"/>
      <c r="S1835" s="173"/>
      <c r="T1835" s="2"/>
    </row>
    <row r="1836" spans="5:20"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165"/>
      <c r="R1836" s="171"/>
      <c r="S1836" s="173"/>
      <c r="T1836" s="2"/>
    </row>
    <row r="1837" spans="5:20"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165"/>
      <c r="R1837" s="171"/>
      <c r="S1837" s="173"/>
      <c r="T1837" s="2"/>
    </row>
    <row r="1838" spans="5:20"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165"/>
      <c r="R1838" s="171"/>
      <c r="S1838" s="173"/>
      <c r="T1838" s="2"/>
    </row>
    <row r="1839" spans="5:20"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165"/>
      <c r="R1839" s="171"/>
      <c r="S1839" s="173"/>
      <c r="T1839" s="2"/>
    </row>
    <row r="1840" spans="5:20"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165"/>
      <c r="R1840" s="171"/>
      <c r="S1840" s="173"/>
      <c r="T1840" s="2"/>
    </row>
    <row r="1841" spans="5:20"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165"/>
      <c r="R1841" s="171"/>
      <c r="S1841" s="173"/>
      <c r="T1841" s="2"/>
    </row>
    <row r="1842" spans="5:20"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165"/>
      <c r="R1842" s="171"/>
      <c r="S1842" s="173"/>
      <c r="T1842" s="2"/>
    </row>
    <row r="1843" spans="5:20"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165"/>
      <c r="R1843" s="171"/>
      <c r="S1843" s="173"/>
      <c r="T1843" s="2"/>
    </row>
    <row r="1844" spans="5:20"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165"/>
      <c r="R1844" s="171"/>
      <c r="S1844" s="173"/>
      <c r="T1844" s="2"/>
    </row>
    <row r="1845" spans="5:20"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165"/>
      <c r="R1845" s="171"/>
      <c r="S1845" s="173"/>
      <c r="T1845" s="2"/>
    </row>
    <row r="1846" spans="5:20"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165"/>
      <c r="R1846" s="171"/>
      <c r="S1846" s="173"/>
      <c r="T1846" s="2"/>
    </row>
    <row r="1847" spans="5:20"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165"/>
      <c r="R1847" s="171"/>
      <c r="S1847" s="173"/>
      <c r="T1847" s="2"/>
    </row>
    <row r="1848" spans="5:20"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165"/>
      <c r="R1848" s="171"/>
      <c r="S1848" s="173"/>
      <c r="T1848" s="2"/>
    </row>
    <row r="1849" spans="5:20"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165"/>
      <c r="R1849" s="171"/>
      <c r="S1849" s="173"/>
      <c r="T1849" s="2"/>
    </row>
    <row r="1850" spans="5:20"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165"/>
      <c r="R1850" s="171"/>
      <c r="S1850" s="173"/>
      <c r="T1850" s="2"/>
    </row>
    <row r="1851" spans="5:20"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165"/>
      <c r="R1851" s="171"/>
      <c r="S1851" s="173"/>
      <c r="T1851" s="2"/>
    </row>
    <row r="1852" spans="5:20"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165"/>
      <c r="R1852" s="171"/>
      <c r="S1852" s="173"/>
      <c r="T1852" s="2"/>
    </row>
    <row r="1853" spans="5:20"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165"/>
      <c r="R1853" s="171"/>
      <c r="S1853" s="173"/>
      <c r="T1853" s="2"/>
    </row>
    <row r="1854" spans="5:20"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165"/>
      <c r="R1854" s="171"/>
      <c r="S1854" s="173"/>
      <c r="T1854" s="2"/>
    </row>
    <row r="1855" spans="5:20"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165"/>
      <c r="R1855" s="171"/>
      <c r="S1855" s="173"/>
      <c r="T1855" s="2"/>
    </row>
    <row r="1856" spans="5:20"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165"/>
      <c r="R1856" s="171"/>
      <c r="S1856" s="173"/>
      <c r="T1856" s="2"/>
    </row>
    <row r="1857" spans="5:20"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165"/>
      <c r="R1857" s="171"/>
      <c r="S1857" s="173"/>
      <c r="T1857" s="2"/>
    </row>
    <row r="1858" spans="5:20"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165"/>
      <c r="R1858" s="171"/>
      <c r="S1858" s="173"/>
      <c r="T1858" s="2"/>
    </row>
    <row r="1859" spans="5:20"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165"/>
      <c r="R1859" s="171"/>
      <c r="S1859" s="173"/>
      <c r="T1859" s="2"/>
    </row>
    <row r="1860" spans="5:20"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165"/>
      <c r="R1860" s="171"/>
      <c r="S1860" s="173"/>
      <c r="T1860" s="2"/>
    </row>
    <row r="1861" spans="5:20"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165"/>
      <c r="R1861" s="171"/>
      <c r="S1861" s="173"/>
      <c r="T1861" s="2"/>
    </row>
    <row r="1862" spans="5:20"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165"/>
      <c r="R1862" s="171"/>
      <c r="S1862" s="173"/>
      <c r="T1862" s="2"/>
    </row>
    <row r="1863" spans="5:20"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165"/>
      <c r="R1863" s="171"/>
      <c r="S1863" s="173"/>
      <c r="T1863" s="2"/>
    </row>
    <row r="1864" spans="5:20"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165"/>
      <c r="R1864" s="171"/>
      <c r="S1864" s="173"/>
      <c r="T1864" s="2"/>
    </row>
    <row r="1865" spans="5:20"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165"/>
      <c r="R1865" s="171"/>
      <c r="S1865" s="173"/>
      <c r="T1865" s="2"/>
    </row>
    <row r="1866" spans="5:20"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165"/>
      <c r="R1866" s="171"/>
      <c r="S1866" s="173"/>
      <c r="T1866" s="2"/>
    </row>
    <row r="1867" spans="5:20"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165"/>
      <c r="R1867" s="171"/>
      <c r="S1867" s="173"/>
      <c r="T1867" s="2"/>
    </row>
    <row r="1868" spans="5:20"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165"/>
      <c r="R1868" s="171"/>
      <c r="S1868" s="173"/>
      <c r="T1868" s="2"/>
    </row>
    <row r="1869" spans="5:20"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165"/>
      <c r="R1869" s="171"/>
      <c r="S1869" s="173"/>
      <c r="T1869" s="2"/>
    </row>
    <row r="1870" spans="5:20"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165"/>
      <c r="R1870" s="171"/>
      <c r="S1870" s="173"/>
      <c r="T1870" s="2"/>
    </row>
    <row r="1871" spans="5:20"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165"/>
      <c r="R1871" s="171"/>
      <c r="S1871" s="173"/>
      <c r="T1871" s="2"/>
    </row>
    <row r="1872" spans="5:20"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165"/>
      <c r="R1872" s="171"/>
      <c r="S1872" s="173"/>
      <c r="T1872" s="2"/>
    </row>
    <row r="1873" spans="5:20"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165"/>
      <c r="R1873" s="171"/>
      <c r="S1873" s="173"/>
      <c r="T1873" s="2"/>
    </row>
    <row r="1874" spans="5:20"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165"/>
      <c r="R1874" s="171"/>
      <c r="S1874" s="173"/>
      <c r="T1874" s="2"/>
    </row>
    <row r="1875" spans="5:20"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165"/>
      <c r="R1875" s="171"/>
      <c r="S1875" s="173"/>
      <c r="T1875" s="2"/>
    </row>
    <row r="1876" spans="5:20"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165"/>
      <c r="R1876" s="171"/>
      <c r="S1876" s="173"/>
      <c r="T1876" s="2"/>
    </row>
    <row r="1877" spans="5:20"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165"/>
      <c r="R1877" s="171"/>
      <c r="S1877" s="173"/>
      <c r="T1877" s="2"/>
    </row>
    <row r="1878" spans="5:20"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165"/>
      <c r="R1878" s="171"/>
      <c r="S1878" s="173"/>
      <c r="T1878" s="2"/>
    </row>
    <row r="1879" spans="5:20"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165"/>
      <c r="R1879" s="171"/>
      <c r="S1879" s="173"/>
      <c r="T1879" s="2"/>
    </row>
    <row r="1880" spans="5:20"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165"/>
      <c r="R1880" s="171"/>
      <c r="S1880" s="173"/>
      <c r="T1880" s="2"/>
    </row>
    <row r="1881" spans="5:20"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165"/>
      <c r="R1881" s="171"/>
      <c r="S1881" s="173"/>
      <c r="T1881" s="2"/>
    </row>
    <row r="1882" spans="5:20"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165"/>
      <c r="R1882" s="171"/>
      <c r="S1882" s="173"/>
      <c r="T1882" s="2"/>
    </row>
    <row r="1883" spans="5:20"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165"/>
      <c r="R1883" s="171"/>
      <c r="S1883" s="173"/>
      <c r="T1883" s="2"/>
    </row>
    <row r="1884" spans="5:20"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165"/>
      <c r="R1884" s="171"/>
      <c r="S1884" s="173"/>
      <c r="T1884" s="2"/>
    </row>
    <row r="1885" spans="5:20"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165"/>
      <c r="R1885" s="171"/>
      <c r="S1885" s="173"/>
      <c r="T1885" s="2"/>
    </row>
    <row r="1886" spans="5:20"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165"/>
      <c r="R1886" s="171"/>
      <c r="S1886" s="173"/>
      <c r="T1886" s="2"/>
    </row>
    <row r="1887" spans="5:20"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165"/>
      <c r="R1887" s="171"/>
      <c r="S1887" s="173"/>
      <c r="T1887" s="2"/>
    </row>
    <row r="1888" spans="5:20"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165"/>
      <c r="R1888" s="171"/>
      <c r="S1888" s="173"/>
      <c r="T1888" s="2"/>
    </row>
    <row r="1889" spans="5:20"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165"/>
      <c r="R1889" s="171"/>
      <c r="S1889" s="173"/>
      <c r="T1889" s="2"/>
    </row>
    <row r="1890" spans="5:20"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165"/>
      <c r="R1890" s="171"/>
      <c r="S1890" s="173"/>
      <c r="T1890" s="2"/>
    </row>
    <row r="1891" spans="5:20"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165"/>
      <c r="R1891" s="171"/>
      <c r="S1891" s="173"/>
      <c r="T1891" s="2"/>
    </row>
    <row r="1892" spans="5:20"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165"/>
      <c r="R1892" s="171"/>
      <c r="S1892" s="173"/>
      <c r="T1892" s="2"/>
    </row>
    <row r="1893" spans="5:20"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165"/>
      <c r="R1893" s="171"/>
      <c r="S1893" s="173"/>
      <c r="T1893" s="2"/>
    </row>
    <row r="1894" spans="5:20"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165"/>
      <c r="R1894" s="171"/>
      <c r="S1894" s="173"/>
      <c r="T1894" s="2"/>
    </row>
    <row r="1895" spans="5:20"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165"/>
      <c r="R1895" s="171"/>
      <c r="S1895" s="173"/>
      <c r="T1895" s="2"/>
    </row>
    <row r="1896" spans="5:20"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165"/>
      <c r="R1896" s="171"/>
      <c r="S1896" s="173"/>
      <c r="T1896" s="2"/>
    </row>
    <row r="1897" spans="5:20"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165"/>
      <c r="R1897" s="171"/>
      <c r="S1897" s="173"/>
      <c r="T1897" s="2"/>
    </row>
    <row r="1898" spans="5:20"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165"/>
      <c r="R1898" s="171"/>
      <c r="S1898" s="173"/>
      <c r="T1898" s="2"/>
    </row>
    <row r="1899" spans="5:20"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165"/>
      <c r="R1899" s="171"/>
      <c r="S1899" s="173"/>
      <c r="T1899" s="2"/>
    </row>
    <row r="1900" spans="5:20"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165"/>
      <c r="R1900" s="171"/>
      <c r="S1900" s="173"/>
      <c r="T1900" s="2"/>
    </row>
    <row r="1901" spans="5:20"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165"/>
      <c r="R1901" s="171"/>
      <c r="S1901" s="173"/>
      <c r="T1901" s="2"/>
    </row>
    <row r="1902" spans="5:20"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165"/>
      <c r="R1902" s="171"/>
      <c r="S1902" s="173"/>
      <c r="T1902" s="2"/>
    </row>
    <row r="1903" spans="5:20"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165"/>
      <c r="R1903" s="171"/>
      <c r="S1903" s="173"/>
      <c r="T1903" s="2"/>
    </row>
    <row r="1904" spans="5:20"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165"/>
      <c r="R1904" s="171"/>
      <c r="S1904" s="173"/>
      <c r="T1904" s="2"/>
    </row>
    <row r="1905" spans="5:20"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165"/>
      <c r="R1905" s="171"/>
      <c r="S1905" s="173"/>
      <c r="T1905" s="2"/>
    </row>
    <row r="1906" spans="5:20"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165"/>
      <c r="R1906" s="171"/>
      <c r="S1906" s="173"/>
      <c r="T1906" s="2"/>
    </row>
    <row r="1907" spans="5:20"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165"/>
      <c r="R1907" s="171"/>
      <c r="S1907" s="173"/>
      <c r="T1907" s="2"/>
    </row>
    <row r="1908" spans="5:20"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165"/>
      <c r="R1908" s="171"/>
      <c r="S1908" s="173"/>
      <c r="T1908" s="2"/>
    </row>
    <row r="1909" spans="5:20"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165"/>
      <c r="R1909" s="171"/>
      <c r="S1909" s="173"/>
      <c r="T1909" s="2"/>
    </row>
    <row r="1910" spans="5:20"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165"/>
      <c r="R1910" s="171"/>
      <c r="S1910" s="173"/>
      <c r="T1910" s="2"/>
    </row>
    <row r="1911" spans="5:20"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165"/>
      <c r="R1911" s="171"/>
      <c r="S1911" s="173"/>
      <c r="T1911" s="2"/>
    </row>
    <row r="1912" spans="5:20"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165"/>
      <c r="R1912" s="171"/>
      <c r="S1912" s="173"/>
      <c r="T1912" s="2"/>
    </row>
    <row r="1913" spans="5:20"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165"/>
      <c r="R1913" s="171"/>
      <c r="S1913" s="173"/>
      <c r="T1913" s="2"/>
    </row>
    <row r="1914" spans="5:20"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165"/>
      <c r="R1914" s="171"/>
      <c r="S1914" s="173"/>
      <c r="T1914" s="2"/>
    </row>
    <row r="1915" spans="5:20"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165"/>
      <c r="R1915" s="171"/>
      <c r="S1915" s="173"/>
      <c r="T1915" s="2"/>
    </row>
    <row r="1916" spans="5:20"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165"/>
      <c r="R1916" s="171"/>
      <c r="S1916" s="173"/>
      <c r="T1916" s="2"/>
    </row>
    <row r="1917" spans="5:20"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165"/>
      <c r="R1917" s="171"/>
      <c r="S1917" s="173"/>
      <c r="T1917" s="2"/>
    </row>
    <row r="1918" spans="5:20"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165"/>
      <c r="R1918" s="171"/>
      <c r="S1918" s="173"/>
      <c r="T1918" s="2"/>
    </row>
    <row r="1919" spans="5:20"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165"/>
      <c r="R1919" s="171"/>
      <c r="S1919" s="173"/>
      <c r="T1919" s="2"/>
    </row>
    <row r="1920" spans="5:20"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165"/>
      <c r="R1920" s="171"/>
      <c r="S1920" s="173"/>
      <c r="T1920" s="2"/>
    </row>
    <row r="1921" spans="5:20"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165"/>
      <c r="R1921" s="171"/>
      <c r="S1921" s="173"/>
      <c r="T1921" s="2"/>
    </row>
    <row r="1922" spans="5:20"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165"/>
      <c r="R1922" s="171"/>
      <c r="S1922" s="173"/>
      <c r="T1922" s="2"/>
    </row>
    <row r="1923" spans="5:20"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165"/>
      <c r="R1923" s="171"/>
      <c r="S1923" s="173"/>
      <c r="T1923" s="2"/>
    </row>
    <row r="1924" spans="5:20"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165"/>
      <c r="R1924" s="171"/>
      <c r="S1924" s="173"/>
      <c r="T1924" s="2"/>
    </row>
    <row r="1925" spans="5:20"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165"/>
      <c r="R1925" s="171"/>
      <c r="S1925" s="173"/>
      <c r="T1925" s="2"/>
    </row>
    <row r="1926" spans="5:20"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165"/>
      <c r="R1926" s="171"/>
      <c r="S1926" s="173"/>
      <c r="T1926" s="2"/>
    </row>
    <row r="1927" spans="5:20"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165"/>
      <c r="R1927" s="171"/>
      <c r="S1927" s="173"/>
      <c r="T1927" s="2"/>
    </row>
    <row r="1928" spans="5:20"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165"/>
      <c r="R1928" s="171"/>
      <c r="S1928" s="173"/>
      <c r="T1928" s="2"/>
    </row>
    <row r="1929" spans="5:20"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165"/>
      <c r="R1929" s="171"/>
      <c r="S1929" s="173"/>
      <c r="T1929" s="2"/>
    </row>
    <row r="1930" spans="5:20"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165"/>
      <c r="R1930" s="171"/>
      <c r="S1930" s="173"/>
      <c r="T1930" s="2"/>
    </row>
    <row r="1931" spans="5:20"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165"/>
      <c r="R1931" s="171"/>
      <c r="S1931" s="173"/>
      <c r="T1931" s="2"/>
    </row>
    <row r="1932" spans="5:20"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165"/>
      <c r="R1932" s="171"/>
      <c r="S1932" s="173"/>
      <c r="T1932" s="2"/>
    </row>
    <row r="1933" spans="5:20"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165"/>
      <c r="R1933" s="171"/>
      <c r="S1933" s="173"/>
      <c r="T1933" s="2"/>
    </row>
    <row r="1934" spans="5:20"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165"/>
      <c r="R1934" s="171"/>
      <c r="S1934" s="173"/>
      <c r="T1934" s="2"/>
    </row>
    <row r="1935" spans="5:20"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165"/>
      <c r="R1935" s="171"/>
      <c r="S1935" s="173"/>
      <c r="T1935" s="2"/>
    </row>
    <row r="1936" spans="5:20"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165"/>
      <c r="R1936" s="171"/>
      <c r="S1936" s="173"/>
      <c r="T1936" s="2"/>
    </row>
    <row r="1937" spans="5:20"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165"/>
      <c r="R1937" s="171"/>
      <c r="S1937" s="173"/>
      <c r="T1937" s="2"/>
    </row>
    <row r="1938" spans="5:20"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165"/>
      <c r="R1938" s="171"/>
      <c r="S1938" s="173"/>
      <c r="T1938" s="2"/>
    </row>
    <row r="1939" spans="5:20"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165"/>
      <c r="R1939" s="171"/>
      <c r="S1939" s="173"/>
      <c r="T1939" s="2"/>
    </row>
    <row r="1940" spans="5:20"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165"/>
      <c r="R1940" s="171"/>
      <c r="S1940" s="173"/>
      <c r="T1940" s="2"/>
    </row>
    <row r="1941" spans="5:20"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165"/>
      <c r="R1941" s="171"/>
      <c r="S1941" s="173"/>
      <c r="T1941" s="2"/>
    </row>
    <row r="1942" spans="5:20"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165"/>
      <c r="R1942" s="171"/>
      <c r="S1942" s="173"/>
      <c r="T1942" s="2"/>
    </row>
    <row r="1943" spans="5:20"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165"/>
      <c r="R1943" s="171"/>
      <c r="S1943" s="173"/>
      <c r="T1943" s="2"/>
    </row>
    <row r="1944" spans="5:20"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165"/>
      <c r="R1944" s="171"/>
      <c r="S1944" s="173"/>
      <c r="T1944" s="2"/>
    </row>
    <row r="1945" spans="5:20"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165"/>
      <c r="R1945" s="171"/>
      <c r="S1945" s="173"/>
      <c r="T1945" s="2"/>
    </row>
    <row r="1946" spans="5:20"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165"/>
      <c r="R1946" s="171"/>
      <c r="S1946" s="173"/>
      <c r="T1946" s="2"/>
    </row>
    <row r="1947" spans="5:20"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165"/>
      <c r="R1947" s="171"/>
      <c r="S1947" s="173"/>
      <c r="T1947" s="2"/>
    </row>
    <row r="1948" spans="5:20"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165"/>
      <c r="R1948" s="171"/>
      <c r="S1948" s="173"/>
      <c r="T1948" s="2"/>
    </row>
    <row r="1949" spans="5:20"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165"/>
      <c r="R1949" s="171"/>
      <c r="S1949" s="173"/>
      <c r="T1949" s="2"/>
    </row>
    <row r="1950" spans="5:20"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165"/>
      <c r="R1950" s="171"/>
      <c r="S1950" s="173"/>
      <c r="T1950" s="2"/>
    </row>
    <row r="1951" spans="5:20"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165"/>
      <c r="R1951" s="171"/>
      <c r="S1951" s="173"/>
      <c r="T1951" s="2"/>
    </row>
    <row r="1952" spans="5:20"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165"/>
      <c r="R1952" s="171"/>
      <c r="S1952" s="173"/>
      <c r="T1952" s="2"/>
    </row>
    <row r="1953" spans="5:20"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165"/>
      <c r="R1953" s="171"/>
      <c r="S1953" s="173"/>
      <c r="T1953" s="2"/>
    </row>
    <row r="1954" spans="5:20"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165"/>
      <c r="R1954" s="171"/>
      <c r="S1954" s="173"/>
      <c r="T1954" s="2"/>
    </row>
    <row r="1955" spans="5:20"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165"/>
      <c r="R1955" s="171"/>
      <c r="S1955" s="173"/>
      <c r="T1955" s="2"/>
    </row>
    <row r="1956" spans="5:20"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165"/>
      <c r="R1956" s="171"/>
      <c r="S1956" s="173"/>
      <c r="T1956" s="2"/>
    </row>
    <row r="1957" spans="5:20"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165"/>
      <c r="R1957" s="171"/>
      <c r="S1957" s="173"/>
      <c r="T1957" s="2"/>
    </row>
    <row r="1958" spans="5:20"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165"/>
      <c r="R1958" s="171"/>
      <c r="S1958" s="173"/>
      <c r="T1958" s="2"/>
    </row>
    <row r="1959" spans="5:20"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165"/>
      <c r="R1959" s="171"/>
      <c r="S1959" s="173"/>
      <c r="T1959" s="2"/>
    </row>
    <row r="1960" spans="5:20"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165"/>
      <c r="R1960" s="171"/>
      <c r="S1960" s="173"/>
      <c r="T1960" s="2"/>
    </row>
    <row r="1961" spans="5:20"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165"/>
      <c r="R1961" s="171"/>
      <c r="S1961" s="173"/>
      <c r="T1961" s="2"/>
    </row>
    <row r="1962" spans="5:20"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165"/>
      <c r="R1962" s="171"/>
      <c r="S1962" s="173"/>
      <c r="T1962" s="2"/>
    </row>
    <row r="1963" spans="5:20"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165"/>
      <c r="R1963" s="171"/>
      <c r="S1963" s="173"/>
      <c r="T1963" s="2"/>
    </row>
    <row r="1964" spans="5:20"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165"/>
      <c r="R1964" s="171"/>
      <c r="S1964" s="173"/>
      <c r="T1964" s="2"/>
    </row>
    <row r="1965" spans="5:20"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165"/>
      <c r="R1965" s="171"/>
      <c r="S1965" s="173"/>
      <c r="T1965" s="2"/>
    </row>
    <row r="1966" spans="5:20"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165"/>
      <c r="R1966" s="171"/>
      <c r="S1966" s="173"/>
      <c r="T1966" s="2"/>
    </row>
    <row r="1967" spans="5:20"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165"/>
      <c r="R1967" s="171"/>
      <c r="S1967" s="173"/>
      <c r="T1967" s="2"/>
    </row>
    <row r="1968" spans="5:20"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165"/>
      <c r="R1968" s="171"/>
      <c r="S1968" s="173"/>
      <c r="T1968" s="2"/>
    </row>
    <row r="1969" spans="5:20"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165"/>
      <c r="R1969" s="171"/>
      <c r="S1969" s="173"/>
      <c r="T1969" s="2"/>
    </row>
    <row r="1970" spans="5:20"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165"/>
      <c r="R1970" s="171"/>
      <c r="S1970" s="173"/>
      <c r="T1970" s="2"/>
    </row>
    <row r="1971" spans="5:20"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165"/>
      <c r="R1971" s="171"/>
      <c r="S1971" s="173"/>
      <c r="T1971" s="2"/>
    </row>
    <row r="1972" spans="5:20"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165"/>
      <c r="R1972" s="171"/>
      <c r="S1972" s="173"/>
      <c r="T1972" s="2"/>
    </row>
    <row r="1973" spans="5:20"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165"/>
      <c r="R1973" s="171"/>
      <c r="S1973" s="173"/>
      <c r="T1973" s="2"/>
    </row>
    <row r="1974" spans="5:20"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165"/>
      <c r="R1974" s="171"/>
      <c r="S1974" s="173"/>
      <c r="T1974" s="2"/>
    </row>
    <row r="1975" spans="5:20"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165"/>
      <c r="R1975" s="171"/>
      <c r="S1975" s="173"/>
      <c r="T1975" s="2"/>
    </row>
    <row r="1976" spans="5:20"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165"/>
      <c r="R1976" s="171"/>
      <c r="S1976" s="173"/>
      <c r="T1976" s="2"/>
    </row>
    <row r="1977" spans="5:20"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165"/>
      <c r="R1977" s="171"/>
      <c r="S1977" s="173"/>
      <c r="T1977" s="2"/>
    </row>
    <row r="1978" spans="5:20"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165"/>
      <c r="R1978" s="171"/>
      <c r="S1978" s="173"/>
      <c r="T1978" s="2"/>
    </row>
    <row r="1979" spans="5:20"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165"/>
      <c r="R1979" s="171"/>
      <c r="S1979" s="173"/>
      <c r="T1979" s="2"/>
    </row>
    <row r="1980" spans="5:20"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165"/>
      <c r="R1980" s="171"/>
      <c r="S1980" s="173"/>
      <c r="T1980" s="2"/>
    </row>
    <row r="1981" spans="5:20"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165"/>
      <c r="R1981" s="171"/>
      <c r="S1981" s="173"/>
      <c r="T1981" s="2"/>
    </row>
    <row r="1982" spans="5:20"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165"/>
      <c r="R1982" s="171"/>
      <c r="S1982" s="173"/>
      <c r="T1982" s="2"/>
    </row>
    <row r="1983" spans="5:20"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165"/>
      <c r="R1983" s="171"/>
      <c r="S1983" s="173"/>
      <c r="T1983" s="2"/>
    </row>
    <row r="1984" spans="5:20"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165"/>
      <c r="R1984" s="171"/>
      <c r="S1984" s="173"/>
      <c r="T1984" s="2"/>
    </row>
    <row r="1985" spans="5:20"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165"/>
      <c r="R1985" s="171"/>
      <c r="S1985" s="173"/>
      <c r="T1985" s="2"/>
    </row>
    <row r="1986" spans="5:20"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165"/>
      <c r="R1986" s="171"/>
      <c r="S1986" s="173"/>
      <c r="T1986" s="2"/>
    </row>
    <row r="1987" spans="5:20"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165"/>
      <c r="R1987" s="171"/>
      <c r="S1987" s="173"/>
      <c r="T1987" s="2"/>
    </row>
    <row r="1988" spans="5:20"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165"/>
      <c r="R1988" s="171"/>
      <c r="S1988" s="173"/>
      <c r="T1988" s="2"/>
    </row>
    <row r="1989" spans="5:20"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165"/>
      <c r="R1989" s="171"/>
      <c r="S1989" s="173"/>
      <c r="T1989" s="2"/>
    </row>
    <row r="1990" spans="5:20"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165"/>
      <c r="R1990" s="171"/>
      <c r="S1990" s="173"/>
      <c r="T1990" s="2"/>
    </row>
    <row r="1991" spans="5:20"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165"/>
      <c r="R1991" s="171"/>
      <c r="S1991" s="173"/>
      <c r="T1991" s="2"/>
    </row>
    <row r="1992" spans="5:20"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165"/>
      <c r="R1992" s="171"/>
      <c r="S1992" s="173"/>
      <c r="T1992" s="2"/>
    </row>
    <row r="1993" spans="5:20"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172"/>
      <c r="R1993" s="162"/>
      <c r="S1993" s="174"/>
      <c r="T1993" s="2"/>
    </row>
    <row r="1994" spans="5:20"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172"/>
      <c r="R1994" s="162"/>
      <c r="S1994" s="174"/>
      <c r="T1994" s="2"/>
    </row>
    <row r="1995" spans="5:20"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172"/>
      <c r="R1995" s="162"/>
      <c r="S1995" s="174"/>
      <c r="T1995" s="2"/>
    </row>
    <row r="1996" spans="5:20"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172"/>
      <c r="R1996" s="162"/>
      <c r="S1996" s="174"/>
      <c r="T1996" s="2"/>
    </row>
    <row r="1997" spans="5:20"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172"/>
      <c r="R1997" s="162"/>
      <c r="S1997" s="174"/>
      <c r="T1997" s="2"/>
    </row>
    <row r="1998" spans="5:20"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172"/>
      <c r="R1998" s="162"/>
      <c r="S1998" s="174"/>
      <c r="T1998" s="2"/>
    </row>
    <row r="1999" spans="5:20"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172"/>
      <c r="R1999" s="162"/>
      <c r="S1999" s="174"/>
      <c r="T1999" s="2"/>
    </row>
    <row r="2000" spans="5:20"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172"/>
      <c r="R2000" s="162"/>
      <c r="S2000" s="174"/>
      <c r="T2000" s="2"/>
    </row>
    <row r="2001" spans="5:20"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172"/>
      <c r="R2001" s="162"/>
      <c r="S2001" s="174"/>
      <c r="T2001" s="2"/>
    </row>
    <row r="2002" spans="5:20"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172"/>
      <c r="R2002" s="162"/>
      <c r="S2002" s="174"/>
      <c r="T2002" s="2"/>
    </row>
    <row r="2003" spans="5:20"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172"/>
      <c r="R2003" s="162"/>
      <c r="S2003" s="174"/>
      <c r="T2003" s="2"/>
    </row>
    <row r="2004" spans="5:20"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172"/>
      <c r="R2004" s="162"/>
      <c r="S2004" s="174"/>
      <c r="T2004" s="2"/>
    </row>
    <row r="2005" spans="5:20"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172"/>
      <c r="R2005" s="162"/>
      <c r="S2005" s="174"/>
      <c r="T2005" s="2"/>
    </row>
    <row r="2006" spans="5:20"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172"/>
      <c r="R2006" s="162"/>
      <c r="S2006" s="174"/>
      <c r="T2006" s="2"/>
    </row>
    <row r="2007" spans="5:20"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172"/>
      <c r="R2007" s="162"/>
      <c r="S2007" s="174"/>
      <c r="T2007" s="2"/>
    </row>
    <row r="2008" spans="5:20"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172"/>
      <c r="R2008" s="162"/>
      <c r="S2008" s="174"/>
      <c r="T2008" s="2"/>
    </row>
    <row r="2009" spans="5:20"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172"/>
      <c r="R2009" s="162"/>
      <c r="S2009" s="174"/>
      <c r="T2009" s="2"/>
    </row>
    <row r="2010" spans="5:20"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172"/>
      <c r="R2010" s="162"/>
      <c r="S2010" s="174"/>
      <c r="T2010" s="2"/>
    </row>
    <row r="2011" spans="5:20"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172"/>
      <c r="R2011" s="162"/>
      <c r="S2011" s="174"/>
      <c r="T2011" s="2"/>
    </row>
    <row r="2012" spans="5:20"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172"/>
      <c r="R2012" s="162"/>
      <c r="S2012" s="174"/>
      <c r="T2012" s="2"/>
    </row>
    <row r="2013" spans="5:20"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172"/>
      <c r="R2013" s="162"/>
      <c r="S2013" s="174"/>
      <c r="T2013" s="2"/>
    </row>
    <row r="2014" spans="5:20"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172"/>
      <c r="R2014" s="162"/>
      <c r="S2014" s="174"/>
      <c r="T2014" s="2"/>
    </row>
    <row r="2015" spans="5:20"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172"/>
      <c r="R2015" s="162"/>
      <c r="S2015" s="174"/>
      <c r="T2015" s="2"/>
    </row>
    <row r="2016" spans="5:20"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172"/>
      <c r="R2016" s="162"/>
      <c r="S2016" s="174"/>
      <c r="T2016" s="2"/>
    </row>
    <row r="2017" spans="5:20"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172"/>
      <c r="R2017" s="162"/>
      <c r="S2017" s="174"/>
      <c r="T2017" s="2"/>
    </row>
    <row r="2018" spans="5:20"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172"/>
      <c r="R2018" s="162"/>
      <c r="S2018" s="174"/>
      <c r="T2018" s="2"/>
    </row>
    <row r="2019" spans="5:20"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172"/>
      <c r="R2019" s="162"/>
      <c r="S2019" s="174"/>
      <c r="T2019" s="2"/>
    </row>
    <row r="2020" spans="5:20"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172"/>
      <c r="R2020" s="162"/>
      <c r="S2020" s="174"/>
      <c r="T2020" s="2"/>
    </row>
    <row r="2021" spans="5:20"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172"/>
      <c r="R2021" s="162"/>
      <c r="S2021" s="174"/>
      <c r="T2021" s="2"/>
    </row>
    <row r="2022" spans="5:20"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172"/>
      <c r="R2022" s="162"/>
      <c r="S2022" s="174"/>
      <c r="T2022" s="2"/>
    </row>
    <row r="2023" spans="5:20"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172"/>
      <c r="R2023" s="162"/>
      <c r="S2023" s="174"/>
      <c r="T2023" s="2"/>
    </row>
    <row r="2024" spans="5:20"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172"/>
      <c r="R2024" s="162"/>
      <c r="S2024" s="174"/>
      <c r="T2024" s="2"/>
    </row>
    <row r="2025" spans="5:20"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172"/>
      <c r="R2025" s="162"/>
      <c r="S2025" s="174"/>
      <c r="T2025" s="2"/>
    </row>
    <row r="2026" spans="5:20"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172"/>
      <c r="R2026" s="162"/>
      <c r="S2026" s="174"/>
      <c r="T2026" s="2"/>
    </row>
    <row r="2027" spans="5:20"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172"/>
      <c r="R2027" s="162"/>
      <c r="S2027" s="174"/>
      <c r="T2027" s="2"/>
    </row>
    <row r="2028" spans="5:20"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172"/>
      <c r="R2028" s="162"/>
      <c r="S2028" s="174"/>
      <c r="T2028" s="2"/>
    </row>
    <row r="2029" spans="5:20"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172"/>
      <c r="R2029" s="162"/>
      <c r="S2029" s="174"/>
      <c r="T2029" s="2"/>
    </row>
    <row r="2030" spans="5:20"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172"/>
      <c r="R2030" s="162"/>
      <c r="S2030" s="174"/>
      <c r="T2030" s="2"/>
    </row>
    <row r="2031" spans="5:20"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172"/>
      <c r="R2031" s="162"/>
      <c r="S2031" s="174"/>
      <c r="T2031" s="2"/>
    </row>
    <row r="2032" spans="5:20"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172"/>
      <c r="R2032" s="162"/>
      <c r="S2032" s="174"/>
      <c r="T2032" s="2"/>
    </row>
    <row r="2033" spans="5:20"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172"/>
      <c r="R2033" s="162"/>
      <c r="S2033" s="174"/>
      <c r="T2033" s="2"/>
    </row>
    <row r="2034" spans="5:20"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172"/>
      <c r="R2034" s="162"/>
      <c r="S2034" s="174"/>
      <c r="T2034" s="2"/>
    </row>
    <row r="2035" spans="5:20"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172"/>
      <c r="R2035" s="162"/>
      <c r="S2035" s="174"/>
      <c r="T2035" s="2"/>
    </row>
    <row r="2036" spans="5:20"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172"/>
      <c r="R2036" s="162"/>
      <c r="S2036" s="174"/>
      <c r="T2036" s="2"/>
    </row>
    <row r="2037" spans="5:20"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172"/>
      <c r="R2037" s="162"/>
      <c r="S2037" s="174"/>
      <c r="T2037" s="2"/>
    </row>
    <row r="2038" spans="5:20"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172"/>
      <c r="R2038" s="162"/>
      <c r="S2038" s="174"/>
      <c r="T2038" s="2"/>
    </row>
    <row r="2039" spans="5:20"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172"/>
      <c r="R2039" s="162"/>
      <c r="S2039" s="174"/>
      <c r="T2039" s="2"/>
    </row>
    <row r="2040" spans="5:20"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172"/>
      <c r="R2040" s="162"/>
      <c r="S2040" s="174"/>
      <c r="T2040" s="2"/>
    </row>
    <row r="2041" spans="5:20"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172"/>
      <c r="R2041" s="162"/>
      <c r="S2041" s="174"/>
      <c r="T2041" s="2"/>
    </row>
    <row r="2042" spans="5:20"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172"/>
      <c r="R2042" s="162"/>
      <c r="S2042" s="174"/>
      <c r="T2042" s="2"/>
    </row>
    <row r="2043" spans="5:20"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172"/>
      <c r="R2043" s="162"/>
      <c r="S2043" s="174"/>
      <c r="T2043" s="2"/>
    </row>
    <row r="2044" spans="5:20"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172"/>
      <c r="R2044" s="162"/>
      <c r="S2044" s="174"/>
      <c r="T2044" s="2"/>
    </row>
    <row r="2045" spans="5:20"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172"/>
      <c r="R2045" s="162"/>
      <c r="S2045" s="174"/>
      <c r="T2045" s="2"/>
    </row>
    <row r="2046" spans="5:20"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172"/>
      <c r="R2046" s="162"/>
      <c r="S2046" s="174"/>
      <c r="T2046" s="2"/>
    </row>
    <row r="2047" spans="5:20"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172"/>
      <c r="R2047" s="162"/>
      <c r="S2047" s="174"/>
      <c r="T2047" s="2"/>
    </row>
    <row r="2048" spans="5:20"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172"/>
      <c r="R2048" s="162"/>
      <c r="S2048" s="174"/>
      <c r="T2048" s="2"/>
    </row>
    <row r="2049" spans="5:20"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172"/>
      <c r="R2049" s="162"/>
      <c r="S2049" s="174"/>
      <c r="T2049" s="2"/>
    </row>
    <row r="2050" spans="5:20"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172"/>
      <c r="R2050" s="162"/>
      <c r="S2050" s="174"/>
      <c r="T2050" s="2"/>
    </row>
    <row r="2051" spans="5:20"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172"/>
      <c r="R2051" s="162"/>
      <c r="S2051" s="174"/>
      <c r="T2051" s="2"/>
    </row>
    <row r="2052" spans="5:20"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172"/>
      <c r="R2052" s="162"/>
      <c r="S2052" s="174"/>
      <c r="T2052" s="2"/>
    </row>
    <row r="2053" spans="5:20"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172"/>
      <c r="R2053" s="162"/>
      <c r="S2053" s="174"/>
      <c r="T2053" s="2"/>
    </row>
    <row r="2054" spans="5:20"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172"/>
      <c r="R2054" s="162"/>
      <c r="S2054" s="174"/>
      <c r="T2054" s="2"/>
    </row>
    <row r="2055" spans="5:20"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172"/>
      <c r="R2055" s="162"/>
      <c r="S2055" s="174"/>
      <c r="T2055" s="2"/>
    </row>
    <row r="2056" spans="5:20"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172"/>
      <c r="R2056" s="162"/>
      <c r="S2056" s="174"/>
      <c r="T2056" s="2"/>
    </row>
    <row r="2057" spans="5:20"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172"/>
      <c r="R2057" s="162"/>
      <c r="S2057" s="174"/>
      <c r="T2057" s="2"/>
    </row>
    <row r="2058" spans="5:20"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172"/>
      <c r="R2058" s="162"/>
      <c r="S2058" s="174"/>
      <c r="T2058" s="2"/>
    </row>
    <row r="2059" spans="5:20"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172"/>
      <c r="R2059" s="162"/>
      <c r="S2059" s="174"/>
      <c r="T2059" s="2"/>
    </row>
    <row r="2060" spans="5:20"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172"/>
      <c r="R2060" s="162"/>
      <c r="S2060" s="174"/>
      <c r="T2060" s="2"/>
    </row>
    <row r="2061" spans="5:20"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172"/>
      <c r="R2061" s="162"/>
      <c r="S2061" s="174"/>
      <c r="T2061" s="2"/>
    </row>
    <row r="2062" spans="5:20"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172"/>
      <c r="R2062" s="162"/>
      <c r="S2062" s="174"/>
      <c r="T2062" s="2"/>
    </row>
    <row r="2063" spans="5:20"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172"/>
      <c r="R2063" s="162"/>
      <c r="S2063" s="174"/>
      <c r="T2063" s="2"/>
    </row>
    <row r="2064" spans="5:20"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172"/>
      <c r="R2064" s="162"/>
      <c r="S2064" s="174"/>
      <c r="T2064" s="2"/>
    </row>
    <row r="2065" spans="5:20"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172"/>
      <c r="R2065" s="162"/>
      <c r="S2065" s="174"/>
      <c r="T2065" s="2"/>
    </row>
    <row r="2066" spans="5:20"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172"/>
      <c r="R2066" s="162"/>
      <c r="S2066" s="174"/>
      <c r="T2066" s="2"/>
    </row>
    <row r="2067" spans="5:20"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172"/>
      <c r="R2067" s="162"/>
      <c r="S2067" s="174"/>
      <c r="T2067" s="2"/>
    </row>
    <row r="2068" spans="5:20"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172"/>
      <c r="R2068" s="162"/>
      <c r="S2068" s="174"/>
      <c r="T2068" s="2"/>
    </row>
    <row r="2069" spans="5:20"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172"/>
      <c r="R2069" s="162"/>
      <c r="S2069" s="174"/>
      <c r="T2069" s="2"/>
    </row>
    <row r="2070" spans="5:20"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172"/>
      <c r="R2070" s="162"/>
      <c r="S2070" s="174"/>
      <c r="T2070" s="2"/>
    </row>
    <row r="2071" spans="5:20"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172"/>
      <c r="R2071" s="162"/>
      <c r="S2071" s="174"/>
      <c r="T2071" s="2"/>
    </row>
    <row r="2072" spans="5:20"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172"/>
      <c r="R2072" s="162"/>
      <c r="S2072" s="174"/>
      <c r="T2072" s="2"/>
    </row>
    <row r="2073" spans="5:20"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172"/>
      <c r="R2073" s="162"/>
      <c r="S2073" s="174"/>
      <c r="T2073" s="2"/>
    </row>
    <row r="2074" spans="5:20"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172"/>
      <c r="R2074" s="162"/>
      <c r="S2074" s="174"/>
      <c r="T2074" s="2"/>
    </row>
    <row r="2075" spans="5:20"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172"/>
      <c r="R2075" s="162"/>
      <c r="S2075" s="174"/>
      <c r="T2075" s="2"/>
    </row>
    <row r="2076" spans="5:20"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172"/>
      <c r="R2076" s="162"/>
      <c r="S2076" s="174"/>
      <c r="T2076" s="2"/>
    </row>
    <row r="2077" spans="5:20"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172"/>
      <c r="R2077" s="162"/>
      <c r="S2077" s="174"/>
      <c r="T2077" s="2"/>
    </row>
    <row r="2078" spans="5:20"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172"/>
      <c r="R2078" s="162"/>
      <c r="S2078" s="174"/>
      <c r="T2078" s="2"/>
    </row>
    <row r="2079" spans="5:20"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172"/>
      <c r="R2079" s="162"/>
      <c r="S2079" s="174"/>
      <c r="T2079" s="2"/>
    </row>
    <row r="2080" spans="5:20"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172"/>
      <c r="R2080" s="162"/>
      <c r="S2080" s="174"/>
      <c r="T2080" s="2"/>
    </row>
    <row r="2081" spans="5:20"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172"/>
      <c r="R2081" s="162"/>
      <c r="S2081" s="174"/>
      <c r="T2081" s="2"/>
    </row>
    <row r="2082" spans="5:20"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172"/>
      <c r="R2082" s="162"/>
      <c r="S2082" s="174"/>
      <c r="T2082" s="2"/>
    </row>
    <row r="2083" spans="5:20"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172"/>
      <c r="R2083" s="162"/>
      <c r="S2083" s="174"/>
      <c r="T2083" s="2"/>
    </row>
    <row r="2084" spans="5:20"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172"/>
      <c r="R2084" s="162"/>
      <c r="S2084" s="174"/>
      <c r="T2084" s="2"/>
    </row>
    <row r="2085" spans="5:20"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172"/>
      <c r="R2085" s="162"/>
      <c r="S2085" s="174"/>
      <c r="T2085" s="2"/>
    </row>
    <row r="2086" spans="5:20"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172"/>
      <c r="R2086" s="162"/>
      <c r="S2086" s="174"/>
      <c r="T2086" s="2"/>
    </row>
    <row r="2087" spans="5:20"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172"/>
      <c r="R2087" s="162"/>
      <c r="S2087" s="174"/>
      <c r="T2087" s="2"/>
    </row>
    <row r="2088" spans="5:20"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172"/>
      <c r="R2088" s="162"/>
      <c r="S2088" s="174"/>
      <c r="T2088" s="2"/>
    </row>
    <row r="2089" spans="5:20"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172"/>
      <c r="R2089" s="162"/>
      <c r="S2089" s="174"/>
      <c r="T2089" s="2"/>
    </row>
    <row r="2090" spans="5:20"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172"/>
      <c r="R2090" s="162"/>
      <c r="S2090" s="174"/>
      <c r="T2090" s="2"/>
    </row>
    <row r="2091" spans="5:20"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172"/>
      <c r="R2091" s="162"/>
      <c r="S2091" s="174"/>
      <c r="T2091" s="2"/>
    </row>
    <row r="2092" spans="5:20"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172"/>
      <c r="R2092" s="162"/>
      <c r="S2092" s="174"/>
      <c r="T2092" s="2"/>
    </row>
    <row r="2093" spans="5:20"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172"/>
      <c r="R2093" s="162"/>
      <c r="S2093" s="174"/>
      <c r="T2093" s="2"/>
    </row>
    <row r="2094" spans="5:20"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172"/>
      <c r="R2094" s="162"/>
      <c r="S2094" s="174"/>
      <c r="T2094" s="2"/>
    </row>
    <row r="2095" spans="5:20"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172"/>
      <c r="R2095" s="162"/>
      <c r="S2095" s="174"/>
      <c r="T2095" s="2"/>
    </row>
    <row r="2096" spans="5:20"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172"/>
      <c r="R2096" s="162"/>
      <c r="S2096" s="174"/>
      <c r="T2096" s="2"/>
    </row>
    <row r="2097" spans="5:20"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172"/>
      <c r="R2097" s="162"/>
      <c r="S2097" s="174"/>
      <c r="T2097" s="2"/>
    </row>
    <row r="2098" spans="5:20"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172"/>
      <c r="R2098" s="162"/>
      <c r="S2098" s="174"/>
      <c r="T2098" s="2"/>
    </row>
    <row r="2099" spans="5:20"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172"/>
      <c r="R2099" s="162"/>
      <c r="S2099" s="174"/>
      <c r="T2099" s="2"/>
    </row>
    <row r="2100" spans="5:20"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172"/>
      <c r="R2100" s="162"/>
      <c r="S2100" s="174"/>
      <c r="T2100" s="2"/>
    </row>
    <row r="2101" spans="5:20"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172"/>
      <c r="R2101" s="162"/>
      <c r="S2101" s="174"/>
      <c r="T2101" s="2"/>
    </row>
    <row r="2102" spans="5:20"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172"/>
      <c r="R2102" s="162"/>
      <c r="S2102" s="174"/>
      <c r="T2102" s="2"/>
    </row>
    <row r="2103" spans="5:20"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172"/>
      <c r="R2103" s="162"/>
      <c r="S2103" s="174"/>
      <c r="T2103" s="2"/>
    </row>
    <row r="2104" spans="5:20"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172"/>
      <c r="R2104" s="162"/>
      <c r="S2104" s="174"/>
      <c r="T2104" s="2"/>
    </row>
    <row r="2105" spans="5:20"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172"/>
      <c r="R2105" s="162"/>
      <c r="S2105" s="174"/>
      <c r="T2105" s="2"/>
    </row>
    <row r="2106" spans="5:20"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172"/>
      <c r="R2106" s="162"/>
      <c r="S2106" s="174"/>
      <c r="T2106" s="2"/>
    </row>
    <row r="2107" spans="5:20"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172"/>
      <c r="R2107" s="162"/>
      <c r="S2107" s="174"/>
      <c r="T2107" s="2"/>
    </row>
    <row r="2108" spans="5:20"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172"/>
      <c r="R2108" s="162"/>
      <c r="S2108" s="174"/>
      <c r="T2108" s="2"/>
    </row>
    <row r="2109" spans="5:20"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172"/>
      <c r="R2109" s="162"/>
      <c r="S2109" s="174"/>
      <c r="T2109" s="2"/>
    </row>
    <row r="2110" spans="5:20"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172"/>
      <c r="R2110" s="162"/>
      <c r="S2110" s="174"/>
      <c r="T2110" s="2"/>
    </row>
    <row r="2111" spans="5:20"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172"/>
      <c r="R2111" s="162"/>
      <c r="S2111" s="174"/>
      <c r="T2111" s="2"/>
    </row>
    <row r="2112" spans="5:20"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172"/>
      <c r="R2112" s="162"/>
      <c r="S2112" s="174"/>
      <c r="T2112" s="2"/>
    </row>
    <row r="2113" spans="5:20"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172"/>
      <c r="R2113" s="162"/>
      <c r="S2113" s="174"/>
      <c r="T2113" s="2"/>
    </row>
    <row r="2114" spans="5:20"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172"/>
      <c r="R2114" s="162"/>
      <c r="S2114" s="174"/>
      <c r="T2114" s="2"/>
    </row>
    <row r="2115" spans="5:20"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172"/>
      <c r="R2115" s="162"/>
      <c r="S2115" s="174"/>
      <c r="T2115" s="2"/>
    </row>
    <row r="2116" spans="5:20"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172"/>
      <c r="R2116" s="162"/>
      <c r="S2116" s="174"/>
      <c r="T2116" s="2"/>
    </row>
    <row r="2117" spans="5:20"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172"/>
      <c r="R2117" s="162"/>
      <c r="S2117" s="174"/>
      <c r="T2117" s="2"/>
    </row>
    <row r="2118" spans="5:20"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172"/>
      <c r="R2118" s="162"/>
      <c r="S2118" s="174"/>
      <c r="T2118" s="2"/>
    </row>
    <row r="2119" spans="5:20"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172"/>
      <c r="R2119" s="162"/>
      <c r="S2119" s="174"/>
      <c r="T2119" s="2"/>
    </row>
    <row r="2120" spans="5:20"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172"/>
      <c r="R2120" s="162"/>
      <c r="S2120" s="174"/>
      <c r="T2120" s="2"/>
    </row>
    <row r="2121" spans="5:20"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172"/>
      <c r="R2121" s="162"/>
      <c r="S2121" s="174"/>
      <c r="T2121" s="2"/>
    </row>
    <row r="2122" spans="5:20"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172"/>
      <c r="R2122" s="162"/>
      <c r="S2122" s="174"/>
      <c r="T2122" s="2"/>
    </row>
    <row r="2123" spans="5:20"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172"/>
      <c r="R2123" s="162"/>
      <c r="S2123" s="174"/>
      <c r="T2123" s="2"/>
    </row>
    <row r="2124" spans="5:20"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172"/>
      <c r="R2124" s="162"/>
      <c r="S2124" s="174"/>
      <c r="T2124" s="2"/>
    </row>
    <row r="2125" spans="5:20"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172"/>
      <c r="R2125" s="162"/>
      <c r="S2125" s="174"/>
      <c r="T2125" s="2"/>
    </row>
    <row r="2126" spans="5:20"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172"/>
      <c r="R2126" s="162"/>
      <c r="S2126" s="174"/>
      <c r="T2126" s="2"/>
    </row>
    <row r="2127" spans="5:20"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172"/>
      <c r="R2127" s="162"/>
      <c r="S2127" s="174"/>
      <c r="T2127" s="2"/>
    </row>
    <row r="2128" spans="5:20"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172"/>
      <c r="R2128" s="162"/>
      <c r="S2128" s="174"/>
      <c r="T2128" s="2"/>
    </row>
    <row r="2129" spans="5:20"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172"/>
      <c r="R2129" s="162"/>
      <c r="S2129" s="174"/>
      <c r="T2129" s="2"/>
    </row>
    <row r="2130" spans="5:20"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172"/>
      <c r="R2130" s="162"/>
      <c r="S2130" s="174"/>
      <c r="T2130" s="2"/>
    </row>
    <row r="2131" spans="5:20"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172"/>
      <c r="R2131" s="162"/>
      <c r="S2131" s="174"/>
      <c r="T2131" s="2"/>
    </row>
    <row r="2132" spans="5:20"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172"/>
      <c r="R2132" s="162"/>
      <c r="S2132" s="174"/>
      <c r="T2132" s="2"/>
    </row>
    <row r="2133" spans="5:20"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172"/>
      <c r="R2133" s="162"/>
      <c r="S2133" s="174"/>
      <c r="T2133" s="2"/>
    </row>
    <row r="2134" spans="5:20"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172"/>
      <c r="R2134" s="162"/>
      <c r="S2134" s="174"/>
      <c r="T2134" s="2"/>
    </row>
    <row r="2135" spans="5:20"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172"/>
      <c r="R2135" s="162"/>
      <c r="S2135" s="174"/>
      <c r="T2135" s="2"/>
    </row>
    <row r="2136" spans="5:20"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172"/>
      <c r="R2136" s="162"/>
      <c r="S2136" s="174"/>
      <c r="T2136" s="2"/>
    </row>
    <row r="2137" spans="5:20"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172"/>
      <c r="R2137" s="162"/>
      <c r="S2137" s="174"/>
      <c r="T2137" s="2"/>
    </row>
    <row r="2138" spans="5:20"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172"/>
      <c r="R2138" s="162"/>
      <c r="S2138" s="174"/>
      <c r="T2138" s="2"/>
    </row>
    <row r="2139" spans="5:20"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172"/>
      <c r="R2139" s="162"/>
      <c r="S2139" s="174"/>
      <c r="T2139" s="2"/>
    </row>
    <row r="2140" spans="5:20"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172"/>
      <c r="R2140" s="162"/>
      <c r="S2140" s="174"/>
      <c r="T2140" s="2"/>
    </row>
    <row r="2141" spans="5:20"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172"/>
      <c r="R2141" s="162"/>
      <c r="S2141" s="174"/>
      <c r="T2141" s="2"/>
    </row>
    <row r="2142" spans="5:20"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172"/>
      <c r="R2142" s="162"/>
      <c r="S2142" s="174"/>
      <c r="T2142" s="2"/>
    </row>
    <row r="2143" spans="5:20"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172"/>
      <c r="R2143" s="162"/>
      <c r="S2143" s="174"/>
      <c r="T2143" s="2"/>
    </row>
    <row r="2144" spans="5:20"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172"/>
      <c r="R2144" s="162"/>
      <c r="S2144" s="174"/>
      <c r="T2144" s="2"/>
    </row>
    <row r="2145" spans="5:20"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172"/>
      <c r="R2145" s="162"/>
      <c r="S2145" s="174"/>
      <c r="T2145" s="2"/>
    </row>
    <row r="2146" spans="5:20"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172"/>
      <c r="R2146" s="162"/>
      <c r="S2146" s="174"/>
      <c r="T2146" s="2"/>
    </row>
    <row r="2147" spans="5:20"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172"/>
      <c r="R2147" s="162"/>
      <c r="S2147" s="174"/>
      <c r="T2147" s="2"/>
    </row>
    <row r="2148" spans="5:20"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172"/>
      <c r="R2148" s="162"/>
      <c r="S2148" s="174"/>
      <c r="T2148" s="2"/>
    </row>
    <row r="2149" spans="5:20"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172"/>
      <c r="R2149" s="162"/>
      <c r="S2149" s="174"/>
      <c r="T2149" s="2"/>
    </row>
    <row r="2150" spans="5:20"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172"/>
      <c r="R2150" s="162"/>
      <c r="S2150" s="174"/>
      <c r="T2150" s="2"/>
    </row>
    <row r="2151" spans="5:20"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172"/>
      <c r="R2151" s="162"/>
      <c r="S2151" s="174"/>
      <c r="T2151" s="2"/>
    </row>
    <row r="2152" spans="5:20"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172"/>
      <c r="R2152" s="162"/>
      <c r="S2152" s="174"/>
      <c r="T2152" s="2"/>
    </row>
    <row r="2153" spans="5:20"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172"/>
      <c r="R2153" s="162"/>
      <c r="S2153" s="174"/>
      <c r="T2153" s="2"/>
    </row>
    <row r="2154" spans="5:20"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172"/>
      <c r="R2154" s="162"/>
      <c r="S2154" s="174"/>
      <c r="T2154" s="2"/>
    </row>
    <row r="2155" spans="5:20"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172"/>
      <c r="R2155" s="162"/>
      <c r="S2155" s="174"/>
      <c r="T2155" s="2"/>
    </row>
    <row r="2156" spans="5:20"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172"/>
      <c r="R2156" s="162"/>
      <c r="S2156" s="174"/>
      <c r="T2156" s="2"/>
    </row>
    <row r="2157" spans="5:20"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172"/>
      <c r="R2157" s="162"/>
      <c r="S2157" s="174"/>
      <c r="T2157" s="2"/>
    </row>
    <row r="2158" spans="5:20"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172"/>
      <c r="R2158" s="162"/>
      <c r="S2158" s="174"/>
      <c r="T2158" s="2"/>
    </row>
    <row r="2159" spans="5:20"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172"/>
      <c r="R2159" s="162"/>
      <c r="S2159" s="174"/>
      <c r="T2159" s="2"/>
    </row>
    <row r="2160" spans="5:20"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172"/>
      <c r="R2160" s="162"/>
      <c r="S2160" s="174"/>
      <c r="T2160" s="2"/>
    </row>
    <row r="2161" spans="5:20"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172"/>
      <c r="R2161" s="162"/>
      <c r="S2161" s="174"/>
      <c r="T2161" s="2"/>
    </row>
    <row r="2162" spans="5:20"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172"/>
      <c r="R2162" s="162"/>
      <c r="S2162" s="174"/>
      <c r="T2162" s="2"/>
    </row>
    <row r="2163" spans="5:20"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172"/>
      <c r="R2163" s="162"/>
      <c r="S2163" s="174"/>
      <c r="T2163" s="2"/>
    </row>
    <row r="2164" spans="5:20"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172"/>
      <c r="R2164" s="162"/>
      <c r="S2164" s="174"/>
      <c r="T2164" s="2"/>
    </row>
    <row r="2165" spans="5:20"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172"/>
      <c r="R2165" s="162"/>
      <c r="S2165" s="174"/>
      <c r="T2165" s="2"/>
    </row>
    <row r="2166" spans="5:20"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172"/>
      <c r="R2166" s="162"/>
      <c r="S2166" s="174"/>
      <c r="T2166" s="2"/>
    </row>
    <row r="2167" spans="5:20"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172"/>
      <c r="R2167" s="162"/>
      <c r="S2167" s="174"/>
      <c r="T2167" s="2"/>
    </row>
    <row r="2168" spans="5:20"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172"/>
      <c r="R2168" s="162"/>
      <c r="S2168" s="174"/>
      <c r="T2168" s="2"/>
    </row>
    <row r="2169" spans="5:20"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172"/>
      <c r="R2169" s="162"/>
      <c r="S2169" s="174"/>
      <c r="T2169" s="2"/>
    </row>
    <row r="2170" spans="5:20"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172"/>
      <c r="R2170" s="162"/>
      <c r="S2170" s="174"/>
      <c r="T2170" s="2"/>
    </row>
    <row r="2171" spans="5:20"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172"/>
      <c r="R2171" s="162"/>
      <c r="S2171" s="174"/>
      <c r="T2171" s="2"/>
    </row>
    <row r="2172" spans="5:20"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172"/>
      <c r="R2172" s="162"/>
      <c r="S2172" s="174"/>
      <c r="T2172" s="2"/>
    </row>
    <row r="2173" spans="5:20"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172"/>
      <c r="R2173" s="162"/>
      <c r="S2173" s="174"/>
      <c r="T2173" s="2"/>
    </row>
    <row r="2174" spans="5:20"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172"/>
      <c r="R2174" s="162"/>
      <c r="S2174" s="174"/>
      <c r="T2174" s="2"/>
    </row>
    <row r="2175" spans="5:20"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172"/>
      <c r="R2175" s="162"/>
      <c r="S2175" s="174"/>
      <c r="T2175" s="2"/>
    </row>
    <row r="2176" spans="5:20"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172"/>
      <c r="R2176" s="162"/>
      <c r="S2176" s="174"/>
      <c r="T2176" s="2"/>
    </row>
    <row r="2177" spans="5:20"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172"/>
      <c r="R2177" s="162"/>
      <c r="S2177" s="174"/>
      <c r="T2177" s="2"/>
    </row>
    <row r="2178" spans="5:20"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172"/>
      <c r="R2178" s="162"/>
      <c r="S2178" s="174"/>
      <c r="T2178" s="2"/>
    </row>
    <row r="2179" spans="5:20"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172"/>
      <c r="R2179" s="162"/>
      <c r="S2179" s="174"/>
      <c r="T2179" s="2"/>
    </row>
    <row r="2180" spans="5:20"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172"/>
      <c r="R2180" s="162"/>
      <c r="S2180" s="174"/>
      <c r="T2180" s="2"/>
    </row>
    <row r="2181" spans="5:20"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172"/>
      <c r="R2181" s="162"/>
      <c r="S2181" s="174"/>
      <c r="T2181" s="2"/>
    </row>
    <row r="2182" spans="5:20"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172"/>
      <c r="R2182" s="162"/>
      <c r="S2182" s="174"/>
      <c r="T2182" s="2"/>
    </row>
    <row r="2183" spans="5:20"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172"/>
      <c r="R2183" s="162"/>
      <c r="S2183" s="174"/>
      <c r="T2183" s="2"/>
    </row>
    <row r="2184" spans="5:20"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172"/>
      <c r="R2184" s="162"/>
      <c r="S2184" s="174"/>
      <c r="T2184" s="2"/>
    </row>
    <row r="2185" spans="5:20"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172"/>
      <c r="R2185" s="162"/>
      <c r="S2185" s="174"/>
      <c r="T2185" s="2"/>
    </row>
    <row r="2186" spans="5:20"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172"/>
      <c r="R2186" s="162"/>
      <c r="S2186" s="174"/>
      <c r="T2186" s="2"/>
    </row>
    <row r="2187" spans="5:20"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172"/>
      <c r="R2187" s="162"/>
      <c r="S2187" s="174"/>
      <c r="T2187" s="2"/>
    </row>
    <row r="2188" spans="5:20"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172"/>
      <c r="R2188" s="162"/>
      <c r="S2188" s="174"/>
      <c r="T2188" s="2"/>
    </row>
    <row r="2189" spans="5:20"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172"/>
      <c r="R2189" s="162"/>
      <c r="S2189" s="174"/>
      <c r="T2189" s="2"/>
    </row>
    <row r="2190" spans="5:20"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172"/>
      <c r="R2190" s="162"/>
      <c r="S2190" s="174"/>
      <c r="T2190" s="2"/>
    </row>
    <row r="2191" spans="5:20"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172"/>
      <c r="R2191" s="162"/>
      <c r="S2191" s="174"/>
      <c r="T2191" s="2"/>
    </row>
    <row r="2192" spans="5:20"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176"/>
      <c r="R2192" s="171"/>
      <c r="S2192" s="175"/>
      <c r="T2192" s="2"/>
    </row>
    <row r="2193" spans="5:20"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176"/>
      <c r="R2193" s="171"/>
      <c r="S2193" s="175"/>
      <c r="T2193" s="2"/>
    </row>
    <row r="2194" spans="5:20"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176"/>
      <c r="R2194" s="171"/>
      <c r="S2194" s="175"/>
      <c r="T2194" s="2"/>
    </row>
    <row r="2195" spans="5:20"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176"/>
      <c r="R2195" s="171"/>
      <c r="S2195" s="175"/>
      <c r="T2195" s="2"/>
    </row>
    <row r="2196" spans="5:20"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176"/>
      <c r="R2196" s="171"/>
      <c r="S2196" s="175"/>
      <c r="T2196" s="2"/>
    </row>
    <row r="2197" spans="5:20"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176"/>
      <c r="R2197" s="171"/>
      <c r="S2197" s="175"/>
      <c r="T2197" s="2"/>
    </row>
    <row r="2198" spans="5:20"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176"/>
      <c r="R2198" s="171"/>
      <c r="S2198" s="175"/>
      <c r="T2198" s="2"/>
    </row>
    <row r="2199" spans="5:20"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176"/>
      <c r="R2199" s="171"/>
      <c r="S2199" s="175"/>
      <c r="T2199" s="2"/>
    </row>
    <row r="2200" spans="5:20"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176"/>
      <c r="R2200" s="171"/>
      <c r="S2200" s="175"/>
      <c r="T2200" s="2"/>
    </row>
    <row r="2201" spans="5:20"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176"/>
      <c r="R2201" s="171"/>
      <c r="S2201" s="175"/>
      <c r="T2201" s="2"/>
    </row>
    <row r="2202" spans="5:20"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176"/>
      <c r="R2202" s="171"/>
      <c r="S2202" s="175"/>
      <c r="T2202" s="2"/>
    </row>
    <row r="2203" spans="5:20"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176"/>
      <c r="R2203" s="171"/>
      <c r="S2203" s="175"/>
      <c r="T2203" s="2"/>
    </row>
    <row r="2204" spans="5:20"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176"/>
      <c r="R2204" s="171"/>
      <c r="S2204" s="175"/>
      <c r="T2204" s="2"/>
    </row>
    <row r="2205" spans="5:20"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176"/>
      <c r="R2205" s="171"/>
      <c r="S2205" s="175"/>
      <c r="T2205" s="2"/>
    </row>
    <row r="2206" spans="5:20"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176"/>
      <c r="R2206" s="171"/>
      <c r="S2206" s="175"/>
      <c r="T2206" s="2"/>
    </row>
    <row r="2207" spans="5:20"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176"/>
      <c r="R2207" s="171"/>
      <c r="S2207" s="175"/>
      <c r="T2207" s="2"/>
    </row>
    <row r="2208" spans="5:20"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176"/>
      <c r="R2208" s="171"/>
      <c r="S2208" s="175"/>
      <c r="T2208" s="2"/>
    </row>
    <row r="2209" spans="5:20"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176"/>
      <c r="R2209" s="171"/>
      <c r="S2209" s="175"/>
      <c r="T2209" s="2"/>
    </row>
    <row r="2210" spans="5:20"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176"/>
      <c r="R2210" s="171"/>
      <c r="S2210" s="175"/>
      <c r="T2210" s="2"/>
    </row>
    <row r="2211" spans="5:20"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176"/>
      <c r="R2211" s="171"/>
      <c r="S2211" s="175"/>
      <c r="T2211" s="2"/>
    </row>
    <row r="2212" spans="5:20"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176"/>
      <c r="R2212" s="171"/>
      <c r="S2212" s="175"/>
      <c r="T2212" s="2"/>
    </row>
    <row r="2213" spans="5:20"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176"/>
      <c r="R2213" s="171"/>
      <c r="S2213" s="175"/>
      <c r="T2213" s="2"/>
    </row>
    <row r="2214" spans="5:20"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176"/>
      <c r="R2214" s="171"/>
      <c r="S2214" s="175"/>
      <c r="T2214" s="2"/>
    </row>
    <row r="2215" spans="5:20"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176"/>
      <c r="R2215" s="171"/>
      <c r="S2215" s="175"/>
      <c r="T2215" s="2"/>
    </row>
    <row r="2216" spans="5:20"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176"/>
      <c r="R2216" s="171"/>
      <c r="S2216" s="175"/>
      <c r="T2216" s="2"/>
    </row>
    <row r="2217" spans="5:20"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176"/>
      <c r="R2217" s="171"/>
      <c r="S2217" s="175"/>
      <c r="T2217" s="2"/>
    </row>
    <row r="2218" spans="5:20"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176"/>
      <c r="R2218" s="171"/>
      <c r="S2218" s="175"/>
      <c r="T2218" s="2"/>
    </row>
    <row r="2219" spans="5:20"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176"/>
      <c r="R2219" s="171"/>
      <c r="S2219" s="175"/>
      <c r="T2219" s="2"/>
    </row>
    <row r="2220" spans="5:20"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176"/>
      <c r="R2220" s="171"/>
      <c r="S2220" s="175"/>
      <c r="T2220" s="2"/>
    </row>
    <row r="2221" spans="5:20"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176"/>
      <c r="R2221" s="171"/>
      <c r="S2221" s="175"/>
      <c r="T2221" s="2"/>
    </row>
    <row r="2222" spans="5:20"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176"/>
      <c r="R2222" s="171"/>
      <c r="S2222" s="175"/>
      <c r="T2222" s="2"/>
    </row>
    <row r="2223" spans="5:20"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176"/>
      <c r="R2223" s="171"/>
      <c r="S2223" s="175"/>
      <c r="T2223" s="2"/>
    </row>
    <row r="2224" spans="5:20"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176"/>
      <c r="R2224" s="171"/>
      <c r="S2224" s="175"/>
      <c r="T2224" s="2"/>
    </row>
    <row r="2225" spans="5:20"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176"/>
      <c r="R2225" s="171"/>
      <c r="S2225" s="175"/>
      <c r="T2225" s="2"/>
    </row>
    <row r="2226" spans="5:20"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176"/>
      <c r="R2226" s="171"/>
      <c r="S2226" s="175"/>
      <c r="T2226" s="2"/>
    </row>
    <row r="2227" spans="5:20"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176"/>
      <c r="R2227" s="171"/>
      <c r="S2227" s="175"/>
      <c r="T2227" s="2"/>
    </row>
    <row r="2228" spans="5:20"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176"/>
      <c r="R2228" s="171"/>
      <c r="S2228" s="175"/>
      <c r="T2228" s="2"/>
    </row>
    <row r="2229" spans="5:20"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176"/>
      <c r="R2229" s="171"/>
      <c r="S2229" s="175"/>
      <c r="T2229" s="2"/>
    </row>
    <row r="2230" spans="5:20"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176"/>
      <c r="R2230" s="171"/>
      <c r="S2230" s="175"/>
      <c r="T2230" s="2"/>
    </row>
    <row r="2231" spans="5:20"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176"/>
      <c r="R2231" s="171"/>
      <c r="S2231" s="175"/>
      <c r="T2231" s="2"/>
    </row>
    <row r="2232" spans="5:20"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176"/>
      <c r="R2232" s="171"/>
      <c r="S2232" s="175"/>
      <c r="T2232" s="2"/>
    </row>
    <row r="2233" spans="5:20"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176"/>
      <c r="R2233" s="171"/>
      <c r="S2233" s="175"/>
      <c r="T2233" s="2"/>
    </row>
    <row r="2234" spans="5:20"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176"/>
      <c r="R2234" s="171"/>
      <c r="S2234" s="175"/>
      <c r="T2234" s="2"/>
    </row>
    <row r="2235" spans="5:20"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176"/>
      <c r="R2235" s="171"/>
      <c r="S2235" s="175"/>
      <c r="T2235" s="2"/>
    </row>
    <row r="2236" spans="5:20"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176"/>
      <c r="R2236" s="171"/>
      <c r="S2236" s="175"/>
      <c r="T2236" s="2"/>
    </row>
    <row r="2237" spans="5:20"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176"/>
      <c r="R2237" s="171"/>
      <c r="S2237" s="175"/>
      <c r="T2237" s="2"/>
    </row>
    <row r="2238" spans="5:20"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176"/>
      <c r="R2238" s="171"/>
      <c r="S2238" s="175"/>
      <c r="T2238" s="2"/>
    </row>
    <row r="2239" spans="5:20"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176"/>
      <c r="R2239" s="171"/>
      <c r="S2239" s="175"/>
      <c r="T2239" s="2"/>
    </row>
    <row r="2240" spans="5:20"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176"/>
      <c r="R2240" s="171"/>
      <c r="S2240" s="175"/>
      <c r="T2240" s="2"/>
    </row>
    <row r="2241" spans="5:20"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176"/>
      <c r="R2241" s="171"/>
      <c r="S2241" s="175"/>
      <c r="T2241" s="2"/>
    </row>
    <row r="2242" spans="5:20"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176"/>
      <c r="R2242" s="171"/>
      <c r="S2242" s="175"/>
      <c r="T2242" s="2"/>
    </row>
    <row r="2243" spans="5:20"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176"/>
      <c r="R2243" s="171"/>
      <c r="S2243" s="175"/>
      <c r="T2243" s="2"/>
    </row>
    <row r="2244" spans="5:20"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176"/>
      <c r="R2244" s="171"/>
      <c r="S2244" s="175"/>
      <c r="T2244" s="2"/>
    </row>
    <row r="2245" spans="5:20"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176"/>
      <c r="R2245" s="171"/>
      <c r="S2245" s="175"/>
      <c r="T2245" s="2"/>
    </row>
    <row r="2246" spans="5:20"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176"/>
      <c r="R2246" s="171"/>
      <c r="S2246" s="175"/>
      <c r="T2246" s="2"/>
    </row>
    <row r="2247" spans="5:20"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176"/>
      <c r="R2247" s="171"/>
      <c r="S2247" s="175"/>
      <c r="T2247" s="2"/>
    </row>
    <row r="2248" spans="5:20"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176"/>
      <c r="R2248" s="171"/>
      <c r="S2248" s="175"/>
      <c r="T2248" s="2"/>
    </row>
    <row r="2249" spans="5:20"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176"/>
      <c r="R2249" s="171"/>
      <c r="S2249" s="175"/>
      <c r="T2249" s="2"/>
    </row>
    <row r="2250" spans="5:20"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176"/>
      <c r="R2250" s="171"/>
      <c r="S2250" s="175"/>
      <c r="T2250" s="2"/>
    </row>
    <row r="2251" spans="5:20"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176"/>
      <c r="R2251" s="171"/>
      <c r="S2251" s="175"/>
      <c r="T2251" s="2"/>
    </row>
    <row r="2252" spans="5:20"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176"/>
      <c r="R2252" s="171"/>
      <c r="S2252" s="175"/>
      <c r="T2252" s="2"/>
    </row>
    <row r="2253" spans="5:20"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176"/>
      <c r="R2253" s="171"/>
      <c r="S2253" s="175"/>
      <c r="T2253" s="2"/>
    </row>
    <row r="2254" spans="5:20"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176"/>
      <c r="R2254" s="171"/>
      <c r="S2254" s="175"/>
      <c r="T2254" s="2"/>
    </row>
    <row r="2255" spans="5:20"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176"/>
      <c r="R2255" s="171"/>
      <c r="S2255" s="175"/>
      <c r="T2255" s="2"/>
    </row>
    <row r="2256" spans="5:20"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176"/>
      <c r="R2256" s="171"/>
      <c r="S2256" s="175"/>
      <c r="T2256" s="2"/>
    </row>
    <row r="2257" spans="5:20"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176"/>
      <c r="R2257" s="171"/>
      <c r="S2257" s="175"/>
      <c r="T2257" s="2"/>
    </row>
    <row r="2258" spans="5:20"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176"/>
      <c r="R2258" s="171"/>
      <c r="S2258" s="175"/>
      <c r="T2258" s="2"/>
    </row>
    <row r="2259" spans="5:20"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176"/>
      <c r="R2259" s="171"/>
      <c r="S2259" s="175"/>
      <c r="T2259" s="2"/>
    </row>
    <row r="2260" spans="5:20"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176"/>
      <c r="R2260" s="171"/>
      <c r="S2260" s="175"/>
      <c r="T2260" s="2"/>
    </row>
    <row r="2261" spans="5:20"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176"/>
      <c r="R2261" s="171"/>
      <c r="S2261" s="175"/>
      <c r="T2261" s="2"/>
    </row>
    <row r="2262" spans="5:20"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176"/>
      <c r="R2262" s="171"/>
      <c r="S2262" s="175"/>
      <c r="T2262" s="2"/>
    </row>
    <row r="2263" spans="5:20"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176"/>
      <c r="R2263" s="171"/>
      <c r="S2263" s="175"/>
      <c r="T2263" s="2"/>
    </row>
    <row r="2264" spans="5:20"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176"/>
      <c r="R2264" s="171"/>
      <c r="S2264" s="175"/>
      <c r="T2264" s="2"/>
    </row>
    <row r="2265" spans="5:20"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176"/>
      <c r="R2265" s="171"/>
      <c r="S2265" s="175"/>
      <c r="T2265" s="2"/>
    </row>
    <row r="2266" spans="5:20"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176"/>
      <c r="R2266" s="171"/>
      <c r="S2266" s="175"/>
      <c r="T2266" s="2"/>
    </row>
    <row r="2267" spans="5:20"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176"/>
      <c r="R2267" s="171"/>
      <c r="S2267" s="175"/>
      <c r="T2267" s="2"/>
    </row>
    <row r="2268" spans="5:20"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176"/>
      <c r="R2268" s="171"/>
      <c r="S2268" s="175"/>
      <c r="T2268" s="2"/>
    </row>
    <row r="2269" spans="5:20"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176"/>
      <c r="R2269" s="171"/>
      <c r="S2269" s="175"/>
      <c r="T2269" s="2"/>
    </row>
    <row r="2270" spans="5:20"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176"/>
      <c r="R2270" s="171"/>
      <c r="S2270" s="175"/>
      <c r="T2270" s="2"/>
    </row>
    <row r="2271" spans="5:20"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176"/>
      <c r="R2271" s="171"/>
      <c r="S2271" s="175"/>
      <c r="T2271" s="2"/>
    </row>
    <row r="2272" spans="5:20"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176"/>
      <c r="R2272" s="171"/>
      <c r="S2272" s="175"/>
      <c r="T2272" s="2"/>
    </row>
    <row r="2273" spans="5:20"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176"/>
      <c r="R2273" s="171"/>
      <c r="S2273" s="175"/>
      <c r="T2273" s="2"/>
    </row>
    <row r="2274" spans="5:20"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176"/>
      <c r="R2274" s="171"/>
      <c r="S2274" s="175"/>
      <c r="T2274" s="2"/>
    </row>
    <row r="2275" spans="5:20"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176"/>
      <c r="R2275" s="171"/>
      <c r="S2275" s="175"/>
      <c r="T2275" s="2"/>
    </row>
    <row r="2276" spans="5:20"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176"/>
      <c r="R2276" s="171"/>
      <c r="S2276" s="175"/>
      <c r="T2276" s="2"/>
    </row>
    <row r="2277" spans="5:20"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176"/>
      <c r="R2277" s="171"/>
      <c r="S2277" s="175"/>
      <c r="T2277" s="2"/>
    </row>
    <row r="2278" spans="5:20"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176"/>
      <c r="R2278" s="171"/>
      <c r="S2278" s="175"/>
      <c r="T2278" s="2"/>
    </row>
    <row r="2279" spans="5:20"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176"/>
      <c r="R2279" s="171"/>
      <c r="S2279" s="175"/>
      <c r="T2279" s="2"/>
    </row>
    <row r="2280" spans="5:20"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176"/>
      <c r="R2280" s="171"/>
      <c r="S2280" s="175"/>
      <c r="T2280" s="2"/>
    </row>
    <row r="2281" spans="5:20"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176"/>
      <c r="R2281" s="171"/>
      <c r="S2281" s="175"/>
      <c r="T2281" s="2"/>
    </row>
    <row r="2282" spans="5:20"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176"/>
      <c r="R2282" s="171"/>
      <c r="S2282" s="175"/>
      <c r="T2282" s="2"/>
    </row>
    <row r="2283" spans="5:20"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176"/>
      <c r="R2283" s="171"/>
      <c r="S2283" s="175"/>
      <c r="T2283" s="2"/>
    </row>
    <row r="2284" spans="5:20"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176"/>
      <c r="R2284" s="171"/>
      <c r="S2284" s="175"/>
      <c r="T2284" s="2"/>
    </row>
    <row r="2285" spans="5:20"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176"/>
      <c r="R2285" s="171"/>
      <c r="S2285" s="175"/>
      <c r="T2285" s="2"/>
    </row>
    <row r="2286" spans="5:20"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176"/>
      <c r="R2286" s="171"/>
      <c r="S2286" s="175"/>
      <c r="T2286" s="2"/>
    </row>
    <row r="2287" spans="5:20"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176"/>
      <c r="R2287" s="171"/>
      <c r="S2287" s="175"/>
      <c r="T2287" s="2"/>
    </row>
    <row r="2288" spans="5:20"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176"/>
      <c r="R2288" s="171"/>
      <c r="S2288" s="175"/>
      <c r="T2288" s="2"/>
    </row>
    <row r="2289" spans="5:20"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176"/>
      <c r="R2289" s="171"/>
      <c r="S2289" s="175"/>
      <c r="T2289" s="2"/>
    </row>
    <row r="2290" spans="5:20"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176"/>
      <c r="R2290" s="171"/>
      <c r="S2290" s="175"/>
      <c r="T2290" s="2"/>
    </row>
    <row r="2291" spans="5:20"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176"/>
      <c r="R2291" s="171"/>
      <c r="S2291" s="175"/>
      <c r="T2291" s="2"/>
    </row>
    <row r="2292" spans="5:20"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176"/>
      <c r="R2292" s="171"/>
      <c r="S2292" s="175"/>
      <c r="T2292" s="2"/>
    </row>
    <row r="2293" spans="5:20"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176"/>
      <c r="R2293" s="171"/>
      <c r="S2293" s="175"/>
      <c r="T2293" s="2"/>
    </row>
    <row r="2294" spans="5:20"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176"/>
      <c r="R2294" s="171"/>
      <c r="S2294" s="175"/>
      <c r="T2294" s="2"/>
    </row>
    <row r="2295" spans="5:20"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176"/>
      <c r="R2295" s="171"/>
      <c r="S2295" s="175"/>
      <c r="T2295" s="2"/>
    </row>
    <row r="2296" spans="5:20"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176"/>
      <c r="R2296" s="171"/>
      <c r="S2296" s="175"/>
      <c r="T2296" s="2"/>
    </row>
    <row r="2297" spans="5:20"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176"/>
      <c r="R2297" s="171"/>
      <c r="S2297" s="175"/>
      <c r="T2297" s="2"/>
    </row>
    <row r="2298" spans="5:20"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176"/>
      <c r="R2298" s="171"/>
      <c r="S2298" s="175"/>
      <c r="T2298" s="2"/>
    </row>
    <row r="2299" spans="5:20"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176"/>
      <c r="R2299" s="171"/>
      <c r="S2299" s="175"/>
      <c r="T2299" s="2"/>
    </row>
    <row r="2300" spans="5:20"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176"/>
      <c r="R2300" s="171"/>
      <c r="S2300" s="175"/>
      <c r="T2300" s="2"/>
    </row>
    <row r="2301" spans="5:20"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176"/>
      <c r="R2301" s="171"/>
      <c r="S2301" s="175"/>
      <c r="T2301" s="2"/>
    </row>
    <row r="2302" spans="5:20"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176"/>
      <c r="R2302" s="171"/>
      <c r="S2302" s="175"/>
      <c r="T2302" s="2"/>
    </row>
    <row r="2303" spans="5:20"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176"/>
      <c r="R2303" s="171"/>
      <c r="S2303" s="175"/>
      <c r="T2303" s="2"/>
    </row>
    <row r="2304" spans="5:20"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176"/>
      <c r="R2304" s="171"/>
      <c r="S2304" s="175"/>
      <c r="T2304" s="2"/>
    </row>
    <row r="2305" spans="5:20"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176"/>
      <c r="R2305" s="171"/>
      <c r="S2305" s="175"/>
      <c r="T2305" s="2"/>
    </row>
    <row r="2306" spans="5:20"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176"/>
      <c r="R2306" s="171"/>
      <c r="S2306" s="175"/>
      <c r="T2306" s="2"/>
    </row>
    <row r="2307" spans="5:20"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176"/>
      <c r="R2307" s="171"/>
      <c r="S2307" s="175"/>
      <c r="T2307" s="2"/>
    </row>
    <row r="2308" spans="5:20"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176"/>
      <c r="R2308" s="171"/>
      <c r="S2308" s="175"/>
      <c r="T2308" s="2"/>
    </row>
    <row r="2309" spans="5:20"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176"/>
      <c r="R2309" s="171"/>
      <c r="S2309" s="175"/>
      <c r="T2309" s="2"/>
    </row>
    <row r="2310" spans="5:20"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176"/>
      <c r="R2310" s="171"/>
      <c r="S2310" s="175"/>
      <c r="T2310" s="2"/>
    </row>
    <row r="2311" spans="5:20"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176"/>
      <c r="R2311" s="171"/>
      <c r="S2311" s="175"/>
      <c r="T2311" s="2"/>
    </row>
    <row r="2312" spans="5:20"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176"/>
      <c r="R2312" s="171"/>
      <c r="S2312" s="175"/>
      <c r="T2312" s="2"/>
    </row>
    <row r="2313" spans="5:20"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176"/>
      <c r="R2313" s="171"/>
      <c r="S2313" s="175"/>
      <c r="T2313" s="2"/>
    </row>
    <row r="2314" spans="5:20"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176"/>
      <c r="R2314" s="171"/>
      <c r="S2314" s="175"/>
      <c r="T2314" s="2"/>
    </row>
    <row r="2315" spans="5:20"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176"/>
      <c r="R2315" s="171"/>
      <c r="S2315" s="175"/>
      <c r="T2315" s="2"/>
    </row>
    <row r="2316" spans="5:20"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176"/>
      <c r="R2316" s="171"/>
      <c r="S2316" s="175"/>
      <c r="T2316" s="2"/>
    </row>
    <row r="2317" spans="5:20"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176"/>
      <c r="R2317" s="171"/>
      <c r="S2317" s="175"/>
      <c r="T2317" s="2"/>
    </row>
    <row r="2318" spans="5:20"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176"/>
      <c r="R2318" s="171"/>
      <c r="S2318" s="175"/>
      <c r="T2318" s="2"/>
    </row>
    <row r="2319" spans="5:20"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176"/>
      <c r="R2319" s="171"/>
      <c r="S2319" s="175"/>
      <c r="T2319" s="2"/>
    </row>
    <row r="2320" spans="5:20"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176"/>
      <c r="R2320" s="171"/>
      <c r="S2320" s="175"/>
      <c r="T2320" s="2"/>
    </row>
    <row r="2321" spans="5:20"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176"/>
      <c r="R2321" s="171"/>
      <c r="S2321" s="175"/>
      <c r="T2321" s="2"/>
    </row>
    <row r="2322" spans="5:20"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176"/>
      <c r="R2322" s="171"/>
      <c r="S2322" s="175"/>
      <c r="T2322" s="2"/>
    </row>
    <row r="2323" spans="5:20"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176"/>
      <c r="R2323" s="171"/>
      <c r="S2323" s="175"/>
      <c r="T2323" s="2"/>
    </row>
    <row r="2324" spans="5:20"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176"/>
      <c r="R2324" s="171"/>
      <c r="S2324" s="175"/>
      <c r="T2324" s="2"/>
    </row>
    <row r="2325" spans="5:20"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176"/>
      <c r="R2325" s="171"/>
      <c r="S2325" s="175"/>
      <c r="T2325" s="2"/>
    </row>
    <row r="2326" spans="5:20"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176"/>
      <c r="R2326" s="171"/>
      <c r="S2326" s="175"/>
      <c r="T2326" s="2"/>
    </row>
    <row r="2327" spans="5:20"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176"/>
      <c r="R2327" s="171"/>
      <c r="S2327" s="175"/>
      <c r="T2327" s="2"/>
    </row>
    <row r="2328" spans="5:20"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176"/>
      <c r="R2328" s="171"/>
      <c r="S2328" s="175"/>
      <c r="T2328" s="2"/>
    </row>
    <row r="2329" spans="5:20"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176"/>
      <c r="R2329" s="171"/>
      <c r="S2329" s="175"/>
      <c r="T2329" s="2"/>
    </row>
    <row r="2330" spans="5:20"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176"/>
      <c r="R2330" s="171"/>
      <c r="S2330" s="175"/>
      <c r="T2330" s="2"/>
    </row>
    <row r="2331" spans="5:20"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176"/>
      <c r="R2331" s="171"/>
      <c r="S2331" s="175"/>
      <c r="T2331" s="2"/>
    </row>
    <row r="2332" spans="5:20"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176"/>
      <c r="R2332" s="171"/>
      <c r="S2332" s="175"/>
      <c r="T2332" s="2"/>
    </row>
    <row r="2333" spans="5:20"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176"/>
      <c r="R2333" s="171"/>
      <c r="S2333" s="175"/>
      <c r="T2333" s="2"/>
    </row>
    <row r="2334" spans="5:20"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176"/>
      <c r="R2334" s="171"/>
      <c r="S2334" s="175"/>
      <c r="T2334" s="2"/>
    </row>
    <row r="2335" spans="5:20"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176"/>
      <c r="R2335" s="171"/>
      <c r="S2335" s="175"/>
      <c r="T2335" s="2"/>
    </row>
    <row r="2336" spans="5:20"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176"/>
      <c r="R2336" s="171"/>
      <c r="S2336" s="175"/>
      <c r="T2336" s="2"/>
    </row>
    <row r="2337" spans="5:20"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176"/>
      <c r="R2337" s="171"/>
      <c r="S2337" s="175"/>
      <c r="T2337" s="2"/>
    </row>
    <row r="2338" spans="5:20"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176"/>
      <c r="R2338" s="171"/>
      <c r="S2338" s="175"/>
      <c r="T2338" s="2"/>
    </row>
    <row r="2339" spans="5:20"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176"/>
      <c r="R2339" s="171"/>
      <c r="S2339" s="175"/>
      <c r="T2339" s="2"/>
    </row>
    <row r="2340" spans="5:20"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176"/>
      <c r="R2340" s="171"/>
      <c r="S2340" s="175"/>
      <c r="T2340" s="2"/>
    </row>
    <row r="2341" spans="5:20"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176"/>
      <c r="R2341" s="171"/>
      <c r="S2341" s="175"/>
      <c r="T2341" s="2"/>
    </row>
    <row r="2342" spans="5:20"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176"/>
      <c r="R2342" s="171"/>
      <c r="S2342" s="175"/>
      <c r="T2342" s="2"/>
    </row>
    <row r="2343" spans="5:20"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176"/>
      <c r="R2343" s="171"/>
      <c r="S2343" s="175"/>
      <c r="T2343" s="2"/>
    </row>
    <row r="2344" spans="5:20"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176"/>
      <c r="R2344" s="171"/>
      <c r="S2344" s="175"/>
      <c r="T2344" s="2"/>
    </row>
    <row r="2345" spans="5:20"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176"/>
      <c r="R2345" s="171"/>
      <c r="S2345" s="175"/>
      <c r="T2345" s="2"/>
    </row>
    <row r="2346" spans="5:20"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176"/>
      <c r="R2346" s="171"/>
      <c r="S2346" s="175"/>
      <c r="T2346" s="2"/>
    </row>
    <row r="2347" spans="5:20"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176"/>
      <c r="R2347" s="171"/>
      <c r="S2347" s="175"/>
      <c r="T2347" s="2"/>
    </row>
    <row r="2348" spans="5:20"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176"/>
      <c r="R2348" s="171"/>
      <c r="S2348" s="175"/>
      <c r="T2348" s="2"/>
    </row>
    <row r="2349" spans="5:20"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176"/>
      <c r="R2349" s="171"/>
      <c r="S2349" s="175"/>
      <c r="T2349" s="2"/>
    </row>
    <row r="2350" spans="5:20"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176"/>
      <c r="R2350" s="171"/>
      <c r="S2350" s="175"/>
      <c r="T2350" s="2"/>
    </row>
    <row r="2351" spans="5:20"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176"/>
      <c r="R2351" s="171"/>
      <c r="S2351" s="175"/>
      <c r="T2351" s="2"/>
    </row>
    <row r="2352" spans="5:20"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176"/>
      <c r="R2352" s="171"/>
      <c r="S2352" s="175"/>
      <c r="T2352" s="2"/>
    </row>
    <row r="2353" spans="5:20"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176"/>
      <c r="R2353" s="171"/>
      <c r="S2353" s="175"/>
      <c r="T2353" s="2"/>
    </row>
    <row r="2354" spans="5:20"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176"/>
      <c r="R2354" s="171"/>
      <c r="S2354" s="175"/>
      <c r="T2354" s="2"/>
    </row>
    <row r="2355" spans="5:20"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176"/>
      <c r="R2355" s="171"/>
      <c r="S2355" s="175"/>
      <c r="T2355" s="2"/>
    </row>
    <row r="2356" spans="5:20"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176"/>
      <c r="R2356" s="171"/>
      <c r="S2356" s="175"/>
      <c r="T2356" s="2"/>
    </row>
    <row r="2357" spans="5:20"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176"/>
      <c r="R2357" s="171"/>
      <c r="S2357" s="175"/>
      <c r="T2357" s="2"/>
    </row>
    <row r="2358" spans="5:20"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176"/>
      <c r="R2358" s="171"/>
      <c r="S2358" s="175"/>
      <c r="T2358" s="2"/>
    </row>
    <row r="2359" spans="5:20"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176"/>
      <c r="R2359" s="171"/>
      <c r="S2359" s="175"/>
      <c r="T2359" s="2"/>
    </row>
    <row r="2360" spans="5:20"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176"/>
      <c r="R2360" s="171"/>
      <c r="S2360" s="175"/>
      <c r="T2360" s="2"/>
    </row>
    <row r="2361" spans="5:20"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176"/>
      <c r="R2361" s="171"/>
      <c r="S2361" s="175"/>
      <c r="T2361" s="2"/>
    </row>
    <row r="2362" spans="5:20"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176"/>
      <c r="R2362" s="171"/>
      <c r="S2362" s="175"/>
      <c r="T2362" s="2"/>
    </row>
    <row r="2363" spans="5:20"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176"/>
      <c r="R2363" s="171"/>
      <c r="S2363" s="175"/>
      <c r="T2363" s="2"/>
    </row>
    <row r="2364" spans="5:20"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176"/>
      <c r="R2364" s="171"/>
      <c r="S2364" s="175"/>
      <c r="T2364" s="2"/>
    </row>
    <row r="2365" spans="5:20"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176"/>
      <c r="R2365" s="171"/>
      <c r="S2365" s="175"/>
      <c r="T2365" s="2"/>
    </row>
    <row r="2366" spans="5:20"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176"/>
      <c r="R2366" s="171"/>
      <c r="S2366" s="175"/>
      <c r="T2366" s="2"/>
    </row>
    <row r="2367" spans="5:20"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176"/>
      <c r="R2367" s="171"/>
      <c r="S2367" s="175"/>
      <c r="T2367" s="2"/>
    </row>
    <row r="2368" spans="5:20"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176"/>
      <c r="R2368" s="171"/>
      <c r="S2368" s="175"/>
      <c r="T2368" s="2"/>
    </row>
    <row r="2369" spans="5:20"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176"/>
      <c r="R2369" s="171"/>
      <c r="S2369" s="175"/>
      <c r="T2369" s="2"/>
    </row>
    <row r="2370" spans="5:20"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176"/>
      <c r="R2370" s="171"/>
      <c r="S2370" s="175"/>
      <c r="T2370" s="2"/>
    </row>
    <row r="2371" spans="5:20"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176"/>
      <c r="R2371" s="171"/>
      <c r="S2371" s="175"/>
      <c r="T2371" s="2"/>
    </row>
    <row r="2372" spans="5:20"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176"/>
      <c r="R2372" s="171"/>
      <c r="S2372" s="175"/>
      <c r="T2372" s="2"/>
    </row>
    <row r="2373" spans="5:20"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176"/>
      <c r="R2373" s="171"/>
      <c r="S2373" s="175"/>
      <c r="T2373" s="2"/>
    </row>
    <row r="2374" spans="5:20"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176"/>
      <c r="R2374" s="171"/>
      <c r="S2374" s="175"/>
      <c r="T2374" s="2"/>
    </row>
    <row r="2375" spans="5:20"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176"/>
      <c r="R2375" s="171"/>
      <c r="S2375" s="175"/>
      <c r="T2375" s="2"/>
    </row>
    <row r="2376" spans="5:20"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176"/>
      <c r="R2376" s="171"/>
      <c r="S2376" s="175"/>
      <c r="T2376" s="2"/>
    </row>
    <row r="2377" spans="5:20"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176"/>
      <c r="R2377" s="171"/>
      <c r="S2377" s="175"/>
      <c r="T2377" s="2"/>
    </row>
    <row r="2378" spans="5:20"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176"/>
      <c r="R2378" s="171"/>
      <c r="S2378" s="175"/>
      <c r="T2378" s="2"/>
    </row>
    <row r="2379" spans="5:20"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176"/>
      <c r="R2379" s="171"/>
      <c r="S2379" s="175"/>
      <c r="T2379" s="2"/>
    </row>
    <row r="2380" spans="5:20"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176"/>
      <c r="R2380" s="171"/>
      <c r="S2380" s="175"/>
      <c r="T2380" s="2"/>
    </row>
    <row r="2381" spans="5:20"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176"/>
      <c r="R2381" s="171"/>
      <c r="S2381" s="175"/>
      <c r="T2381" s="2"/>
    </row>
    <row r="2382" spans="5:20"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176"/>
      <c r="R2382" s="171"/>
      <c r="S2382" s="175"/>
      <c r="T2382" s="2"/>
    </row>
    <row r="2383" spans="5:20"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176"/>
      <c r="R2383" s="171"/>
      <c r="S2383" s="175"/>
      <c r="T2383" s="2"/>
    </row>
    <row r="2384" spans="5:20"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176"/>
      <c r="R2384" s="171"/>
      <c r="S2384" s="175"/>
      <c r="T2384" s="2"/>
    </row>
    <row r="2385" spans="5:20"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176"/>
      <c r="R2385" s="171"/>
      <c r="S2385" s="175"/>
      <c r="T2385" s="2"/>
    </row>
    <row r="2386" spans="5:20"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176"/>
      <c r="R2386" s="171"/>
      <c r="S2386" s="175"/>
      <c r="T2386" s="2"/>
    </row>
    <row r="2387" spans="5:20"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176"/>
      <c r="R2387" s="171"/>
      <c r="S2387" s="175"/>
      <c r="T2387" s="2"/>
    </row>
    <row r="2388" spans="5:20"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176"/>
      <c r="R2388" s="171"/>
      <c r="S2388" s="175"/>
      <c r="T2388" s="2"/>
    </row>
    <row r="2389" spans="5:20"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176"/>
      <c r="R2389" s="171"/>
      <c r="S2389" s="175"/>
      <c r="T2389" s="2"/>
    </row>
    <row r="2390" spans="5:20"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176"/>
      <c r="R2390" s="171"/>
      <c r="S2390" s="175"/>
      <c r="T2390" s="2"/>
    </row>
    <row r="2391" spans="5:20"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177"/>
      <c r="R2391" s="162"/>
      <c r="S2391" s="174"/>
      <c r="T2391" s="2"/>
    </row>
    <row r="2392" spans="5:20"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177"/>
      <c r="R2392" s="162"/>
      <c r="S2392" s="174"/>
      <c r="T2392" s="2"/>
    </row>
    <row r="2393" spans="5:20"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177"/>
      <c r="R2393" s="162"/>
      <c r="S2393" s="174"/>
      <c r="T2393" s="2"/>
    </row>
    <row r="2394" spans="5:20"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177"/>
      <c r="R2394" s="162"/>
      <c r="S2394" s="174"/>
      <c r="T2394" s="2"/>
    </row>
    <row r="2395" spans="5:20"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177"/>
      <c r="R2395" s="162"/>
      <c r="S2395" s="174"/>
      <c r="T2395" s="2"/>
    </row>
    <row r="2396" spans="5:20"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177"/>
      <c r="R2396" s="162"/>
      <c r="S2396" s="174"/>
      <c r="T2396" s="2"/>
    </row>
    <row r="2397" spans="5:20"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177"/>
      <c r="R2397" s="162"/>
      <c r="S2397" s="174"/>
      <c r="T2397" s="2"/>
    </row>
    <row r="2398" spans="5:20"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177"/>
      <c r="R2398" s="162"/>
      <c r="S2398" s="174"/>
      <c r="T2398" s="2"/>
    </row>
    <row r="2399" spans="5:20"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177"/>
      <c r="R2399" s="162"/>
      <c r="S2399" s="174"/>
      <c r="T2399" s="2"/>
    </row>
    <row r="2400" spans="5:20"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177"/>
      <c r="R2400" s="162"/>
      <c r="S2400" s="174"/>
      <c r="T2400" s="2"/>
    </row>
    <row r="2401" spans="5:20"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177"/>
      <c r="R2401" s="162"/>
      <c r="S2401" s="174"/>
      <c r="T2401" s="2"/>
    </row>
    <row r="2402" spans="5:20"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177"/>
      <c r="R2402" s="162"/>
      <c r="S2402" s="174"/>
      <c r="T2402" s="2"/>
    </row>
    <row r="2403" spans="5:20"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177"/>
      <c r="R2403" s="162"/>
      <c r="S2403" s="174"/>
      <c r="T2403" s="2"/>
    </row>
    <row r="2404" spans="5:20"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177"/>
      <c r="R2404" s="162"/>
      <c r="S2404" s="174"/>
      <c r="T2404" s="2"/>
    </row>
    <row r="2405" spans="5:20"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177"/>
      <c r="R2405" s="162"/>
      <c r="S2405" s="174"/>
      <c r="T2405" s="2"/>
    </row>
    <row r="2406" spans="5:20"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177"/>
      <c r="R2406" s="162"/>
      <c r="S2406" s="174"/>
      <c r="T2406" s="2"/>
    </row>
    <row r="2407" spans="5:20"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177"/>
      <c r="R2407" s="162"/>
      <c r="S2407" s="174"/>
      <c r="T2407" s="2"/>
    </row>
    <row r="2408" spans="5:20"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177"/>
      <c r="R2408" s="162"/>
      <c r="S2408" s="174"/>
      <c r="T2408" s="2"/>
    </row>
    <row r="2409" spans="5:20"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177"/>
      <c r="R2409" s="162"/>
      <c r="S2409" s="174"/>
      <c r="T2409" s="2"/>
    </row>
    <row r="2410" spans="5:20"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177"/>
      <c r="R2410" s="162"/>
      <c r="S2410" s="174"/>
      <c r="T2410" s="2"/>
    </row>
    <row r="2411" spans="5:20"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177"/>
      <c r="R2411" s="162"/>
      <c r="S2411" s="174"/>
      <c r="T2411" s="2"/>
    </row>
    <row r="2412" spans="5:20"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177"/>
      <c r="R2412" s="162"/>
      <c r="S2412" s="174"/>
      <c r="T2412" s="2"/>
    </row>
    <row r="2413" spans="5:20"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177"/>
      <c r="R2413" s="162"/>
      <c r="S2413" s="174"/>
      <c r="T2413" s="2"/>
    </row>
    <row r="2414" spans="5:20"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177"/>
      <c r="R2414" s="162"/>
      <c r="S2414" s="174"/>
      <c r="T2414" s="2"/>
    </row>
    <row r="2415" spans="5:20"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177"/>
      <c r="R2415" s="162"/>
      <c r="S2415" s="174"/>
      <c r="T2415" s="2"/>
    </row>
    <row r="2416" spans="5:20"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177"/>
      <c r="R2416" s="162"/>
      <c r="S2416" s="174"/>
      <c r="T2416" s="2"/>
    </row>
    <row r="2417" spans="5:20"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177"/>
      <c r="R2417" s="162"/>
      <c r="S2417" s="174"/>
      <c r="T2417" s="2"/>
    </row>
    <row r="2418" spans="5:20"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177"/>
      <c r="R2418" s="162"/>
      <c r="S2418" s="174"/>
      <c r="T2418" s="2"/>
    </row>
    <row r="2419" spans="5:20"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177"/>
      <c r="R2419" s="162"/>
      <c r="S2419" s="174"/>
      <c r="T2419" s="2"/>
    </row>
    <row r="2420" spans="5:20"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177"/>
      <c r="R2420" s="162"/>
      <c r="S2420" s="174"/>
      <c r="T2420" s="2"/>
    </row>
    <row r="2421" spans="5:20"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177"/>
      <c r="R2421" s="162"/>
      <c r="S2421" s="174"/>
      <c r="T2421" s="2"/>
    </row>
    <row r="2422" spans="5:20"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177"/>
      <c r="R2422" s="162"/>
      <c r="S2422" s="174"/>
      <c r="T2422" s="2"/>
    </row>
    <row r="2423" spans="5:20"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177"/>
      <c r="R2423" s="162"/>
      <c r="S2423" s="174"/>
      <c r="T2423" s="2"/>
    </row>
    <row r="2424" spans="5:20"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177"/>
      <c r="R2424" s="162"/>
      <c r="S2424" s="174"/>
      <c r="T2424" s="2"/>
    </row>
    <row r="2425" spans="5:20"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177"/>
      <c r="R2425" s="162"/>
      <c r="S2425" s="174"/>
      <c r="T2425" s="2"/>
    </row>
    <row r="2426" spans="5:20"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177"/>
      <c r="R2426" s="162"/>
      <c r="S2426" s="174"/>
      <c r="T2426" s="2"/>
    </row>
    <row r="2427" spans="5:20"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177"/>
      <c r="R2427" s="162"/>
      <c r="S2427" s="174"/>
      <c r="T2427" s="2"/>
    </row>
    <row r="2428" spans="5:20"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177"/>
      <c r="R2428" s="162"/>
      <c r="S2428" s="174"/>
      <c r="T2428" s="2"/>
    </row>
    <row r="2429" spans="5:20"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177"/>
      <c r="R2429" s="162"/>
      <c r="S2429" s="174"/>
      <c r="T2429" s="2"/>
    </row>
    <row r="2430" spans="5:20"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177"/>
      <c r="R2430" s="162"/>
      <c r="S2430" s="174"/>
      <c r="T2430" s="2"/>
    </row>
    <row r="2431" spans="5:20"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177"/>
      <c r="R2431" s="162"/>
      <c r="S2431" s="174"/>
      <c r="T2431" s="2"/>
    </row>
    <row r="2432" spans="5:20"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177"/>
      <c r="R2432" s="162"/>
      <c r="S2432" s="174"/>
      <c r="T2432" s="2"/>
    </row>
    <row r="2433" spans="5:20"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177"/>
      <c r="R2433" s="162"/>
      <c r="S2433" s="174"/>
      <c r="T2433" s="2"/>
    </row>
    <row r="2434" spans="5:20"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177"/>
      <c r="R2434" s="162"/>
      <c r="S2434" s="174"/>
      <c r="T2434" s="2"/>
    </row>
    <row r="2435" spans="5:20"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177"/>
      <c r="R2435" s="162"/>
      <c r="S2435" s="174"/>
      <c r="T2435" s="2"/>
    </row>
    <row r="2436" spans="5:20"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177"/>
      <c r="R2436" s="162"/>
      <c r="S2436" s="174"/>
      <c r="T2436" s="2"/>
    </row>
    <row r="2437" spans="5:20"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177"/>
      <c r="R2437" s="162"/>
      <c r="S2437" s="174"/>
      <c r="T2437" s="2"/>
    </row>
    <row r="2438" spans="5:20"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177"/>
      <c r="R2438" s="162"/>
      <c r="S2438" s="174"/>
      <c r="T2438" s="2"/>
    </row>
    <row r="2439" spans="5:20"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177"/>
      <c r="R2439" s="162"/>
      <c r="S2439" s="174"/>
      <c r="T2439" s="2"/>
    </row>
    <row r="2440" spans="5:20"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177"/>
      <c r="R2440" s="162"/>
      <c r="S2440" s="174"/>
      <c r="T2440" s="2"/>
    </row>
    <row r="2441" spans="5:20"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177"/>
      <c r="R2441" s="162"/>
      <c r="S2441" s="174"/>
      <c r="T2441" s="2"/>
    </row>
    <row r="2442" spans="5:20"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177"/>
      <c r="R2442" s="162"/>
      <c r="S2442" s="174"/>
      <c r="T2442" s="2"/>
    </row>
    <row r="2443" spans="5:20"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177"/>
      <c r="R2443" s="162"/>
      <c r="S2443" s="174"/>
      <c r="T2443" s="2"/>
    </row>
    <row r="2444" spans="5:20"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177"/>
      <c r="R2444" s="162"/>
      <c r="S2444" s="174"/>
      <c r="T2444" s="2"/>
    </row>
    <row r="2445" spans="5:20"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177"/>
      <c r="R2445" s="162"/>
      <c r="S2445" s="174"/>
      <c r="T2445" s="2"/>
    </row>
    <row r="2446" spans="5:20"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177"/>
      <c r="R2446" s="162"/>
      <c r="S2446" s="174"/>
      <c r="T2446" s="2"/>
    </row>
    <row r="2447" spans="5:20"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177"/>
      <c r="R2447" s="162"/>
      <c r="S2447" s="174"/>
      <c r="T2447" s="2"/>
    </row>
    <row r="2448" spans="5:20"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177"/>
      <c r="R2448" s="162"/>
      <c r="S2448" s="174"/>
      <c r="T2448" s="2"/>
    </row>
    <row r="2449" spans="5:20"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177"/>
      <c r="R2449" s="162"/>
      <c r="S2449" s="174"/>
      <c r="T2449" s="2"/>
    </row>
    <row r="2450" spans="5:20"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177"/>
      <c r="R2450" s="162"/>
      <c r="S2450" s="174"/>
      <c r="T2450" s="2"/>
    </row>
    <row r="2451" spans="5:20"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177"/>
      <c r="R2451" s="162"/>
      <c r="S2451" s="174"/>
      <c r="T2451" s="2"/>
    </row>
    <row r="2452" spans="5:20"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177"/>
      <c r="R2452" s="162"/>
      <c r="S2452" s="174"/>
      <c r="T2452" s="2"/>
    </row>
    <row r="2453" spans="5:20"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177"/>
      <c r="R2453" s="162"/>
      <c r="S2453" s="174"/>
      <c r="T2453" s="2"/>
    </row>
    <row r="2454" spans="5:20"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177"/>
      <c r="R2454" s="162"/>
      <c r="S2454" s="174"/>
      <c r="T2454" s="2"/>
    </row>
    <row r="2455" spans="5:20"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177"/>
      <c r="R2455" s="162"/>
      <c r="S2455" s="174"/>
      <c r="T2455" s="2"/>
    </row>
    <row r="2456" spans="5:20"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177"/>
      <c r="R2456" s="162"/>
      <c r="S2456" s="174"/>
      <c r="T2456" s="2"/>
    </row>
    <row r="2457" spans="5:20"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177"/>
      <c r="R2457" s="162"/>
      <c r="S2457" s="174"/>
      <c r="T2457" s="2"/>
    </row>
    <row r="2458" spans="5:20"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177"/>
      <c r="R2458" s="162"/>
      <c r="S2458" s="174"/>
      <c r="T2458" s="2"/>
    </row>
    <row r="2459" spans="5:20"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177"/>
      <c r="R2459" s="162"/>
      <c r="S2459" s="174"/>
      <c r="T2459" s="2"/>
    </row>
    <row r="2460" spans="5:20"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177"/>
      <c r="R2460" s="162"/>
      <c r="S2460" s="174"/>
      <c r="T2460" s="2"/>
    </row>
    <row r="2461" spans="5:20"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177"/>
      <c r="R2461" s="162"/>
      <c r="S2461" s="174"/>
      <c r="T2461" s="2"/>
    </row>
    <row r="2462" spans="5:20"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177"/>
      <c r="R2462" s="162"/>
      <c r="S2462" s="174"/>
      <c r="T2462" s="2"/>
    </row>
    <row r="2463" spans="5:20"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177"/>
      <c r="R2463" s="162"/>
      <c r="S2463" s="174"/>
      <c r="T2463" s="2"/>
    </row>
    <row r="2464" spans="5:20"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177"/>
      <c r="R2464" s="162"/>
      <c r="S2464" s="174"/>
      <c r="T2464" s="2"/>
    </row>
    <row r="2465" spans="5:20"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177"/>
      <c r="R2465" s="162"/>
      <c r="S2465" s="174"/>
      <c r="T2465" s="2"/>
    </row>
    <row r="2466" spans="5:20"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177"/>
      <c r="R2466" s="162"/>
      <c r="S2466" s="174"/>
      <c r="T2466" s="2"/>
    </row>
    <row r="2467" spans="5:20"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177"/>
      <c r="R2467" s="162"/>
      <c r="S2467" s="174"/>
      <c r="T2467" s="2"/>
    </row>
    <row r="2468" spans="5:20"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177"/>
      <c r="R2468" s="162"/>
      <c r="S2468" s="174"/>
      <c r="T2468" s="2"/>
    </row>
    <row r="2469" spans="5:20"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177"/>
      <c r="R2469" s="162"/>
      <c r="S2469" s="174"/>
      <c r="T2469" s="2"/>
    </row>
    <row r="2470" spans="5:20"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177"/>
      <c r="R2470" s="162"/>
      <c r="S2470" s="174"/>
      <c r="T2470" s="2"/>
    </row>
    <row r="2471" spans="5:20"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177"/>
      <c r="R2471" s="162"/>
      <c r="S2471" s="174"/>
      <c r="T2471" s="2"/>
    </row>
    <row r="2472" spans="5:20"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177"/>
      <c r="R2472" s="162"/>
      <c r="S2472" s="174"/>
      <c r="T2472" s="2"/>
    </row>
    <row r="2473" spans="5:20"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177"/>
      <c r="R2473" s="162"/>
      <c r="S2473" s="174"/>
      <c r="T2473" s="2"/>
    </row>
    <row r="2474" spans="5:20"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177"/>
      <c r="R2474" s="162"/>
      <c r="S2474" s="174"/>
      <c r="T2474" s="2"/>
    </row>
    <row r="2475" spans="5:20"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177"/>
      <c r="R2475" s="162"/>
      <c r="S2475" s="174"/>
      <c r="T2475" s="2"/>
    </row>
    <row r="2476" spans="5:20"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177"/>
      <c r="R2476" s="162"/>
      <c r="S2476" s="174"/>
      <c r="T2476" s="2"/>
    </row>
    <row r="2477" spans="5:20"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177"/>
      <c r="R2477" s="162"/>
      <c r="S2477" s="174"/>
      <c r="T2477" s="2"/>
    </row>
    <row r="2478" spans="5:20"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177"/>
      <c r="R2478" s="162"/>
      <c r="S2478" s="174"/>
      <c r="T2478" s="2"/>
    </row>
    <row r="2479" spans="5:20"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177"/>
      <c r="R2479" s="162"/>
      <c r="S2479" s="174"/>
      <c r="T2479" s="2"/>
    </row>
    <row r="2480" spans="5:20"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177"/>
      <c r="R2480" s="162"/>
      <c r="S2480" s="174"/>
      <c r="T2480" s="2"/>
    </row>
    <row r="2481" spans="5:20"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177"/>
      <c r="R2481" s="162"/>
      <c r="S2481" s="174"/>
      <c r="T2481" s="2"/>
    </row>
    <row r="2482" spans="5:20"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177"/>
      <c r="R2482" s="162"/>
      <c r="S2482" s="174"/>
      <c r="T2482" s="2"/>
    </row>
    <row r="2483" spans="5:20"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177"/>
      <c r="R2483" s="162"/>
      <c r="S2483" s="174"/>
      <c r="T2483" s="2"/>
    </row>
    <row r="2484" spans="5:20"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177"/>
      <c r="R2484" s="162"/>
      <c r="S2484" s="174"/>
      <c r="T2484" s="2"/>
    </row>
    <row r="2485" spans="5:20"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177"/>
      <c r="R2485" s="162"/>
      <c r="S2485" s="174"/>
      <c r="T2485" s="2"/>
    </row>
    <row r="2486" spans="5:20"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177"/>
      <c r="R2486" s="162"/>
      <c r="S2486" s="174"/>
      <c r="T2486" s="2"/>
    </row>
    <row r="2487" spans="5:20"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177"/>
      <c r="R2487" s="162"/>
      <c r="S2487" s="174"/>
      <c r="T2487" s="2"/>
    </row>
    <row r="2488" spans="5:20"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177"/>
      <c r="R2488" s="162"/>
      <c r="S2488" s="174"/>
      <c r="T2488" s="2"/>
    </row>
    <row r="2489" spans="5:20"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177"/>
      <c r="R2489" s="162"/>
      <c r="S2489" s="174"/>
      <c r="T2489" s="2"/>
    </row>
    <row r="2490" spans="5:20"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177"/>
      <c r="R2490" s="162"/>
      <c r="S2490" s="174"/>
      <c r="T2490" s="2"/>
    </row>
    <row r="2491" spans="5:20"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177"/>
      <c r="R2491" s="162"/>
      <c r="S2491" s="174"/>
      <c r="T2491" s="2"/>
    </row>
    <row r="2492" spans="5:20"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177"/>
      <c r="R2492" s="162"/>
      <c r="S2492" s="174"/>
      <c r="T2492" s="2"/>
    </row>
    <row r="2493" spans="5:20"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177"/>
      <c r="R2493" s="162"/>
      <c r="S2493" s="174"/>
      <c r="T2493" s="2"/>
    </row>
    <row r="2494" spans="5:20"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177"/>
      <c r="R2494" s="162"/>
      <c r="S2494" s="174"/>
      <c r="T2494" s="2"/>
    </row>
    <row r="2495" spans="5:20"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177"/>
      <c r="R2495" s="162"/>
      <c r="S2495" s="174"/>
      <c r="T2495" s="2"/>
    </row>
    <row r="2496" spans="5:20"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177"/>
      <c r="R2496" s="162"/>
      <c r="S2496" s="174"/>
      <c r="T2496" s="2"/>
    </row>
    <row r="2497" spans="5:20"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177"/>
      <c r="R2497" s="162"/>
      <c r="S2497" s="174"/>
      <c r="T2497" s="2"/>
    </row>
    <row r="2498" spans="5:20"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177"/>
      <c r="R2498" s="162"/>
      <c r="S2498" s="174"/>
      <c r="T2498" s="2"/>
    </row>
    <row r="2499" spans="5:20"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177"/>
      <c r="R2499" s="162"/>
      <c r="S2499" s="174"/>
      <c r="T2499" s="2"/>
    </row>
    <row r="2500" spans="5:20"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177"/>
      <c r="R2500" s="162"/>
      <c r="S2500" s="174"/>
      <c r="T2500" s="2"/>
    </row>
    <row r="2501" spans="5:20"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177"/>
      <c r="R2501" s="162"/>
      <c r="S2501" s="174"/>
      <c r="T2501" s="2"/>
    </row>
    <row r="2502" spans="5:20"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177"/>
      <c r="R2502" s="162"/>
      <c r="S2502" s="174"/>
      <c r="T2502" s="2"/>
    </row>
    <row r="2503" spans="5:20"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177"/>
      <c r="R2503" s="162"/>
      <c r="S2503" s="174"/>
      <c r="T2503" s="2"/>
    </row>
    <row r="2504" spans="5:20"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177"/>
      <c r="R2504" s="162"/>
      <c r="S2504" s="174"/>
      <c r="T2504" s="2"/>
    </row>
    <row r="2505" spans="5:20"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177"/>
      <c r="R2505" s="162"/>
      <c r="S2505" s="174"/>
      <c r="T2505" s="2"/>
    </row>
    <row r="2506" spans="5:20"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177"/>
      <c r="R2506" s="162"/>
      <c r="S2506" s="174"/>
      <c r="T2506" s="2"/>
    </row>
    <row r="2507" spans="5:20"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177"/>
      <c r="R2507" s="162"/>
      <c r="S2507" s="174"/>
      <c r="T2507" s="2"/>
    </row>
    <row r="2508" spans="5:20"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177"/>
      <c r="R2508" s="162"/>
      <c r="S2508" s="174"/>
      <c r="T2508" s="2"/>
    </row>
    <row r="2509" spans="5:20"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177"/>
      <c r="R2509" s="162"/>
      <c r="S2509" s="174"/>
      <c r="T2509" s="2"/>
    </row>
    <row r="2510" spans="5:20"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177"/>
      <c r="R2510" s="162"/>
      <c r="S2510" s="174"/>
      <c r="T2510" s="2"/>
    </row>
    <row r="2511" spans="5:20"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177"/>
      <c r="R2511" s="162"/>
      <c r="S2511" s="174"/>
      <c r="T2511" s="2"/>
    </row>
    <row r="2512" spans="5:20"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177"/>
      <c r="R2512" s="162"/>
      <c r="S2512" s="174"/>
      <c r="T2512" s="2"/>
    </row>
    <row r="2513" spans="5:20"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177"/>
      <c r="R2513" s="162"/>
      <c r="S2513" s="174"/>
      <c r="T2513" s="2"/>
    </row>
    <row r="2514" spans="5:20"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177"/>
      <c r="R2514" s="162"/>
      <c r="S2514" s="174"/>
      <c r="T2514" s="2"/>
    </row>
    <row r="2515" spans="5:20"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177"/>
      <c r="R2515" s="162"/>
      <c r="S2515" s="174"/>
      <c r="T2515" s="2"/>
    </row>
    <row r="2516" spans="5:20"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177"/>
      <c r="R2516" s="162"/>
      <c r="S2516" s="174"/>
      <c r="T2516" s="2"/>
    </row>
    <row r="2517" spans="5:20"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177"/>
      <c r="R2517" s="162"/>
      <c r="S2517" s="174"/>
      <c r="T2517" s="2"/>
    </row>
    <row r="2518" spans="5:20"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177"/>
      <c r="R2518" s="162"/>
      <c r="S2518" s="174"/>
      <c r="T2518" s="2"/>
    </row>
    <row r="2519" spans="5:20"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177"/>
      <c r="R2519" s="162"/>
      <c r="S2519" s="174"/>
      <c r="T2519" s="2"/>
    </row>
    <row r="2520" spans="5:20"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177"/>
      <c r="R2520" s="162"/>
      <c r="S2520" s="174"/>
      <c r="T2520" s="2"/>
    </row>
    <row r="2521" spans="5:20"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177"/>
      <c r="R2521" s="162"/>
      <c r="S2521" s="174"/>
      <c r="T2521" s="2"/>
    </row>
    <row r="2522" spans="5:20"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177"/>
      <c r="R2522" s="162"/>
      <c r="S2522" s="174"/>
      <c r="T2522" s="2"/>
    </row>
    <row r="2523" spans="5:20"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177"/>
      <c r="R2523" s="162"/>
      <c r="S2523" s="174"/>
      <c r="T2523" s="2"/>
    </row>
    <row r="2524" spans="5:20"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177"/>
      <c r="R2524" s="162"/>
      <c r="S2524" s="174"/>
      <c r="T2524" s="2"/>
    </row>
    <row r="2525" spans="5:20"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177"/>
      <c r="R2525" s="162"/>
      <c r="S2525" s="174"/>
      <c r="T2525" s="2"/>
    </row>
    <row r="2526" spans="5:20"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177"/>
      <c r="R2526" s="162"/>
      <c r="S2526" s="174"/>
      <c r="T2526" s="2"/>
    </row>
    <row r="2527" spans="5:20"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177"/>
      <c r="R2527" s="162"/>
      <c r="S2527" s="174"/>
      <c r="T2527" s="2"/>
    </row>
    <row r="2528" spans="5:20"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177"/>
      <c r="R2528" s="162"/>
      <c r="S2528" s="174"/>
      <c r="T2528" s="2"/>
    </row>
    <row r="2529" spans="5:20"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177"/>
      <c r="R2529" s="162"/>
      <c r="S2529" s="174"/>
      <c r="T2529" s="2"/>
    </row>
    <row r="2530" spans="5:20"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177"/>
      <c r="R2530" s="162"/>
      <c r="S2530" s="174"/>
      <c r="T2530" s="2"/>
    </row>
    <row r="2531" spans="5:20"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177"/>
      <c r="R2531" s="162"/>
      <c r="S2531" s="174"/>
      <c r="T2531" s="2"/>
    </row>
    <row r="2532" spans="5:20"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177"/>
      <c r="R2532" s="162"/>
      <c r="S2532" s="174"/>
      <c r="T2532" s="2"/>
    </row>
    <row r="2533" spans="5:20"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177"/>
      <c r="R2533" s="162"/>
      <c r="S2533" s="174"/>
      <c r="T2533" s="2"/>
    </row>
    <row r="2534" spans="5:20"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177"/>
      <c r="R2534" s="162"/>
      <c r="S2534" s="174"/>
      <c r="T2534" s="2"/>
    </row>
    <row r="2535" spans="5:20"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177"/>
      <c r="R2535" s="162"/>
      <c r="S2535" s="174"/>
      <c r="T2535" s="2"/>
    </row>
    <row r="2536" spans="5:20"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177"/>
      <c r="R2536" s="162"/>
      <c r="S2536" s="174"/>
      <c r="T2536" s="2"/>
    </row>
    <row r="2537" spans="5:20"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177"/>
      <c r="R2537" s="162"/>
      <c r="S2537" s="174"/>
      <c r="T2537" s="2"/>
    </row>
    <row r="2538" spans="5:20"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177"/>
      <c r="R2538" s="162"/>
      <c r="S2538" s="174"/>
      <c r="T2538" s="2"/>
    </row>
    <row r="2539" spans="5:20"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177"/>
      <c r="R2539" s="162"/>
      <c r="S2539" s="174"/>
      <c r="T2539" s="2"/>
    </row>
    <row r="2540" spans="5:20"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177"/>
      <c r="R2540" s="162"/>
      <c r="S2540" s="174"/>
      <c r="T2540" s="2"/>
    </row>
    <row r="2541" spans="5:20"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177"/>
      <c r="R2541" s="162"/>
      <c r="S2541" s="174"/>
      <c r="T2541" s="2"/>
    </row>
    <row r="2542" spans="5:20"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177"/>
      <c r="R2542" s="162"/>
      <c r="S2542" s="174"/>
      <c r="T2542" s="2"/>
    </row>
    <row r="2543" spans="5:20"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177"/>
      <c r="R2543" s="162"/>
      <c r="S2543" s="174"/>
      <c r="T2543" s="2"/>
    </row>
    <row r="2544" spans="5:20"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177"/>
      <c r="R2544" s="162"/>
      <c r="S2544" s="174"/>
      <c r="T2544" s="2"/>
    </row>
    <row r="2545" spans="5:20"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177"/>
      <c r="R2545" s="162"/>
      <c r="S2545" s="174"/>
      <c r="T2545" s="2"/>
    </row>
    <row r="2546" spans="5:20"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177"/>
      <c r="R2546" s="162"/>
      <c r="S2546" s="174"/>
      <c r="T2546" s="2"/>
    </row>
    <row r="2547" spans="5:20"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177"/>
      <c r="R2547" s="162"/>
      <c r="S2547" s="174"/>
      <c r="T2547" s="2"/>
    </row>
    <row r="2548" spans="5:20"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177"/>
      <c r="R2548" s="162"/>
      <c r="S2548" s="174"/>
      <c r="T2548" s="2"/>
    </row>
    <row r="2549" spans="5:20"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177"/>
      <c r="R2549" s="162"/>
      <c r="S2549" s="174"/>
      <c r="T2549" s="2"/>
    </row>
    <row r="2550" spans="5:20"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177"/>
      <c r="R2550" s="162"/>
      <c r="S2550" s="174"/>
      <c r="T2550" s="2"/>
    </row>
    <row r="2551" spans="5:20"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177"/>
      <c r="R2551" s="162"/>
      <c r="S2551" s="174"/>
      <c r="T2551" s="2"/>
    </row>
    <row r="2552" spans="5:20"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177"/>
      <c r="R2552" s="162"/>
      <c r="S2552" s="174"/>
      <c r="T2552" s="2"/>
    </row>
    <row r="2553" spans="5:20"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177"/>
      <c r="R2553" s="162"/>
      <c r="S2553" s="174"/>
      <c r="T2553" s="2"/>
    </row>
    <row r="2554" spans="5:20"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177"/>
      <c r="R2554" s="162"/>
      <c r="S2554" s="174"/>
      <c r="T2554" s="2"/>
    </row>
    <row r="2555" spans="5:20"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177"/>
      <c r="R2555" s="162"/>
      <c r="S2555" s="174"/>
      <c r="T2555" s="2"/>
    </row>
    <row r="2556" spans="5:20"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177"/>
      <c r="R2556" s="162"/>
      <c r="S2556" s="174"/>
      <c r="T2556" s="2"/>
    </row>
    <row r="2557" spans="5:20"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177"/>
      <c r="R2557" s="162"/>
      <c r="S2557" s="174"/>
      <c r="T2557" s="2"/>
    </row>
    <row r="2558" spans="5:20"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177"/>
      <c r="R2558" s="162"/>
      <c r="S2558" s="174"/>
      <c r="T2558" s="2"/>
    </row>
    <row r="2559" spans="5:20"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177"/>
      <c r="R2559" s="162"/>
      <c r="S2559" s="174"/>
      <c r="T2559" s="2"/>
    </row>
    <row r="2560" spans="5:20"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177"/>
      <c r="R2560" s="162"/>
      <c r="S2560" s="174"/>
      <c r="T2560" s="2"/>
    </row>
    <row r="2561" spans="5:20"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177"/>
      <c r="R2561" s="162"/>
      <c r="S2561" s="174"/>
      <c r="T2561" s="2"/>
    </row>
    <row r="2562" spans="5:20"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177"/>
      <c r="R2562" s="162"/>
      <c r="S2562" s="174"/>
      <c r="T2562" s="2"/>
    </row>
    <row r="2563" spans="5:20"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177"/>
      <c r="R2563" s="162"/>
      <c r="S2563" s="174"/>
      <c r="T2563" s="2"/>
    </row>
    <row r="2564" spans="5:20"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177"/>
      <c r="R2564" s="162"/>
      <c r="S2564" s="174"/>
      <c r="T2564" s="2"/>
    </row>
    <row r="2565" spans="5:20"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177"/>
      <c r="R2565" s="162"/>
      <c r="S2565" s="174"/>
      <c r="T2565" s="2"/>
    </row>
    <row r="2566" spans="5:20"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177"/>
      <c r="R2566" s="162"/>
      <c r="S2566" s="174"/>
      <c r="T2566" s="2"/>
    </row>
    <row r="2567" spans="5:20"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177"/>
      <c r="R2567" s="162"/>
      <c r="S2567" s="174"/>
      <c r="T2567" s="2"/>
    </row>
    <row r="2568" spans="5:20"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177"/>
      <c r="R2568" s="162"/>
      <c r="S2568" s="174"/>
      <c r="T2568" s="2"/>
    </row>
    <row r="2569" spans="5:20"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177"/>
      <c r="R2569" s="162"/>
      <c r="S2569" s="174"/>
      <c r="T2569" s="2"/>
    </row>
    <row r="2570" spans="5:20"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177"/>
      <c r="R2570" s="162"/>
      <c r="S2570" s="174"/>
      <c r="T2570" s="2"/>
    </row>
    <row r="2571" spans="5:20"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177"/>
      <c r="R2571" s="162"/>
      <c r="S2571" s="174"/>
      <c r="T2571" s="2"/>
    </row>
    <row r="2572" spans="5:20"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177"/>
      <c r="R2572" s="162"/>
      <c r="S2572" s="174"/>
      <c r="T2572" s="2"/>
    </row>
    <row r="2573" spans="5:20"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177"/>
      <c r="R2573" s="162"/>
      <c r="S2573" s="174"/>
      <c r="T2573" s="2"/>
    </row>
    <row r="2574" spans="5:20"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177"/>
      <c r="R2574" s="162"/>
      <c r="S2574" s="174"/>
      <c r="T2574" s="2"/>
    </row>
    <row r="2575" spans="5:20"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177"/>
      <c r="R2575" s="162"/>
      <c r="S2575" s="174"/>
      <c r="T2575" s="2"/>
    </row>
    <row r="2576" spans="5:20"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177"/>
      <c r="R2576" s="162"/>
      <c r="S2576" s="174"/>
      <c r="T2576" s="2"/>
    </row>
    <row r="2577" spans="5:20"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177"/>
      <c r="R2577" s="162"/>
      <c r="S2577" s="174"/>
      <c r="T2577" s="2"/>
    </row>
    <row r="2578" spans="5:20"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177"/>
      <c r="R2578" s="162"/>
      <c r="S2578" s="174"/>
      <c r="T2578" s="2"/>
    </row>
    <row r="2579" spans="5:20"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177"/>
      <c r="R2579" s="162"/>
      <c r="S2579" s="174"/>
      <c r="T2579" s="2"/>
    </row>
    <row r="2580" spans="5:20"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177"/>
      <c r="R2580" s="162"/>
      <c r="S2580" s="174"/>
      <c r="T2580" s="2"/>
    </row>
    <row r="2581" spans="5:20"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177"/>
      <c r="R2581" s="162"/>
      <c r="S2581" s="174"/>
      <c r="T2581" s="2"/>
    </row>
    <row r="2582" spans="5:20"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177"/>
      <c r="R2582" s="162"/>
      <c r="S2582" s="174"/>
      <c r="T2582" s="2"/>
    </row>
    <row r="2583" spans="5:20"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177"/>
      <c r="R2583" s="162"/>
      <c r="S2583" s="174"/>
      <c r="T2583" s="2"/>
    </row>
    <row r="2584" spans="5:20"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177"/>
      <c r="R2584" s="162"/>
      <c r="S2584" s="174"/>
      <c r="T2584" s="2"/>
    </row>
    <row r="2585" spans="5:20"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177"/>
      <c r="R2585" s="162"/>
      <c r="S2585" s="174"/>
      <c r="T2585" s="2"/>
    </row>
    <row r="2586" spans="5:20"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177"/>
      <c r="R2586" s="162"/>
      <c r="S2586" s="174"/>
      <c r="T2586" s="2"/>
    </row>
    <row r="2587" spans="5:20"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177"/>
      <c r="R2587" s="162"/>
      <c r="S2587" s="174"/>
      <c r="T2587" s="2"/>
    </row>
    <row r="2588" spans="5:20"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177"/>
      <c r="R2588" s="162"/>
      <c r="S2588" s="174"/>
      <c r="T2588" s="2"/>
    </row>
    <row r="2589" spans="5:20"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177"/>
      <c r="R2589" s="162"/>
      <c r="S2589" s="174"/>
      <c r="T2589" s="2"/>
    </row>
    <row r="2590" spans="5:20"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176"/>
      <c r="R2590" s="171"/>
      <c r="S2590" s="175"/>
      <c r="T2590" s="2"/>
    </row>
    <row r="2591" spans="5:20"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176"/>
      <c r="R2591" s="171"/>
      <c r="S2591" s="175"/>
      <c r="T2591" s="2"/>
    </row>
    <row r="2592" spans="5:20"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176"/>
      <c r="R2592" s="171"/>
      <c r="S2592" s="175"/>
      <c r="T2592" s="2"/>
    </row>
    <row r="2593" spans="5:20"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176"/>
      <c r="R2593" s="171"/>
      <c r="S2593" s="175"/>
      <c r="T2593" s="2"/>
    </row>
    <row r="2594" spans="5:20"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176"/>
      <c r="R2594" s="171"/>
      <c r="S2594" s="175"/>
      <c r="T2594" s="2"/>
    </row>
    <row r="2595" spans="5:20"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176"/>
      <c r="R2595" s="171"/>
      <c r="S2595" s="175"/>
      <c r="T2595" s="2"/>
    </row>
    <row r="2596" spans="5:20"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176"/>
      <c r="R2596" s="171"/>
      <c r="S2596" s="175"/>
      <c r="T2596" s="2"/>
    </row>
    <row r="2597" spans="5:20"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176"/>
      <c r="R2597" s="171"/>
      <c r="S2597" s="175"/>
      <c r="T2597" s="2"/>
    </row>
    <row r="2598" spans="5:20"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176"/>
      <c r="R2598" s="171"/>
      <c r="S2598" s="175"/>
      <c r="T2598" s="2"/>
    </row>
    <row r="2599" spans="5:20"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176"/>
      <c r="R2599" s="171"/>
      <c r="S2599" s="175"/>
      <c r="T2599" s="2"/>
    </row>
    <row r="2600" spans="5:20"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176"/>
      <c r="R2600" s="171"/>
      <c r="S2600" s="175"/>
      <c r="T2600" s="2"/>
    </row>
    <row r="2601" spans="5:20"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176"/>
      <c r="R2601" s="171"/>
      <c r="S2601" s="175"/>
      <c r="T2601" s="2"/>
    </row>
    <row r="2602" spans="5:20"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176"/>
      <c r="R2602" s="171"/>
      <c r="S2602" s="175"/>
      <c r="T2602" s="2"/>
    </row>
    <row r="2603" spans="5:20"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176"/>
      <c r="R2603" s="171"/>
      <c r="S2603" s="175"/>
      <c r="T2603" s="2"/>
    </row>
    <row r="2604" spans="5:20"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176"/>
      <c r="R2604" s="171"/>
      <c r="S2604" s="175"/>
      <c r="T2604" s="2"/>
    </row>
    <row r="2605" spans="5:20"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176"/>
      <c r="R2605" s="171"/>
      <c r="S2605" s="175"/>
      <c r="T2605" s="2"/>
    </row>
    <row r="2606" spans="5:20"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176"/>
      <c r="R2606" s="171"/>
      <c r="S2606" s="175"/>
      <c r="T2606" s="2"/>
    </row>
    <row r="2607" spans="5:20"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176"/>
      <c r="R2607" s="171"/>
      <c r="S2607" s="175"/>
      <c r="T2607" s="2"/>
    </row>
    <row r="2608" spans="5:20"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176"/>
      <c r="R2608" s="171"/>
      <c r="S2608" s="175"/>
      <c r="T2608" s="2"/>
    </row>
    <row r="2609" spans="5:20"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176"/>
      <c r="R2609" s="171"/>
      <c r="S2609" s="175"/>
      <c r="T2609" s="2"/>
    </row>
    <row r="2610" spans="5:20"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176"/>
      <c r="R2610" s="171"/>
      <c r="S2610" s="175"/>
      <c r="T2610" s="2"/>
    </row>
    <row r="2611" spans="5:20"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176"/>
      <c r="R2611" s="171"/>
      <c r="S2611" s="175"/>
      <c r="T2611" s="2"/>
    </row>
    <row r="2612" spans="5:20"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176"/>
      <c r="R2612" s="171"/>
      <c r="S2612" s="175"/>
      <c r="T2612" s="2"/>
    </row>
    <row r="2613" spans="5:20"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176"/>
      <c r="R2613" s="171"/>
      <c r="S2613" s="175"/>
      <c r="T2613" s="2"/>
    </row>
    <row r="2614" spans="5:20"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176"/>
      <c r="R2614" s="171"/>
      <c r="S2614" s="175"/>
      <c r="T2614" s="2"/>
    </row>
    <row r="2615" spans="5:20"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176"/>
      <c r="R2615" s="171"/>
      <c r="S2615" s="175"/>
      <c r="T2615" s="2"/>
    </row>
    <row r="2616" spans="5:20"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176"/>
      <c r="R2616" s="171"/>
      <c r="S2616" s="175"/>
      <c r="T2616" s="2"/>
    </row>
    <row r="2617" spans="5:20"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176"/>
      <c r="R2617" s="171"/>
      <c r="S2617" s="175"/>
      <c r="T2617" s="2"/>
    </row>
    <row r="2618" spans="5:20"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176"/>
      <c r="R2618" s="171"/>
      <c r="S2618" s="175"/>
      <c r="T2618" s="2"/>
    </row>
    <row r="2619" spans="5:20"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176"/>
      <c r="R2619" s="171"/>
      <c r="S2619" s="175"/>
      <c r="T2619" s="2"/>
    </row>
    <row r="2620" spans="5:20"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176"/>
      <c r="R2620" s="171"/>
      <c r="S2620" s="175"/>
      <c r="T2620" s="2"/>
    </row>
    <row r="2621" spans="5:20"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176"/>
      <c r="R2621" s="171"/>
      <c r="S2621" s="175"/>
      <c r="T2621" s="2"/>
    </row>
    <row r="2622" spans="5:20"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176"/>
      <c r="R2622" s="171"/>
      <c r="S2622" s="175"/>
      <c r="T2622" s="2"/>
    </row>
    <row r="2623" spans="5:20"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176"/>
      <c r="R2623" s="171"/>
      <c r="S2623" s="175"/>
      <c r="T2623" s="2"/>
    </row>
    <row r="2624" spans="5:20"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176"/>
      <c r="R2624" s="171"/>
      <c r="S2624" s="175"/>
      <c r="T2624" s="2"/>
    </row>
    <row r="2625" spans="5:20"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176"/>
      <c r="R2625" s="171"/>
      <c r="S2625" s="175"/>
      <c r="T2625" s="2"/>
    </row>
    <row r="2626" spans="5:20"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176"/>
      <c r="R2626" s="171"/>
      <c r="S2626" s="175"/>
      <c r="T2626" s="2"/>
    </row>
    <row r="2627" spans="5:20"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176"/>
      <c r="R2627" s="171"/>
      <c r="S2627" s="175"/>
      <c r="T2627" s="2"/>
    </row>
    <row r="2628" spans="5:20"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176"/>
      <c r="R2628" s="171"/>
      <c r="S2628" s="175"/>
      <c r="T2628" s="2"/>
    </row>
    <row r="2629" spans="5:20"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176"/>
      <c r="R2629" s="171"/>
      <c r="S2629" s="175"/>
      <c r="T2629" s="2"/>
    </row>
    <row r="2630" spans="5:20"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176"/>
      <c r="R2630" s="171"/>
      <c r="S2630" s="175"/>
      <c r="T2630" s="2"/>
    </row>
    <row r="2631" spans="5:20"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176"/>
      <c r="R2631" s="171"/>
      <c r="S2631" s="175"/>
      <c r="T2631" s="2"/>
    </row>
    <row r="2632" spans="5:20"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176"/>
      <c r="R2632" s="171"/>
      <c r="S2632" s="175"/>
      <c r="T2632" s="2"/>
    </row>
    <row r="2633" spans="5:20"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176"/>
      <c r="R2633" s="171"/>
      <c r="S2633" s="175"/>
      <c r="T2633" s="2"/>
    </row>
    <row r="2634" spans="5:20"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176"/>
      <c r="R2634" s="171"/>
      <c r="S2634" s="175"/>
      <c r="T2634" s="2"/>
    </row>
    <row r="2635" spans="5:20"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176"/>
      <c r="R2635" s="171"/>
      <c r="S2635" s="175"/>
      <c r="T2635" s="2"/>
    </row>
    <row r="2636" spans="5:20"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176"/>
      <c r="R2636" s="171"/>
      <c r="S2636" s="175"/>
      <c r="T2636" s="2"/>
    </row>
    <row r="2637" spans="5:20"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176"/>
      <c r="R2637" s="171"/>
      <c r="S2637" s="175"/>
      <c r="T2637" s="2"/>
    </row>
    <row r="2638" spans="5:20"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176"/>
      <c r="R2638" s="171"/>
      <c r="S2638" s="175"/>
      <c r="T2638" s="2"/>
    </row>
    <row r="2639" spans="5:20"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176"/>
      <c r="R2639" s="171"/>
      <c r="S2639" s="175"/>
      <c r="T2639" s="2"/>
    </row>
    <row r="2640" spans="5:20"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176"/>
      <c r="R2640" s="171"/>
      <c r="S2640" s="175"/>
      <c r="T2640" s="2"/>
    </row>
    <row r="2641" spans="5:20"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176"/>
      <c r="R2641" s="171"/>
      <c r="S2641" s="175"/>
      <c r="T2641" s="2"/>
    </row>
    <row r="2642" spans="5:20"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176"/>
      <c r="R2642" s="171"/>
      <c r="S2642" s="175"/>
      <c r="T2642" s="2"/>
    </row>
    <row r="2643" spans="5:20"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176"/>
      <c r="R2643" s="171"/>
      <c r="S2643" s="175"/>
      <c r="T2643" s="2"/>
    </row>
    <row r="2644" spans="5:20"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176"/>
      <c r="R2644" s="171"/>
      <c r="S2644" s="175"/>
      <c r="T2644" s="2"/>
    </row>
    <row r="2645" spans="5:20"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176"/>
      <c r="R2645" s="171"/>
      <c r="S2645" s="175"/>
      <c r="T2645" s="2"/>
    </row>
    <row r="2646" spans="5:20"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176"/>
      <c r="R2646" s="171"/>
      <c r="S2646" s="175"/>
      <c r="T2646" s="2"/>
    </row>
    <row r="2647" spans="5:20"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176"/>
      <c r="R2647" s="171"/>
      <c r="S2647" s="175"/>
      <c r="T2647" s="2"/>
    </row>
    <row r="2648" spans="5:20"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176"/>
      <c r="R2648" s="171"/>
      <c r="S2648" s="175"/>
      <c r="T2648" s="2"/>
    </row>
    <row r="2649" spans="5:20"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176"/>
      <c r="R2649" s="171"/>
      <c r="S2649" s="175"/>
      <c r="T2649" s="2"/>
    </row>
    <row r="2650" spans="5:20"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176"/>
      <c r="R2650" s="171"/>
      <c r="S2650" s="175"/>
      <c r="T2650" s="2"/>
    </row>
    <row r="2651" spans="5:20"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176"/>
      <c r="R2651" s="171"/>
      <c r="S2651" s="175"/>
      <c r="T2651" s="2"/>
    </row>
    <row r="2652" spans="5:20"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176"/>
      <c r="R2652" s="171"/>
      <c r="S2652" s="175"/>
      <c r="T2652" s="2"/>
    </row>
    <row r="2653" spans="5:20"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176"/>
      <c r="R2653" s="171"/>
      <c r="S2653" s="175"/>
      <c r="T2653" s="2"/>
    </row>
    <row r="2654" spans="5:20"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176"/>
      <c r="R2654" s="171"/>
      <c r="S2654" s="175"/>
      <c r="T2654" s="2"/>
    </row>
    <row r="2655" spans="5:20"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176"/>
      <c r="R2655" s="171"/>
      <c r="S2655" s="175"/>
      <c r="T2655" s="2"/>
    </row>
    <row r="2656" spans="5:20"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176"/>
      <c r="R2656" s="171"/>
      <c r="S2656" s="175"/>
      <c r="T2656" s="2"/>
    </row>
    <row r="2657" spans="5:20"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176"/>
      <c r="R2657" s="171"/>
      <c r="S2657" s="175"/>
      <c r="T2657" s="2"/>
    </row>
    <row r="2658" spans="5:20"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176"/>
      <c r="R2658" s="171"/>
      <c r="S2658" s="175"/>
      <c r="T2658" s="2"/>
    </row>
    <row r="2659" spans="5:20"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176"/>
      <c r="R2659" s="171"/>
      <c r="S2659" s="175"/>
      <c r="T2659" s="2"/>
    </row>
    <row r="2660" spans="5:20"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176"/>
      <c r="R2660" s="171"/>
      <c r="S2660" s="175"/>
      <c r="T2660" s="2"/>
    </row>
    <row r="2661" spans="5:20"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176"/>
      <c r="R2661" s="171"/>
      <c r="S2661" s="175"/>
      <c r="T2661" s="2"/>
    </row>
    <row r="2662" spans="5:20"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176"/>
      <c r="R2662" s="171"/>
      <c r="S2662" s="175"/>
      <c r="T2662" s="2"/>
    </row>
    <row r="2663" spans="5:20"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176"/>
      <c r="R2663" s="171"/>
      <c r="S2663" s="175"/>
      <c r="T2663" s="2"/>
    </row>
    <row r="2664" spans="5:20"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176"/>
      <c r="R2664" s="171"/>
      <c r="S2664" s="175"/>
      <c r="T2664" s="2"/>
    </row>
    <row r="2665" spans="5:20"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176"/>
      <c r="R2665" s="171"/>
      <c r="S2665" s="175"/>
      <c r="T2665" s="2"/>
    </row>
    <row r="2666" spans="5:20"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176"/>
      <c r="R2666" s="171"/>
      <c r="S2666" s="175"/>
      <c r="T2666" s="2"/>
    </row>
    <row r="2667" spans="5:20"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176"/>
      <c r="R2667" s="171"/>
      <c r="S2667" s="175"/>
      <c r="T2667" s="2"/>
    </row>
    <row r="2668" spans="5:20"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176"/>
      <c r="R2668" s="171"/>
      <c r="S2668" s="175"/>
      <c r="T2668" s="2"/>
    </row>
    <row r="2669" spans="5:20"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176"/>
      <c r="R2669" s="171"/>
      <c r="S2669" s="175"/>
      <c r="T2669" s="2"/>
    </row>
    <row r="2670" spans="5:20"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176"/>
      <c r="R2670" s="171"/>
      <c r="S2670" s="175"/>
      <c r="T2670" s="2"/>
    </row>
    <row r="2671" spans="5:20"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176"/>
      <c r="R2671" s="171"/>
      <c r="S2671" s="175"/>
      <c r="T2671" s="2"/>
    </row>
    <row r="2672" spans="5:20"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176"/>
      <c r="R2672" s="171"/>
      <c r="S2672" s="175"/>
      <c r="T2672" s="2"/>
    </row>
    <row r="2673" spans="5:20"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176"/>
      <c r="R2673" s="171"/>
      <c r="S2673" s="175"/>
      <c r="T2673" s="2"/>
    </row>
    <row r="2674" spans="5:20"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176"/>
      <c r="R2674" s="171"/>
      <c r="S2674" s="175"/>
      <c r="T2674" s="2"/>
    </row>
    <row r="2675" spans="5:20"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176"/>
      <c r="R2675" s="171"/>
      <c r="S2675" s="175"/>
      <c r="T2675" s="2"/>
    </row>
    <row r="2676" spans="5:20"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176"/>
      <c r="R2676" s="171"/>
      <c r="S2676" s="175"/>
      <c r="T2676" s="2"/>
    </row>
    <row r="2677" spans="5:20"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176"/>
      <c r="R2677" s="171"/>
      <c r="S2677" s="175"/>
      <c r="T2677" s="2"/>
    </row>
    <row r="2678" spans="5:20"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176"/>
      <c r="R2678" s="171"/>
      <c r="S2678" s="175"/>
      <c r="T2678" s="2"/>
    </row>
    <row r="2679" spans="5:20"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176"/>
      <c r="R2679" s="171"/>
      <c r="S2679" s="175"/>
      <c r="T2679" s="2"/>
    </row>
    <row r="2680" spans="5:20"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176"/>
      <c r="R2680" s="171"/>
      <c r="S2680" s="175"/>
      <c r="T2680" s="2"/>
    </row>
    <row r="2681" spans="5:20"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176"/>
      <c r="R2681" s="171"/>
      <c r="S2681" s="175"/>
      <c r="T2681" s="2"/>
    </row>
    <row r="2682" spans="5:20"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176"/>
      <c r="R2682" s="171"/>
      <c r="S2682" s="175"/>
      <c r="T2682" s="2"/>
    </row>
    <row r="2683" spans="5:20"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176"/>
      <c r="R2683" s="171"/>
      <c r="S2683" s="175"/>
      <c r="T2683" s="2"/>
    </row>
    <row r="2684" spans="5:20"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176"/>
      <c r="R2684" s="171"/>
      <c r="S2684" s="175"/>
      <c r="T2684" s="2"/>
    </row>
    <row r="2685" spans="5:20"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176"/>
      <c r="R2685" s="171"/>
      <c r="S2685" s="175"/>
      <c r="T2685" s="2"/>
    </row>
    <row r="2686" spans="5:20"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176"/>
      <c r="R2686" s="171"/>
      <c r="S2686" s="175"/>
      <c r="T2686" s="2"/>
    </row>
    <row r="2687" spans="5:20"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176"/>
      <c r="R2687" s="171"/>
      <c r="S2687" s="175"/>
      <c r="T2687" s="2"/>
    </row>
    <row r="2688" spans="5:20"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176"/>
      <c r="R2688" s="171"/>
      <c r="S2688" s="175"/>
      <c r="T2688" s="2"/>
    </row>
    <row r="2689" spans="5:20"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176"/>
      <c r="R2689" s="171"/>
      <c r="S2689" s="175"/>
      <c r="T2689" s="2"/>
    </row>
    <row r="2690" spans="5:20"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176"/>
      <c r="R2690" s="171"/>
      <c r="S2690" s="175"/>
      <c r="T2690" s="2"/>
    </row>
    <row r="2691" spans="5:20"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176"/>
      <c r="R2691" s="171"/>
      <c r="S2691" s="175"/>
      <c r="T2691" s="2"/>
    </row>
    <row r="2692" spans="5:20"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176"/>
      <c r="R2692" s="171"/>
      <c r="S2692" s="175"/>
      <c r="T2692" s="2"/>
    </row>
    <row r="2693" spans="5:20"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176"/>
      <c r="R2693" s="171"/>
      <c r="S2693" s="175"/>
      <c r="T2693" s="2"/>
    </row>
    <row r="2694" spans="5:20"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176"/>
      <c r="R2694" s="171"/>
      <c r="S2694" s="175"/>
      <c r="T2694" s="2"/>
    </row>
    <row r="2695" spans="5:20"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176"/>
      <c r="R2695" s="171"/>
      <c r="S2695" s="175"/>
      <c r="T2695" s="2"/>
    </row>
    <row r="2696" spans="5:20"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176"/>
      <c r="R2696" s="171"/>
      <c r="S2696" s="175"/>
      <c r="T2696" s="2"/>
    </row>
    <row r="2697" spans="5:20"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176"/>
      <c r="R2697" s="171"/>
      <c r="S2697" s="175"/>
      <c r="T2697" s="2"/>
    </row>
    <row r="2698" spans="5:20"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176"/>
      <c r="R2698" s="171"/>
      <c r="S2698" s="175"/>
      <c r="T2698" s="2"/>
    </row>
    <row r="2699" spans="5:20"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176"/>
      <c r="R2699" s="171"/>
      <c r="S2699" s="175"/>
      <c r="T2699" s="2"/>
    </row>
    <row r="2700" spans="5:20"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176"/>
      <c r="R2700" s="171"/>
      <c r="S2700" s="175"/>
      <c r="T2700" s="2"/>
    </row>
    <row r="2701" spans="5:20"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176"/>
      <c r="R2701" s="171"/>
      <c r="S2701" s="175"/>
      <c r="T2701" s="2"/>
    </row>
    <row r="2702" spans="5:20"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176"/>
      <c r="R2702" s="171"/>
      <c r="S2702" s="175"/>
      <c r="T2702" s="2"/>
    </row>
    <row r="2703" spans="5:20"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176"/>
      <c r="R2703" s="171"/>
      <c r="S2703" s="175"/>
      <c r="T2703" s="2"/>
    </row>
    <row r="2704" spans="5:20"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176"/>
      <c r="R2704" s="171"/>
      <c r="S2704" s="175"/>
      <c r="T2704" s="2"/>
    </row>
    <row r="2705" spans="5:20"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176"/>
      <c r="R2705" s="171"/>
      <c r="S2705" s="175"/>
      <c r="T2705" s="2"/>
    </row>
    <row r="2706" spans="5:20"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176"/>
      <c r="R2706" s="171"/>
      <c r="S2706" s="175"/>
      <c r="T2706" s="2"/>
    </row>
    <row r="2707" spans="5:20"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176"/>
      <c r="R2707" s="171"/>
      <c r="S2707" s="175"/>
      <c r="T2707" s="2"/>
    </row>
    <row r="2708" spans="5:20"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176"/>
      <c r="R2708" s="171"/>
      <c r="S2708" s="175"/>
      <c r="T2708" s="2"/>
    </row>
    <row r="2709" spans="5:20"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176"/>
      <c r="R2709" s="171"/>
      <c r="S2709" s="175"/>
      <c r="T2709" s="2"/>
    </row>
    <row r="2710" spans="5:20"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176"/>
      <c r="R2710" s="171"/>
      <c r="S2710" s="175"/>
      <c r="T2710" s="2"/>
    </row>
    <row r="2711" spans="5:20"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176"/>
      <c r="R2711" s="171"/>
      <c r="S2711" s="175"/>
      <c r="T2711" s="2"/>
    </row>
    <row r="2712" spans="5:20"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176"/>
      <c r="R2712" s="171"/>
      <c r="S2712" s="175"/>
      <c r="T2712" s="2"/>
    </row>
    <row r="2713" spans="5:20"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176"/>
      <c r="R2713" s="171"/>
      <c r="S2713" s="175"/>
      <c r="T2713" s="2"/>
    </row>
    <row r="2714" spans="5:20"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176"/>
      <c r="R2714" s="171"/>
      <c r="S2714" s="175"/>
      <c r="T2714" s="2"/>
    </row>
    <row r="2715" spans="5:20"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176"/>
      <c r="R2715" s="171"/>
      <c r="S2715" s="175"/>
      <c r="T2715" s="2"/>
    </row>
    <row r="2716" spans="5:20"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176"/>
      <c r="R2716" s="171"/>
      <c r="S2716" s="175"/>
      <c r="T2716" s="2"/>
    </row>
    <row r="2717" spans="5:20"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176"/>
      <c r="R2717" s="171"/>
      <c r="S2717" s="175"/>
      <c r="T2717" s="2"/>
    </row>
    <row r="2718" spans="5:20"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176"/>
      <c r="R2718" s="171"/>
      <c r="S2718" s="175"/>
      <c r="T2718" s="2"/>
    </row>
    <row r="2719" spans="5:20"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176"/>
      <c r="R2719" s="171"/>
      <c r="S2719" s="175"/>
      <c r="T2719" s="2"/>
    </row>
    <row r="2720" spans="5:20"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176"/>
      <c r="R2720" s="171"/>
      <c r="S2720" s="175"/>
      <c r="T2720" s="2"/>
    </row>
    <row r="2721" spans="5:20"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176"/>
      <c r="R2721" s="171"/>
      <c r="S2721" s="175"/>
      <c r="T2721" s="2"/>
    </row>
    <row r="2722" spans="5:20"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176"/>
      <c r="R2722" s="171"/>
      <c r="S2722" s="175"/>
      <c r="T2722" s="2"/>
    </row>
    <row r="2723" spans="5:20"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176"/>
      <c r="R2723" s="171"/>
      <c r="S2723" s="175"/>
      <c r="T2723" s="2"/>
    </row>
    <row r="2724" spans="5:20"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176"/>
      <c r="R2724" s="171"/>
      <c r="S2724" s="175"/>
      <c r="T2724" s="2"/>
    </row>
    <row r="2725" spans="5:20"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176"/>
      <c r="R2725" s="171"/>
      <c r="S2725" s="175"/>
      <c r="T2725" s="2"/>
    </row>
    <row r="2726" spans="5:20"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176"/>
      <c r="R2726" s="171"/>
      <c r="S2726" s="175"/>
      <c r="T2726" s="2"/>
    </row>
    <row r="2727" spans="5:20"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176"/>
      <c r="R2727" s="171"/>
      <c r="S2727" s="175"/>
      <c r="T2727" s="2"/>
    </row>
    <row r="2728" spans="5:20"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176"/>
      <c r="R2728" s="171"/>
      <c r="S2728" s="175"/>
      <c r="T2728" s="2"/>
    </row>
    <row r="2729" spans="5:20"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176"/>
      <c r="R2729" s="171"/>
      <c r="S2729" s="175"/>
      <c r="T2729" s="2"/>
    </row>
    <row r="2730" spans="5:20"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176"/>
      <c r="R2730" s="171"/>
      <c r="S2730" s="175"/>
      <c r="T2730" s="2"/>
    </row>
    <row r="2731" spans="5:20"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176"/>
      <c r="R2731" s="171"/>
      <c r="S2731" s="175"/>
      <c r="T2731" s="2"/>
    </row>
    <row r="2732" spans="5:20"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176"/>
      <c r="R2732" s="171"/>
      <c r="S2732" s="175"/>
      <c r="T2732" s="2"/>
    </row>
    <row r="2733" spans="5:20"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176"/>
      <c r="R2733" s="171"/>
      <c r="S2733" s="175"/>
      <c r="T2733" s="2"/>
    </row>
    <row r="2734" spans="5:20"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176"/>
      <c r="R2734" s="171"/>
      <c r="S2734" s="175"/>
      <c r="T2734" s="2"/>
    </row>
    <row r="2735" spans="5:20"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176"/>
      <c r="R2735" s="171"/>
      <c r="S2735" s="175"/>
      <c r="T2735" s="2"/>
    </row>
    <row r="2736" spans="5:20"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176"/>
      <c r="R2736" s="171"/>
      <c r="S2736" s="175"/>
      <c r="T2736" s="2"/>
    </row>
    <row r="2737" spans="5:20"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176"/>
      <c r="R2737" s="171"/>
      <c r="S2737" s="175"/>
      <c r="T2737" s="2"/>
    </row>
    <row r="2738" spans="5:20"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176"/>
      <c r="R2738" s="171"/>
      <c r="S2738" s="175"/>
      <c r="T2738" s="2"/>
    </row>
    <row r="2739" spans="5:20"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176"/>
      <c r="R2739" s="171"/>
      <c r="S2739" s="175"/>
      <c r="T2739" s="2"/>
    </row>
    <row r="2740" spans="5:20"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176"/>
      <c r="R2740" s="171"/>
      <c r="S2740" s="175"/>
      <c r="T2740" s="2"/>
    </row>
    <row r="2741" spans="5:20"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176"/>
      <c r="R2741" s="171"/>
      <c r="S2741" s="175"/>
      <c r="T2741" s="2"/>
    </row>
    <row r="2742" spans="5:20"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176"/>
      <c r="R2742" s="171"/>
      <c r="S2742" s="175"/>
      <c r="T2742" s="2"/>
    </row>
    <row r="2743" spans="5:20"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176"/>
      <c r="R2743" s="171"/>
      <c r="S2743" s="175"/>
      <c r="T2743" s="2"/>
    </row>
    <row r="2744" spans="5:20"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176"/>
      <c r="R2744" s="171"/>
      <c r="S2744" s="175"/>
      <c r="T2744" s="2"/>
    </row>
    <row r="2745" spans="5:20"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176"/>
      <c r="R2745" s="171"/>
      <c r="S2745" s="175"/>
      <c r="T2745" s="2"/>
    </row>
    <row r="2746" spans="5:20"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176"/>
      <c r="R2746" s="171"/>
      <c r="S2746" s="175"/>
      <c r="T2746" s="2"/>
    </row>
    <row r="2747" spans="5:20"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176"/>
      <c r="R2747" s="171"/>
      <c r="S2747" s="175"/>
      <c r="T2747" s="2"/>
    </row>
    <row r="2748" spans="5:20"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176"/>
      <c r="R2748" s="171"/>
      <c r="S2748" s="175"/>
      <c r="T2748" s="2"/>
    </row>
    <row r="2749" spans="5:20"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176"/>
      <c r="R2749" s="171"/>
      <c r="S2749" s="175"/>
      <c r="T2749" s="2"/>
    </row>
    <row r="2750" spans="5:20"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176"/>
      <c r="R2750" s="171"/>
      <c r="S2750" s="175"/>
      <c r="T2750" s="2"/>
    </row>
    <row r="2751" spans="5:20"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176"/>
      <c r="R2751" s="171"/>
      <c r="S2751" s="175"/>
      <c r="T2751" s="2"/>
    </row>
    <row r="2752" spans="5:20"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176"/>
      <c r="R2752" s="171"/>
      <c r="S2752" s="175"/>
      <c r="T2752" s="2"/>
    </row>
    <row r="2753" spans="5:20"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176"/>
      <c r="R2753" s="171"/>
      <c r="S2753" s="175"/>
      <c r="T2753" s="2"/>
    </row>
    <row r="2754" spans="5:20"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176"/>
      <c r="R2754" s="171"/>
      <c r="S2754" s="175"/>
      <c r="T2754" s="2"/>
    </row>
    <row r="2755" spans="5:20"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176"/>
      <c r="R2755" s="171"/>
      <c r="S2755" s="175"/>
      <c r="T2755" s="2"/>
    </row>
    <row r="2756" spans="5:20"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176"/>
      <c r="R2756" s="171"/>
      <c r="S2756" s="175"/>
      <c r="T2756" s="2"/>
    </row>
    <row r="2757" spans="5:20"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176"/>
      <c r="R2757" s="171"/>
      <c r="S2757" s="175"/>
      <c r="T2757" s="2"/>
    </row>
    <row r="2758" spans="5:20"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176"/>
      <c r="R2758" s="171"/>
      <c r="S2758" s="175"/>
      <c r="T2758" s="2"/>
    </row>
    <row r="2759" spans="5:20"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176"/>
      <c r="R2759" s="171"/>
      <c r="S2759" s="175"/>
      <c r="T2759" s="2"/>
    </row>
    <row r="2760" spans="5:20"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176"/>
      <c r="R2760" s="171"/>
      <c r="S2760" s="175"/>
      <c r="T2760" s="2"/>
    </row>
    <row r="2761" spans="5:20"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176"/>
      <c r="R2761" s="171"/>
      <c r="S2761" s="175"/>
      <c r="T2761" s="2"/>
    </row>
    <row r="2762" spans="5:20"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176"/>
      <c r="R2762" s="171"/>
      <c r="S2762" s="175"/>
      <c r="T2762" s="2"/>
    </row>
    <row r="2763" spans="5:20"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176"/>
      <c r="R2763" s="171"/>
      <c r="S2763" s="175"/>
      <c r="T2763" s="2"/>
    </row>
    <row r="2764" spans="5:20"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176"/>
      <c r="R2764" s="171"/>
      <c r="S2764" s="175"/>
      <c r="T2764" s="2"/>
    </row>
    <row r="2765" spans="5:20"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176"/>
      <c r="R2765" s="171"/>
      <c r="S2765" s="175"/>
      <c r="T2765" s="2"/>
    </row>
    <row r="2766" spans="5:20"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176"/>
      <c r="R2766" s="171"/>
      <c r="S2766" s="175"/>
      <c r="T2766" s="2"/>
    </row>
    <row r="2767" spans="5:20"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176"/>
      <c r="R2767" s="171"/>
      <c r="S2767" s="175"/>
      <c r="T2767" s="2"/>
    </row>
    <row r="2768" spans="5:20"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176"/>
      <c r="R2768" s="171"/>
      <c r="S2768" s="175"/>
      <c r="T2768" s="2"/>
    </row>
    <row r="2769" spans="5:20"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176"/>
      <c r="R2769" s="171"/>
      <c r="S2769" s="175"/>
      <c r="T2769" s="2"/>
    </row>
    <row r="2770" spans="5:20"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176"/>
      <c r="R2770" s="171"/>
      <c r="S2770" s="175"/>
      <c r="T2770" s="2"/>
    </row>
    <row r="2771" spans="5:20"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176"/>
      <c r="R2771" s="171"/>
      <c r="S2771" s="175"/>
      <c r="T2771" s="2"/>
    </row>
    <row r="2772" spans="5:20"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176"/>
      <c r="R2772" s="171"/>
      <c r="S2772" s="175"/>
      <c r="T2772" s="2"/>
    </row>
    <row r="2773" spans="5:20"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176"/>
      <c r="R2773" s="171"/>
      <c r="S2773" s="175"/>
      <c r="T2773" s="2"/>
    </row>
    <row r="2774" spans="5:20"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176"/>
      <c r="R2774" s="171"/>
      <c r="S2774" s="175"/>
      <c r="T2774" s="2"/>
    </row>
    <row r="2775" spans="5:20"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176"/>
      <c r="R2775" s="171"/>
      <c r="S2775" s="175"/>
      <c r="T2775" s="2"/>
    </row>
    <row r="2776" spans="5:20"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176"/>
      <c r="R2776" s="171"/>
      <c r="S2776" s="175"/>
      <c r="T2776" s="2"/>
    </row>
    <row r="2777" spans="5:20"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176"/>
      <c r="R2777" s="171"/>
      <c r="S2777" s="175"/>
      <c r="T2777" s="2"/>
    </row>
    <row r="2778" spans="5:20"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176"/>
      <c r="R2778" s="171"/>
      <c r="S2778" s="175"/>
      <c r="T2778" s="2"/>
    </row>
    <row r="2779" spans="5:20"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176"/>
      <c r="R2779" s="171"/>
      <c r="S2779" s="175"/>
      <c r="T2779" s="2"/>
    </row>
    <row r="2780" spans="5:20"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176"/>
      <c r="R2780" s="171"/>
      <c r="S2780" s="175"/>
      <c r="T2780" s="2"/>
    </row>
    <row r="2781" spans="5:20"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176"/>
      <c r="R2781" s="171"/>
      <c r="S2781" s="175"/>
      <c r="T2781" s="2"/>
    </row>
    <row r="2782" spans="5:20"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176"/>
      <c r="R2782" s="171"/>
      <c r="S2782" s="175"/>
      <c r="T2782" s="2"/>
    </row>
    <row r="2783" spans="5:20"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176"/>
      <c r="R2783" s="171"/>
      <c r="S2783" s="175"/>
      <c r="T2783" s="2"/>
    </row>
    <row r="2784" spans="5:20"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176"/>
      <c r="R2784" s="171"/>
      <c r="S2784" s="175"/>
      <c r="T2784" s="2"/>
    </row>
    <row r="2785" spans="5:20"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176"/>
      <c r="R2785" s="171"/>
      <c r="S2785" s="175"/>
      <c r="T2785" s="2"/>
    </row>
    <row r="2786" spans="5:20"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176"/>
      <c r="R2786" s="171"/>
      <c r="S2786" s="175"/>
      <c r="T2786" s="2"/>
    </row>
    <row r="2787" spans="5:20"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176"/>
      <c r="R2787" s="171"/>
      <c r="S2787" s="175"/>
      <c r="T2787" s="2"/>
    </row>
    <row r="2788" spans="5:20"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176"/>
      <c r="R2788" s="171"/>
      <c r="S2788" s="175"/>
      <c r="T2788" s="2"/>
    </row>
    <row r="2789" spans="5:20"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177"/>
      <c r="R2789" s="162"/>
      <c r="S2789" s="174"/>
      <c r="T2789" s="2"/>
    </row>
    <row r="2790" spans="5:20"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177"/>
      <c r="R2790" s="162"/>
      <c r="S2790" s="174"/>
      <c r="T2790" s="2"/>
    </row>
    <row r="2791" spans="5:20"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177"/>
      <c r="R2791" s="162"/>
      <c r="S2791" s="174"/>
      <c r="T2791" s="2"/>
    </row>
    <row r="2792" spans="5:20"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177"/>
      <c r="R2792" s="162"/>
      <c r="S2792" s="174"/>
      <c r="T2792" s="2"/>
    </row>
    <row r="2793" spans="5:20"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177"/>
      <c r="R2793" s="162"/>
      <c r="S2793" s="174"/>
      <c r="T2793" s="2"/>
    </row>
    <row r="2794" spans="5:20"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177"/>
      <c r="R2794" s="162"/>
      <c r="S2794" s="174"/>
      <c r="T2794" s="2"/>
    </row>
    <row r="2795" spans="5:20"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177"/>
      <c r="R2795" s="162"/>
      <c r="S2795" s="174"/>
      <c r="T2795" s="2"/>
    </row>
    <row r="2796" spans="5:20"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177"/>
      <c r="R2796" s="162"/>
      <c r="S2796" s="174"/>
      <c r="T2796" s="2"/>
    </row>
    <row r="2797" spans="5:20"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177"/>
      <c r="R2797" s="162"/>
      <c r="S2797" s="174"/>
      <c r="T2797" s="2"/>
    </row>
    <row r="2798" spans="5:20"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177"/>
      <c r="R2798" s="162"/>
      <c r="S2798" s="174"/>
      <c r="T2798" s="2"/>
    </row>
    <row r="2799" spans="5:20"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177"/>
      <c r="R2799" s="162"/>
      <c r="S2799" s="174"/>
      <c r="T2799" s="2"/>
    </row>
    <row r="2800" spans="5:20"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177"/>
      <c r="R2800" s="162"/>
      <c r="S2800" s="174"/>
      <c r="T2800" s="2"/>
    </row>
    <row r="2801" spans="5:20"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177"/>
      <c r="R2801" s="162"/>
      <c r="S2801" s="174"/>
      <c r="T2801" s="2"/>
    </row>
    <row r="2802" spans="5:20"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177"/>
      <c r="R2802" s="162"/>
      <c r="S2802" s="174"/>
      <c r="T2802" s="2"/>
    </row>
    <row r="2803" spans="5:20"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177"/>
      <c r="R2803" s="162"/>
      <c r="S2803" s="174"/>
      <c r="T2803" s="2"/>
    </row>
    <row r="2804" spans="5:20"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177"/>
      <c r="R2804" s="162"/>
      <c r="S2804" s="174"/>
      <c r="T2804" s="2"/>
    </row>
    <row r="2805" spans="5:20"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177"/>
      <c r="R2805" s="162"/>
      <c r="S2805" s="174"/>
      <c r="T2805" s="2"/>
    </row>
    <row r="2806" spans="5:20"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177"/>
      <c r="R2806" s="162"/>
      <c r="S2806" s="174"/>
      <c r="T2806" s="2"/>
    </row>
    <row r="2807" spans="5:20"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177"/>
      <c r="R2807" s="162"/>
      <c r="S2807" s="174"/>
      <c r="T2807" s="2"/>
    </row>
    <row r="2808" spans="5:20"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177"/>
      <c r="R2808" s="162"/>
      <c r="S2808" s="174"/>
      <c r="T2808" s="2"/>
    </row>
    <row r="2809" spans="5:20"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177"/>
      <c r="R2809" s="162"/>
      <c r="S2809" s="174"/>
      <c r="T2809" s="2"/>
    </row>
    <row r="2810" spans="5:20"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177"/>
      <c r="R2810" s="162"/>
      <c r="S2810" s="174"/>
      <c r="T2810" s="2"/>
    </row>
    <row r="2811" spans="5:20"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177"/>
      <c r="R2811" s="162"/>
      <c r="S2811" s="174"/>
      <c r="T2811" s="2"/>
    </row>
    <row r="2812" spans="5:20"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177"/>
      <c r="R2812" s="162"/>
      <c r="S2812" s="174"/>
      <c r="T2812" s="2"/>
    </row>
    <row r="2813" spans="5:20"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177"/>
      <c r="R2813" s="162"/>
      <c r="S2813" s="174"/>
      <c r="T2813" s="2"/>
    </row>
    <row r="2814" spans="5:20"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177"/>
      <c r="R2814" s="162"/>
      <c r="S2814" s="174"/>
      <c r="T2814" s="2"/>
    </row>
    <row r="2815" spans="5:20"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177"/>
      <c r="R2815" s="162"/>
      <c r="S2815" s="174"/>
      <c r="T2815" s="2"/>
    </row>
    <row r="2816" spans="5:20"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177"/>
      <c r="R2816" s="162"/>
      <c r="S2816" s="174"/>
      <c r="T2816" s="2"/>
    </row>
    <row r="2817" spans="5:20"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177"/>
      <c r="R2817" s="162"/>
      <c r="S2817" s="174"/>
      <c r="T2817" s="2"/>
    </row>
    <row r="2818" spans="5:20"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177"/>
      <c r="R2818" s="162"/>
      <c r="S2818" s="174"/>
      <c r="T2818" s="2"/>
    </row>
    <row r="2819" spans="5:20"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177"/>
      <c r="R2819" s="162"/>
      <c r="S2819" s="174"/>
      <c r="T2819" s="2"/>
    </row>
    <row r="2820" spans="5:20"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177"/>
      <c r="R2820" s="162"/>
      <c r="S2820" s="174"/>
      <c r="T2820" s="2"/>
    </row>
    <row r="2821" spans="5:20"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177"/>
      <c r="R2821" s="162"/>
      <c r="S2821" s="174"/>
      <c r="T2821" s="2"/>
    </row>
    <row r="2822" spans="5:20"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177"/>
      <c r="R2822" s="162"/>
      <c r="S2822" s="174"/>
      <c r="T2822" s="2"/>
    </row>
    <row r="2823" spans="5:20"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177"/>
      <c r="R2823" s="162"/>
      <c r="S2823" s="174"/>
      <c r="T2823" s="2"/>
    </row>
    <row r="2824" spans="5:20"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177"/>
      <c r="R2824" s="162"/>
      <c r="S2824" s="174"/>
      <c r="T2824" s="2"/>
    </row>
    <row r="2825" spans="5:20"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177"/>
      <c r="R2825" s="162"/>
      <c r="S2825" s="174"/>
      <c r="T2825" s="2"/>
    </row>
    <row r="2826" spans="5:20"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177"/>
      <c r="R2826" s="162"/>
      <c r="S2826" s="174"/>
      <c r="T2826" s="2"/>
    </row>
    <row r="2827" spans="5:20"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177"/>
      <c r="R2827" s="162"/>
      <c r="S2827" s="174"/>
      <c r="T2827" s="2"/>
    </row>
    <row r="2828" spans="5:20"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177"/>
      <c r="R2828" s="162"/>
      <c r="S2828" s="174"/>
      <c r="T2828" s="2"/>
    </row>
    <row r="2829" spans="5:20"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177"/>
      <c r="R2829" s="162"/>
      <c r="S2829" s="174"/>
      <c r="T2829" s="2"/>
    </row>
    <row r="2830" spans="5:20"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177"/>
      <c r="R2830" s="162"/>
      <c r="S2830" s="174"/>
      <c r="T2830" s="2"/>
    </row>
    <row r="2831" spans="5:20"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177"/>
      <c r="R2831" s="162"/>
      <c r="S2831" s="174"/>
      <c r="T2831" s="2"/>
    </row>
    <row r="2832" spans="5:20"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177"/>
      <c r="R2832" s="162"/>
      <c r="S2832" s="174"/>
      <c r="T2832" s="2"/>
    </row>
    <row r="2833" spans="5:20"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177"/>
      <c r="R2833" s="162"/>
      <c r="S2833" s="174"/>
      <c r="T2833" s="2"/>
    </row>
    <row r="2834" spans="5:20"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177"/>
      <c r="R2834" s="162"/>
      <c r="S2834" s="174"/>
      <c r="T2834" s="2"/>
    </row>
    <row r="2835" spans="5:20"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177"/>
      <c r="R2835" s="162"/>
      <c r="S2835" s="174"/>
      <c r="T2835" s="2"/>
    </row>
    <row r="2836" spans="5:20"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177"/>
      <c r="R2836" s="162"/>
      <c r="S2836" s="174"/>
      <c r="T2836" s="2"/>
    </row>
    <row r="2837" spans="5:20"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177"/>
      <c r="R2837" s="162"/>
      <c r="S2837" s="174"/>
      <c r="T2837" s="2"/>
    </row>
    <row r="2838" spans="5:20"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177"/>
      <c r="R2838" s="162"/>
      <c r="S2838" s="174"/>
      <c r="T2838" s="2"/>
    </row>
    <row r="2839" spans="5:20"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177"/>
      <c r="R2839" s="162"/>
      <c r="S2839" s="174"/>
      <c r="T2839" s="2"/>
    </row>
    <row r="2840" spans="5:20"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177"/>
      <c r="R2840" s="162"/>
      <c r="S2840" s="174"/>
      <c r="T2840" s="2"/>
    </row>
    <row r="2841" spans="5:20"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177"/>
      <c r="R2841" s="162"/>
      <c r="S2841" s="174"/>
      <c r="T2841" s="2"/>
    </row>
    <row r="2842" spans="5:20"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177"/>
      <c r="R2842" s="162"/>
      <c r="S2842" s="174"/>
      <c r="T2842" s="2"/>
    </row>
    <row r="2843" spans="5:20"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177"/>
      <c r="R2843" s="162"/>
      <c r="S2843" s="174"/>
      <c r="T2843" s="2"/>
    </row>
    <row r="2844" spans="5:20"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177"/>
      <c r="R2844" s="162"/>
      <c r="S2844" s="174"/>
      <c r="T2844" s="2"/>
    </row>
    <row r="2845" spans="5:20"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177"/>
      <c r="R2845" s="162"/>
      <c r="S2845" s="174"/>
      <c r="T2845" s="2"/>
    </row>
    <row r="2846" spans="5:20"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177"/>
      <c r="R2846" s="162"/>
      <c r="S2846" s="174"/>
      <c r="T2846" s="2"/>
    </row>
    <row r="2847" spans="5:20"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177"/>
      <c r="R2847" s="162"/>
      <c r="S2847" s="174"/>
      <c r="T2847" s="2"/>
    </row>
    <row r="2848" spans="5:20"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177"/>
      <c r="R2848" s="162"/>
      <c r="S2848" s="174"/>
      <c r="T2848" s="2"/>
    </row>
    <row r="2849" spans="5:20"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177"/>
      <c r="R2849" s="162"/>
      <c r="S2849" s="174"/>
      <c r="T2849" s="2"/>
    </row>
    <row r="2850" spans="5:20"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177"/>
      <c r="R2850" s="162"/>
      <c r="S2850" s="174"/>
      <c r="T2850" s="2"/>
    </row>
    <row r="2851" spans="5:20"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177"/>
      <c r="R2851" s="162"/>
      <c r="S2851" s="174"/>
      <c r="T2851" s="2"/>
    </row>
    <row r="2852" spans="5:20"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177"/>
      <c r="R2852" s="162"/>
      <c r="S2852" s="174"/>
      <c r="T2852" s="2"/>
    </row>
    <row r="2853" spans="5:20"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177"/>
      <c r="R2853" s="162"/>
      <c r="S2853" s="174"/>
      <c r="T2853" s="2"/>
    </row>
    <row r="2854" spans="5:20"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177"/>
      <c r="R2854" s="162"/>
      <c r="S2854" s="174"/>
      <c r="T2854" s="2"/>
    </row>
    <row r="2855" spans="5:20"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177"/>
      <c r="R2855" s="162"/>
      <c r="S2855" s="174"/>
      <c r="T2855" s="2"/>
    </row>
    <row r="2856" spans="5:20"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177"/>
      <c r="R2856" s="162"/>
      <c r="S2856" s="174"/>
      <c r="T2856" s="2"/>
    </row>
    <row r="2857" spans="5:20"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177"/>
      <c r="R2857" s="162"/>
      <c r="S2857" s="174"/>
      <c r="T2857" s="2"/>
    </row>
    <row r="2858" spans="5:20"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177"/>
      <c r="R2858" s="162"/>
      <c r="S2858" s="174"/>
      <c r="T2858" s="2"/>
    </row>
    <row r="2859" spans="5:20"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177"/>
      <c r="R2859" s="162"/>
      <c r="S2859" s="174"/>
      <c r="T2859" s="2"/>
    </row>
    <row r="2860" spans="5:20"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177"/>
      <c r="R2860" s="162"/>
      <c r="S2860" s="174"/>
      <c r="T2860" s="2"/>
    </row>
    <row r="2861" spans="5:20"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177"/>
      <c r="R2861" s="162"/>
      <c r="S2861" s="174"/>
      <c r="T2861" s="2"/>
    </row>
    <row r="2862" spans="5:20"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177"/>
      <c r="R2862" s="162"/>
      <c r="S2862" s="174"/>
      <c r="T2862" s="2"/>
    </row>
    <row r="2863" spans="5:20"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177"/>
      <c r="R2863" s="162"/>
      <c r="S2863" s="174"/>
      <c r="T2863" s="2"/>
    </row>
    <row r="2864" spans="5:20"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177"/>
      <c r="R2864" s="162"/>
      <c r="S2864" s="174"/>
      <c r="T2864" s="2"/>
    </row>
    <row r="2865" spans="5:20"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177"/>
      <c r="R2865" s="162"/>
      <c r="S2865" s="174"/>
      <c r="T2865" s="2"/>
    </row>
    <row r="2866" spans="5:20"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177"/>
      <c r="R2866" s="162"/>
      <c r="S2866" s="174"/>
      <c r="T2866" s="2"/>
    </row>
    <row r="2867" spans="5:20"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177"/>
      <c r="R2867" s="162"/>
      <c r="S2867" s="174"/>
      <c r="T2867" s="2"/>
    </row>
    <row r="2868" spans="5:20"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177"/>
      <c r="R2868" s="162"/>
      <c r="S2868" s="174"/>
      <c r="T2868" s="2"/>
    </row>
    <row r="2869" spans="5:20"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177"/>
      <c r="R2869" s="162"/>
      <c r="S2869" s="174"/>
      <c r="T2869" s="2"/>
    </row>
    <row r="2870" spans="5:20"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177"/>
      <c r="R2870" s="162"/>
      <c r="S2870" s="174"/>
      <c r="T2870" s="2"/>
    </row>
    <row r="2871" spans="5:20"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177"/>
      <c r="R2871" s="162"/>
      <c r="S2871" s="174"/>
      <c r="T2871" s="2"/>
    </row>
    <row r="2872" spans="5:20"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177"/>
      <c r="R2872" s="162"/>
      <c r="S2872" s="174"/>
      <c r="T2872" s="2"/>
    </row>
    <row r="2873" spans="5:20"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177"/>
      <c r="R2873" s="162"/>
      <c r="S2873" s="174"/>
      <c r="T2873" s="2"/>
    </row>
    <row r="2874" spans="5:20"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177"/>
      <c r="R2874" s="162"/>
      <c r="S2874" s="174"/>
      <c r="T2874" s="2"/>
    </row>
    <row r="2875" spans="5:20"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177"/>
      <c r="R2875" s="162"/>
      <c r="S2875" s="174"/>
      <c r="T2875" s="2"/>
    </row>
    <row r="2876" spans="5:20"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177"/>
      <c r="R2876" s="162"/>
      <c r="S2876" s="174"/>
      <c r="T2876" s="2"/>
    </row>
    <row r="2877" spans="5:20"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177"/>
      <c r="R2877" s="162"/>
      <c r="S2877" s="174"/>
      <c r="T2877" s="2"/>
    </row>
    <row r="2878" spans="5:20"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177"/>
      <c r="R2878" s="162"/>
      <c r="S2878" s="174"/>
      <c r="T2878" s="2"/>
    </row>
    <row r="2879" spans="5:20"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177"/>
      <c r="R2879" s="162"/>
      <c r="S2879" s="174"/>
      <c r="T2879" s="2"/>
    </row>
    <row r="2880" spans="5:20"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177"/>
      <c r="R2880" s="162"/>
      <c r="S2880" s="174"/>
      <c r="T2880" s="2"/>
    </row>
    <row r="2881" spans="5:20"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177"/>
      <c r="R2881" s="162"/>
      <c r="S2881" s="174"/>
      <c r="T2881" s="2"/>
    </row>
    <row r="2882" spans="5:20"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177"/>
      <c r="R2882" s="162"/>
      <c r="S2882" s="174"/>
      <c r="T2882" s="2"/>
    </row>
    <row r="2883" spans="5:20"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177"/>
      <c r="R2883" s="162"/>
      <c r="S2883" s="174"/>
      <c r="T2883" s="2"/>
    </row>
    <row r="2884" spans="5:20"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177"/>
      <c r="R2884" s="162"/>
      <c r="S2884" s="174"/>
      <c r="T2884" s="2"/>
    </row>
    <row r="2885" spans="5:20"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177"/>
      <c r="R2885" s="162"/>
      <c r="S2885" s="174"/>
      <c r="T2885" s="2"/>
    </row>
    <row r="2886" spans="5:20"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177"/>
      <c r="R2886" s="162"/>
      <c r="S2886" s="174"/>
      <c r="T2886" s="2"/>
    </row>
    <row r="2887" spans="5:20"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177"/>
      <c r="R2887" s="162"/>
      <c r="S2887" s="174"/>
      <c r="T2887" s="2"/>
    </row>
    <row r="2888" spans="5:20"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177"/>
      <c r="R2888" s="162"/>
      <c r="S2888" s="174"/>
      <c r="T2888" s="2"/>
    </row>
    <row r="2889" spans="5:20"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177"/>
      <c r="R2889" s="162"/>
      <c r="S2889" s="174"/>
      <c r="T2889" s="2"/>
    </row>
    <row r="2890" spans="5:20"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177"/>
      <c r="R2890" s="162"/>
      <c r="S2890" s="174"/>
      <c r="T2890" s="2"/>
    </row>
    <row r="2891" spans="5:20"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177"/>
      <c r="R2891" s="162"/>
      <c r="S2891" s="174"/>
      <c r="T2891" s="2"/>
    </row>
    <row r="2892" spans="5:20"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177"/>
      <c r="R2892" s="162"/>
      <c r="S2892" s="174"/>
      <c r="T2892" s="2"/>
    </row>
    <row r="2893" spans="5:20"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177"/>
      <c r="R2893" s="162"/>
      <c r="S2893" s="174"/>
      <c r="T2893" s="2"/>
    </row>
    <row r="2894" spans="5:20"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177"/>
      <c r="R2894" s="162"/>
      <c r="S2894" s="174"/>
      <c r="T2894" s="2"/>
    </row>
    <row r="2895" spans="5:20"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177"/>
      <c r="R2895" s="162"/>
      <c r="S2895" s="174"/>
      <c r="T2895" s="2"/>
    </row>
    <row r="2896" spans="5:20"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177"/>
      <c r="R2896" s="162"/>
      <c r="S2896" s="174"/>
      <c r="T2896" s="2"/>
    </row>
    <row r="2897" spans="5:20"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177"/>
      <c r="R2897" s="162"/>
      <c r="S2897" s="174"/>
      <c r="T2897" s="2"/>
    </row>
    <row r="2898" spans="5:20"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177"/>
      <c r="R2898" s="162"/>
      <c r="S2898" s="174"/>
      <c r="T2898" s="2"/>
    </row>
    <row r="2899" spans="5:20"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177"/>
      <c r="R2899" s="162"/>
      <c r="S2899" s="174"/>
      <c r="T2899" s="2"/>
    </row>
    <row r="2900" spans="5:20"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177"/>
      <c r="R2900" s="162"/>
      <c r="S2900" s="174"/>
      <c r="T2900" s="2"/>
    </row>
    <row r="2901" spans="5:20"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177"/>
      <c r="R2901" s="162"/>
      <c r="S2901" s="174"/>
      <c r="T2901" s="2"/>
    </row>
    <row r="2902" spans="5:20"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177"/>
      <c r="R2902" s="162"/>
      <c r="S2902" s="174"/>
      <c r="T2902" s="2"/>
    </row>
    <row r="2903" spans="5:20"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177"/>
      <c r="R2903" s="162"/>
      <c r="S2903" s="174"/>
      <c r="T2903" s="2"/>
    </row>
    <row r="2904" spans="5:20"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177"/>
      <c r="R2904" s="162"/>
      <c r="S2904" s="174"/>
      <c r="T2904" s="2"/>
    </row>
    <row r="2905" spans="5:20"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177"/>
      <c r="R2905" s="162"/>
      <c r="S2905" s="174"/>
      <c r="T2905" s="2"/>
    </row>
    <row r="2906" spans="5:20"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177"/>
      <c r="R2906" s="162"/>
      <c r="S2906" s="174"/>
      <c r="T2906" s="2"/>
    </row>
    <row r="2907" spans="5:20"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177"/>
      <c r="R2907" s="162"/>
      <c r="S2907" s="174"/>
      <c r="T2907" s="2"/>
    </row>
    <row r="2908" spans="5:20"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177"/>
      <c r="R2908" s="162"/>
      <c r="S2908" s="174"/>
      <c r="T2908" s="2"/>
    </row>
    <row r="2909" spans="5:20"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177"/>
      <c r="R2909" s="162"/>
      <c r="S2909" s="174"/>
      <c r="T2909" s="2"/>
    </row>
    <row r="2910" spans="5:20"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177"/>
      <c r="R2910" s="162"/>
      <c r="S2910" s="174"/>
      <c r="T2910" s="2"/>
    </row>
    <row r="2911" spans="5:20"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177"/>
      <c r="R2911" s="162"/>
      <c r="S2911" s="174"/>
      <c r="T2911" s="2"/>
    </row>
    <row r="2912" spans="5:20"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177"/>
      <c r="R2912" s="162"/>
      <c r="S2912" s="174"/>
      <c r="T2912" s="2"/>
    </row>
    <row r="2913" spans="5:20"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177"/>
      <c r="R2913" s="162"/>
      <c r="S2913" s="174"/>
      <c r="T2913" s="2"/>
    </row>
    <row r="2914" spans="5:20"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177"/>
      <c r="R2914" s="162"/>
      <c r="S2914" s="174"/>
      <c r="T2914" s="2"/>
    </row>
    <row r="2915" spans="5:20"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177"/>
      <c r="R2915" s="162"/>
      <c r="S2915" s="174"/>
      <c r="T2915" s="2"/>
    </row>
    <row r="2916" spans="5:20"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177"/>
      <c r="R2916" s="162"/>
      <c r="S2916" s="174"/>
      <c r="T2916" s="2"/>
    </row>
    <row r="2917" spans="5:20"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177"/>
      <c r="R2917" s="162"/>
      <c r="S2917" s="174"/>
      <c r="T2917" s="2"/>
    </row>
    <row r="2918" spans="5:20"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177"/>
      <c r="R2918" s="162"/>
      <c r="S2918" s="174"/>
      <c r="T2918" s="2"/>
    </row>
    <row r="2919" spans="5:20"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177"/>
      <c r="R2919" s="162"/>
      <c r="S2919" s="174"/>
      <c r="T2919" s="2"/>
    </row>
    <row r="2920" spans="5:20"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177"/>
      <c r="R2920" s="162"/>
      <c r="S2920" s="174"/>
      <c r="T2920" s="2"/>
    </row>
    <row r="2921" spans="5:20"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177"/>
      <c r="R2921" s="162"/>
      <c r="S2921" s="174"/>
      <c r="T2921" s="2"/>
    </row>
    <row r="2922" spans="5:20"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177"/>
      <c r="R2922" s="162"/>
      <c r="S2922" s="174"/>
      <c r="T2922" s="2"/>
    </row>
    <row r="2923" spans="5:20"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177"/>
      <c r="R2923" s="162"/>
      <c r="S2923" s="174"/>
      <c r="T2923" s="2"/>
    </row>
    <row r="2924" spans="5:20"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177"/>
      <c r="R2924" s="162"/>
      <c r="S2924" s="174"/>
      <c r="T2924" s="2"/>
    </row>
    <row r="2925" spans="5:20"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177"/>
      <c r="R2925" s="162"/>
      <c r="S2925" s="174"/>
      <c r="T2925" s="2"/>
    </row>
    <row r="2926" spans="5:20"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177"/>
      <c r="R2926" s="162"/>
      <c r="S2926" s="174"/>
      <c r="T2926" s="2"/>
    </row>
    <row r="2927" spans="5:20"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177"/>
      <c r="R2927" s="162"/>
      <c r="S2927" s="174"/>
      <c r="T2927" s="2"/>
    </row>
    <row r="2928" spans="5:20"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177"/>
      <c r="R2928" s="162"/>
      <c r="S2928" s="174"/>
      <c r="T2928" s="2"/>
    </row>
    <row r="2929" spans="5:20"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177"/>
      <c r="R2929" s="162"/>
      <c r="S2929" s="174"/>
      <c r="T2929" s="2"/>
    </row>
    <row r="2930" spans="5:20"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177"/>
      <c r="R2930" s="162"/>
      <c r="S2930" s="174"/>
      <c r="T2930" s="2"/>
    </row>
    <row r="2931" spans="5:20"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177"/>
      <c r="R2931" s="162"/>
      <c r="S2931" s="174"/>
      <c r="T2931" s="2"/>
    </row>
    <row r="2932" spans="5:20"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177"/>
      <c r="R2932" s="162"/>
      <c r="S2932" s="174"/>
      <c r="T2932" s="2"/>
    </row>
    <row r="2933" spans="5:20"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177"/>
      <c r="R2933" s="162"/>
      <c r="S2933" s="174"/>
      <c r="T2933" s="2"/>
    </row>
    <row r="2934" spans="5:20"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177"/>
      <c r="R2934" s="162"/>
      <c r="S2934" s="174"/>
      <c r="T2934" s="2"/>
    </row>
    <row r="2935" spans="5:20"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177"/>
      <c r="R2935" s="162"/>
      <c r="S2935" s="174"/>
      <c r="T2935" s="2"/>
    </row>
    <row r="2936" spans="5:20"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177"/>
      <c r="R2936" s="162"/>
      <c r="S2936" s="174"/>
      <c r="T2936" s="2"/>
    </row>
    <row r="2937" spans="5:20"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177"/>
      <c r="R2937" s="162"/>
      <c r="S2937" s="174"/>
      <c r="T2937" s="2"/>
    </row>
    <row r="2938" spans="5:20"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177"/>
      <c r="R2938" s="162"/>
      <c r="S2938" s="174"/>
      <c r="T2938" s="2"/>
    </row>
    <row r="2939" spans="5:20"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177"/>
      <c r="R2939" s="162"/>
      <c r="S2939" s="174"/>
      <c r="T2939" s="2"/>
    </row>
    <row r="2940" spans="5:20"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177"/>
      <c r="R2940" s="162"/>
      <c r="S2940" s="174"/>
      <c r="T2940" s="2"/>
    </row>
    <row r="2941" spans="5:20"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177"/>
      <c r="R2941" s="162"/>
      <c r="S2941" s="174"/>
      <c r="T2941" s="2"/>
    </row>
    <row r="2942" spans="5:20"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177"/>
      <c r="R2942" s="162"/>
      <c r="S2942" s="174"/>
      <c r="T2942" s="2"/>
    </row>
    <row r="2943" spans="5:20"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177"/>
      <c r="R2943" s="162"/>
      <c r="S2943" s="174"/>
      <c r="T2943" s="2"/>
    </row>
    <row r="2944" spans="5:20"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177"/>
      <c r="R2944" s="162"/>
      <c r="S2944" s="174"/>
      <c r="T2944" s="2"/>
    </row>
    <row r="2945" spans="5:20"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177"/>
      <c r="R2945" s="162"/>
      <c r="S2945" s="174"/>
      <c r="T2945" s="2"/>
    </row>
    <row r="2946" spans="5:20"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177"/>
      <c r="R2946" s="162"/>
      <c r="S2946" s="174"/>
      <c r="T2946" s="2"/>
    </row>
    <row r="2947" spans="5:20"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177"/>
      <c r="R2947" s="162"/>
      <c r="S2947" s="174"/>
      <c r="T2947" s="2"/>
    </row>
    <row r="2948" spans="5:20"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177"/>
      <c r="R2948" s="162"/>
      <c r="S2948" s="174"/>
      <c r="T2948" s="2"/>
    </row>
    <row r="2949" spans="5:20"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177"/>
      <c r="R2949" s="162"/>
      <c r="S2949" s="174"/>
      <c r="T2949" s="2"/>
    </row>
    <row r="2950" spans="5:20"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177"/>
      <c r="R2950" s="162"/>
      <c r="S2950" s="174"/>
      <c r="T2950" s="2"/>
    </row>
    <row r="2951" spans="5:20"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177"/>
      <c r="R2951" s="162"/>
      <c r="S2951" s="174"/>
      <c r="T2951" s="2"/>
    </row>
    <row r="2952" spans="5:20"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177"/>
      <c r="R2952" s="162"/>
      <c r="S2952" s="174"/>
      <c r="T2952" s="2"/>
    </row>
    <row r="2953" spans="5:20"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177"/>
      <c r="R2953" s="162"/>
      <c r="S2953" s="174"/>
      <c r="T2953" s="2"/>
    </row>
    <row r="2954" spans="5:20"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177"/>
      <c r="R2954" s="162"/>
      <c r="S2954" s="174"/>
      <c r="T2954" s="2"/>
    </row>
    <row r="2955" spans="5:20"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177"/>
      <c r="R2955" s="162"/>
      <c r="S2955" s="174"/>
      <c r="T2955" s="2"/>
    </row>
    <row r="2956" spans="5:20"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177"/>
      <c r="R2956" s="162"/>
      <c r="S2956" s="174"/>
      <c r="T2956" s="2"/>
    </row>
    <row r="2957" spans="5:20"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177"/>
      <c r="R2957" s="162"/>
      <c r="S2957" s="174"/>
      <c r="T2957" s="2"/>
    </row>
    <row r="2958" spans="5:20"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177"/>
      <c r="R2958" s="162"/>
      <c r="S2958" s="174"/>
      <c r="T2958" s="2"/>
    </row>
    <row r="2959" spans="5:20"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177"/>
      <c r="R2959" s="162"/>
      <c r="S2959" s="174"/>
      <c r="T2959" s="2"/>
    </row>
    <row r="2960" spans="5:20"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177"/>
      <c r="R2960" s="162"/>
      <c r="S2960" s="174"/>
      <c r="T2960" s="2"/>
    </row>
    <row r="2961" spans="5:20"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177"/>
      <c r="R2961" s="162"/>
      <c r="S2961" s="174"/>
      <c r="T2961" s="2"/>
    </row>
    <row r="2962" spans="5:20"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177"/>
      <c r="R2962" s="162"/>
      <c r="S2962" s="174"/>
      <c r="T2962" s="2"/>
    </row>
    <row r="2963" spans="5:20"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177"/>
      <c r="R2963" s="162"/>
      <c r="S2963" s="174"/>
      <c r="T2963" s="2"/>
    </row>
    <row r="2964" spans="5:20"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177"/>
      <c r="R2964" s="162"/>
      <c r="S2964" s="174"/>
      <c r="T2964" s="2"/>
    </row>
    <row r="2965" spans="5:20"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177"/>
      <c r="R2965" s="162"/>
      <c r="S2965" s="174"/>
      <c r="T2965" s="2"/>
    </row>
    <row r="2966" spans="5:20"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177"/>
      <c r="R2966" s="162"/>
      <c r="S2966" s="174"/>
      <c r="T2966" s="2"/>
    </row>
    <row r="2967" spans="5:20"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177"/>
      <c r="R2967" s="162"/>
      <c r="S2967" s="174"/>
      <c r="T2967" s="2"/>
    </row>
    <row r="2968" spans="5:20"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177"/>
      <c r="R2968" s="162"/>
      <c r="S2968" s="174"/>
      <c r="T2968" s="2"/>
    </row>
    <row r="2969" spans="5:20"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177"/>
      <c r="R2969" s="162"/>
      <c r="S2969" s="174"/>
      <c r="T2969" s="2"/>
    </row>
    <row r="2970" spans="5:20"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177"/>
      <c r="R2970" s="162"/>
      <c r="S2970" s="174"/>
      <c r="T2970" s="2"/>
    </row>
    <row r="2971" spans="5:20"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177"/>
      <c r="R2971" s="162"/>
      <c r="S2971" s="174"/>
      <c r="T2971" s="2"/>
    </row>
    <row r="2972" spans="5:20"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177"/>
      <c r="R2972" s="162"/>
      <c r="S2972" s="174"/>
      <c r="T2972" s="2"/>
    </row>
    <row r="2973" spans="5:20"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177"/>
      <c r="R2973" s="162"/>
      <c r="S2973" s="174"/>
      <c r="T2973" s="2"/>
    </row>
    <row r="2974" spans="5:20"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177"/>
      <c r="R2974" s="162"/>
      <c r="S2974" s="174"/>
      <c r="T2974" s="2"/>
    </row>
    <row r="2975" spans="5:20"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177"/>
      <c r="R2975" s="162"/>
      <c r="S2975" s="174"/>
      <c r="T2975" s="2"/>
    </row>
    <row r="2976" spans="5:20"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177"/>
      <c r="R2976" s="162"/>
      <c r="S2976" s="174"/>
      <c r="T2976" s="2"/>
    </row>
    <row r="2977" spans="5:20"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177"/>
      <c r="R2977" s="162"/>
      <c r="S2977" s="174"/>
      <c r="T2977" s="2"/>
    </row>
    <row r="2978" spans="5:20"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177"/>
      <c r="R2978" s="162"/>
      <c r="S2978" s="174"/>
      <c r="T2978" s="2"/>
    </row>
    <row r="2979" spans="5:20"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177"/>
      <c r="R2979" s="162"/>
      <c r="S2979" s="174"/>
      <c r="T2979" s="2"/>
    </row>
    <row r="2980" spans="5:20"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177"/>
      <c r="R2980" s="162"/>
      <c r="S2980" s="174"/>
      <c r="T2980" s="2"/>
    </row>
    <row r="2981" spans="5:20"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177"/>
      <c r="R2981" s="162"/>
      <c r="S2981" s="174"/>
      <c r="T2981" s="2"/>
    </row>
    <row r="2982" spans="5:20"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177"/>
      <c r="R2982" s="162"/>
      <c r="S2982" s="174"/>
      <c r="T2982" s="2"/>
    </row>
    <row r="2983" spans="5:20"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177"/>
      <c r="R2983" s="162"/>
      <c r="S2983" s="174"/>
      <c r="T2983" s="2"/>
    </row>
    <row r="2984" spans="5:20"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177"/>
      <c r="R2984" s="162"/>
      <c r="S2984" s="174"/>
      <c r="T2984" s="2"/>
    </row>
    <row r="2985" spans="5:20"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177"/>
      <c r="R2985" s="162"/>
      <c r="S2985" s="174"/>
      <c r="T2985" s="2"/>
    </row>
    <row r="2986" spans="5:20"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177"/>
      <c r="R2986" s="162"/>
      <c r="S2986" s="174"/>
      <c r="T2986" s="2"/>
    </row>
    <row r="2987" spans="5:20"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177"/>
      <c r="R2987" s="162"/>
      <c r="S2987" s="174"/>
      <c r="T2987" s="2"/>
    </row>
    <row r="2988" spans="5:20"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176"/>
      <c r="R2988" s="171"/>
      <c r="S2988" s="175"/>
      <c r="T2988" s="2"/>
    </row>
    <row r="2989" spans="5:20"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176"/>
      <c r="R2989" s="171"/>
      <c r="S2989" s="175"/>
      <c r="T2989" s="2"/>
    </row>
    <row r="2990" spans="5:20"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176"/>
      <c r="R2990" s="171"/>
      <c r="S2990" s="175"/>
      <c r="T2990" s="2"/>
    </row>
    <row r="2991" spans="5:20"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176"/>
      <c r="R2991" s="171"/>
      <c r="S2991" s="175"/>
      <c r="T2991" s="2"/>
    </row>
    <row r="2992" spans="5:20"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176"/>
      <c r="R2992" s="171"/>
      <c r="S2992" s="175"/>
      <c r="T2992" s="2"/>
    </row>
    <row r="2993" spans="5:20"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176"/>
      <c r="R2993" s="171"/>
      <c r="S2993" s="175"/>
      <c r="T2993" s="2"/>
    </row>
    <row r="2994" spans="5:20"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176"/>
      <c r="R2994" s="171"/>
      <c r="S2994" s="175"/>
      <c r="T2994" s="2"/>
    </row>
    <row r="2995" spans="5:20"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176"/>
      <c r="R2995" s="171"/>
      <c r="S2995" s="175"/>
      <c r="T2995" s="2"/>
    </row>
    <row r="2996" spans="5:20"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176"/>
      <c r="R2996" s="171"/>
      <c r="S2996" s="175"/>
      <c r="T2996" s="2"/>
    </row>
    <row r="2997" spans="5:20"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176"/>
      <c r="R2997" s="171"/>
      <c r="S2997" s="175"/>
      <c r="T2997" s="2"/>
    </row>
    <row r="2998" spans="5:20"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176"/>
      <c r="R2998" s="171"/>
      <c r="S2998" s="175"/>
      <c r="T2998" s="2"/>
    </row>
    <row r="2999" spans="5:20"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176"/>
      <c r="R2999" s="171"/>
      <c r="S2999" s="175"/>
      <c r="T2999" s="2"/>
    </row>
    <row r="3000" spans="5:20"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176"/>
      <c r="R3000" s="171"/>
      <c r="S3000" s="175"/>
      <c r="T3000" s="2"/>
    </row>
    <row r="3001" spans="5:20"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176"/>
      <c r="R3001" s="171"/>
      <c r="S3001" s="175"/>
      <c r="T3001" s="2"/>
    </row>
    <row r="3002" spans="5:20"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176"/>
      <c r="R3002" s="171"/>
      <c r="S3002" s="175"/>
      <c r="T3002" s="2"/>
    </row>
    <row r="3003" spans="5:20"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176"/>
      <c r="R3003" s="171"/>
      <c r="S3003" s="175"/>
      <c r="T3003" s="2"/>
    </row>
    <row r="3004" spans="5:20"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176"/>
      <c r="R3004" s="171"/>
      <c r="S3004" s="175"/>
      <c r="T3004" s="2"/>
    </row>
    <row r="3005" spans="5:20"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176"/>
      <c r="R3005" s="171"/>
      <c r="S3005" s="175"/>
      <c r="T3005" s="2"/>
    </row>
    <row r="3006" spans="5:20"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176"/>
      <c r="R3006" s="171"/>
      <c r="S3006" s="175"/>
      <c r="T3006" s="2"/>
    </row>
    <row r="3007" spans="5:20"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176"/>
      <c r="R3007" s="171"/>
      <c r="S3007" s="175"/>
      <c r="T3007" s="2"/>
    </row>
    <row r="3008" spans="5:20"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176"/>
      <c r="R3008" s="171"/>
      <c r="S3008" s="175"/>
      <c r="T3008" s="2"/>
    </row>
    <row r="3009" spans="5:20"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176"/>
      <c r="R3009" s="171"/>
      <c r="S3009" s="175"/>
      <c r="T3009" s="2"/>
    </row>
    <row r="3010" spans="5:20"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176"/>
      <c r="R3010" s="171"/>
      <c r="S3010" s="175"/>
      <c r="T3010" s="2"/>
    </row>
    <row r="3011" spans="5:20"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176"/>
      <c r="R3011" s="171"/>
      <c r="S3011" s="175"/>
      <c r="T3011" s="2"/>
    </row>
    <row r="3012" spans="5:20"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176"/>
      <c r="R3012" s="171"/>
      <c r="S3012" s="175"/>
      <c r="T3012" s="2"/>
    </row>
    <row r="3013" spans="5:20"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176"/>
      <c r="R3013" s="171"/>
      <c r="S3013" s="175"/>
      <c r="T3013" s="2"/>
    </row>
    <row r="3014" spans="5:20"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176"/>
      <c r="R3014" s="171"/>
      <c r="S3014" s="175"/>
      <c r="T3014" s="2"/>
    </row>
    <row r="3015" spans="5:20"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176"/>
      <c r="R3015" s="171"/>
      <c r="S3015" s="175"/>
      <c r="T3015" s="2"/>
    </row>
    <row r="3016" spans="5:20"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176"/>
      <c r="R3016" s="171"/>
      <c r="S3016" s="175"/>
      <c r="T3016" s="2"/>
    </row>
    <row r="3017" spans="5:20"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176"/>
      <c r="R3017" s="171"/>
      <c r="S3017" s="175"/>
      <c r="T3017" s="2"/>
    </row>
    <row r="3018" spans="5:20"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176"/>
      <c r="R3018" s="171"/>
      <c r="S3018" s="175"/>
      <c r="T3018" s="2"/>
    </row>
    <row r="3019" spans="5:20"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176"/>
      <c r="R3019" s="171"/>
      <c r="S3019" s="175"/>
      <c r="T3019" s="2"/>
    </row>
    <row r="3020" spans="5:20"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176"/>
      <c r="R3020" s="171"/>
      <c r="S3020" s="175"/>
      <c r="T3020" s="2"/>
    </row>
    <row r="3021" spans="5:20"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176"/>
      <c r="R3021" s="171"/>
      <c r="S3021" s="175"/>
      <c r="T3021" s="2"/>
    </row>
    <row r="3022" spans="5:20"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176"/>
      <c r="R3022" s="171"/>
      <c r="S3022" s="175"/>
      <c r="T3022" s="2"/>
    </row>
    <row r="3023" spans="5:20"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176"/>
      <c r="R3023" s="171"/>
      <c r="S3023" s="175"/>
      <c r="T3023" s="2"/>
    </row>
    <row r="3024" spans="5:20"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176"/>
      <c r="R3024" s="171"/>
      <c r="S3024" s="175"/>
      <c r="T3024" s="2"/>
    </row>
    <row r="3025" spans="5:20"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176"/>
      <c r="R3025" s="171"/>
      <c r="S3025" s="175"/>
      <c r="T3025" s="2"/>
    </row>
    <row r="3026" spans="5:20"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176"/>
      <c r="R3026" s="171"/>
      <c r="S3026" s="175"/>
      <c r="T3026" s="2"/>
    </row>
    <row r="3027" spans="5:20"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176"/>
      <c r="R3027" s="171"/>
      <c r="S3027" s="175"/>
      <c r="T3027" s="2"/>
    </row>
    <row r="3028" spans="5:20"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176"/>
      <c r="R3028" s="171"/>
      <c r="S3028" s="175"/>
      <c r="T3028" s="2"/>
    </row>
    <row r="3029" spans="5:20"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176"/>
      <c r="R3029" s="171"/>
      <c r="S3029" s="175"/>
      <c r="T3029" s="2"/>
    </row>
    <row r="3030" spans="5:20"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176"/>
      <c r="R3030" s="171"/>
      <c r="S3030" s="175"/>
      <c r="T3030" s="2"/>
    </row>
    <row r="3031" spans="5:20"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176"/>
      <c r="R3031" s="171"/>
      <c r="S3031" s="175"/>
      <c r="T3031" s="2"/>
    </row>
    <row r="3032" spans="5:20"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176"/>
      <c r="R3032" s="171"/>
      <c r="S3032" s="175"/>
      <c r="T3032" s="2"/>
    </row>
    <row r="3033" spans="5:20"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176"/>
      <c r="R3033" s="171"/>
      <c r="S3033" s="175"/>
      <c r="T3033" s="2"/>
    </row>
    <row r="3034" spans="5:20"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176"/>
      <c r="R3034" s="171"/>
      <c r="S3034" s="175"/>
      <c r="T3034" s="2"/>
    </row>
    <row r="3035" spans="5:20"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176"/>
      <c r="R3035" s="171"/>
      <c r="S3035" s="175"/>
      <c r="T3035" s="2"/>
    </row>
    <row r="3036" spans="5:20"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176"/>
      <c r="R3036" s="171"/>
      <c r="S3036" s="175"/>
      <c r="T3036" s="2"/>
    </row>
    <row r="3037" spans="5:20"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176"/>
      <c r="R3037" s="171"/>
      <c r="S3037" s="175"/>
      <c r="T3037" s="2"/>
    </row>
    <row r="3038" spans="5:20"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176"/>
      <c r="R3038" s="171"/>
      <c r="S3038" s="175"/>
      <c r="T3038" s="2"/>
    </row>
    <row r="3039" spans="5:20"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176"/>
      <c r="R3039" s="171"/>
      <c r="S3039" s="175"/>
      <c r="T3039" s="2"/>
    </row>
    <row r="3040" spans="5:20"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176"/>
      <c r="R3040" s="171"/>
      <c r="S3040" s="175"/>
      <c r="T3040" s="2"/>
    </row>
    <row r="3041" spans="5:20"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176"/>
      <c r="R3041" s="171"/>
      <c r="S3041" s="175"/>
      <c r="T3041" s="2"/>
    </row>
    <row r="3042" spans="5:20"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176"/>
      <c r="R3042" s="171"/>
      <c r="S3042" s="175"/>
      <c r="T3042" s="2"/>
    </row>
    <row r="3043" spans="5:20"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176"/>
      <c r="R3043" s="171"/>
      <c r="S3043" s="175"/>
      <c r="T3043" s="2"/>
    </row>
    <row r="3044" spans="5:20"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176"/>
      <c r="R3044" s="171"/>
      <c r="S3044" s="175"/>
      <c r="T3044" s="2"/>
    </row>
    <row r="3045" spans="5:20"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176"/>
      <c r="R3045" s="171"/>
      <c r="S3045" s="175"/>
      <c r="T3045" s="2"/>
    </row>
    <row r="3046" spans="5:20"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176"/>
      <c r="R3046" s="171"/>
      <c r="S3046" s="175"/>
      <c r="T3046" s="2"/>
    </row>
    <row r="3047" spans="5:20"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176"/>
      <c r="R3047" s="171"/>
      <c r="S3047" s="175"/>
      <c r="T3047" s="2"/>
    </row>
    <row r="3048" spans="5:20"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176"/>
      <c r="R3048" s="171"/>
      <c r="S3048" s="175"/>
      <c r="T3048" s="2"/>
    </row>
    <row r="3049" spans="5:20"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176"/>
      <c r="R3049" s="171"/>
      <c r="S3049" s="175"/>
      <c r="T3049" s="2"/>
    </row>
    <row r="3050" spans="5:20"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176"/>
      <c r="R3050" s="171"/>
      <c r="S3050" s="175"/>
      <c r="T3050" s="2"/>
    </row>
    <row r="3051" spans="5:20"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176"/>
      <c r="R3051" s="171"/>
      <c r="S3051" s="175"/>
      <c r="T3051" s="2"/>
    </row>
    <row r="3052" spans="5:20"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176"/>
      <c r="R3052" s="171"/>
      <c r="S3052" s="175"/>
      <c r="T3052" s="2"/>
    </row>
    <row r="3053" spans="5:20"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176"/>
      <c r="R3053" s="171"/>
      <c r="S3053" s="175"/>
      <c r="T3053" s="2"/>
    </row>
    <row r="3054" spans="5:20"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176"/>
      <c r="R3054" s="171"/>
      <c r="S3054" s="175"/>
      <c r="T3054" s="2"/>
    </row>
    <row r="3055" spans="5:20"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176"/>
      <c r="R3055" s="171"/>
      <c r="S3055" s="175"/>
      <c r="T3055" s="2"/>
    </row>
    <row r="3056" spans="5:20"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176"/>
      <c r="R3056" s="171"/>
      <c r="S3056" s="175"/>
      <c r="T3056" s="2"/>
    </row>
    <row r="3057" spans="5:20"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176"/>
      <c r="R3057" s="171"/>
      <c r="S3057" s="175"/>
      <c r="T3057" s="2"/>
    </row>
    <row r="3058" spans="5:20"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176"/>
      <c r="R3058" s="171"/>
      <c r="S3058" s="175"/>
      <c r="T3058" s="2"/>
    </row>
    <row r="3059" spans="5:20"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176"/>
      <c r="R3059" s="171"/>
      <c r="S3059" s="175"/>
      <c r="T3059" s="2"/>
    </row>
    <row r="3060" spans="5:20"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176"/>
      <c r="R3060" s="171"/>
      <c r="S3060" s="175"/>
      <c r="T3060" s="2"/>
    </row>
    <row r="3061" spans="5:20"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176"/>
      <c r="R3061" s="171"/>
      <c r="S3061" s="175"/>
      <c r="T3061" s="2"/>
    </row>
    <row r="3062" spans="5:20"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176"/>
      <c r="R3062" s="171"/>
      <c r="S3062" s="175"/>
      <c r="T3062" s="2"/>
    </row>
    <row r="3063" spans="5:20"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176"/>
      <c r="R3063" s="171"/>
      <c r="S3063" s="175"/>
      <c r="T3063" s="2"/>
    </row>
    <row r="3064" spans="5:20"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176"/>
      <c r="R3064" s="171"/>
      <c r="S3064" s="175"/>
      <c r="T3064" s="2"/>
    </row>
    <row r="3065" spans="5:20"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176"/>
      <c r="R3065" s="171"/>
      <c r="S3065" s="175"/>
      <c r="T3065" s="2"/>
    </row>
    <row r="3066" spans="5:20"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176"/>
      <c r="R3066" s="171"/>
      <c r="S3066" s="175"/>
      <c r="T3066" s="2"/>
    </row>
    <row r="3067" spans="5:20"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176"/>
      <c r="R3067" s="171"/>
      <c r="S3067" s="175"/>
      <c r="T3067" s="2"/>
    </row>
    <row r="3068" spans="5:20"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176"/>
      <c r="R3068" s="171"/>
      <c r="S3068" s="175"/>
      <c r="T3068" s="2"/>
    </row>
    <row r="3069" spans="5:20"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176"/>
      <c r="R3069" s="171"/>
      <c r="S3069" s="175"/>
      <c r="T3069" s="2"/>
    </row>
    <row r="3070" spans="5:20"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176"/>
      <c r="R3070" s="171"/>
      <c r="S3070" s="175"/>
      <c r="T3070" s="2"/>
    </row>
    <row r="3071" spans="5:20"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176"/>
      <c r="R3071" s="171"/>
      <c r="S3071" s="175"/>
      <c r="T3071" s="2"/>
    </row>
    <row r="3072" spans="5:20"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176"/>
      <c r="R3072" s="171"/>
      <c r="S3072" s="175"/>
      <c r="T3072" s="2"/>
    </row>
    <row r="3073" spans="5:20"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176"/>
      <c r="R3073" s="171"/>
      <c r="S3073" s="175"/>
      <c r="T3073" s="2"/>
    </row>
    <row r="3074" spans="5:20"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176"/>
      <c r="R3074" s="171"/>
      <c r="S3074" s="175"/>
      <c r="T3074" s="2"/>
    </row>
    <row r="3075" spans="5:20"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176"/>
      <c r="R3075" s="171"/>
      <c r="S3075" s="175"/>
      <c r="T3075" s="2"/>
    </row>
    <row r="3076" spans="5:20"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176"/>
      <c r="R3076" s="171"/>
      <c r="S3076" s="175"/>
      <c r="T3076" s="2"/>
    </row>
    <row r="3077" spans="5:20"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176"/>
      <c r="R3077" s="171"/>
      <c r="S3077" s="175"/>
      <c r="T3077" s="2"/>
    </row>
    <row r="3078" spans="5:20"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176"/>
      <c r="R3078" s="171"/>
      <c r="S3078" s="175"/>
      <c r="T3078" s="2"/>
    </row>
    <row r="3079" spans="5:20"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176"/>
      <c r="R3079" s="171"/>
      <c r="S3079" s="175"/>
      <c r="T3079" s="2"/>
    </row>
    <row r="3080" spans="5:20"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176"/>
      <c r="R3080" s="171"/>
      <c r="S3080" s="175"/>
      <c r="T3080" s="2"/>
    </row>
    <row r="3081" spans="5:20"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176"/>
      <c r="R3081" s="171"/>
      <c r="S3081" s="175"/>
      <c r="T3081" s="2"/>
    </row>
    <row r="3082" spans="5:20"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176"/>
      <c r="R3082" s="171"/>
      <c r="S3082" s="175"/>
      <c r="T3082" s="2"/>
    </row>
    <row r="3083" spans="5:20"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176"/>
      <c r="R3083" s="171"/>
      <c r="S3083" s="175"/>
      <c r="T3083" s="2"/>
    </row>
    <row r="3084" spans="5:20"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176"/>
      <c r="R3084" s="171"/>
      <c r="S3084" s="175"/>
      <c r="T3084" s="2"/>
    </row>
    <row r="3085" spans="5:20"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176"/>
      <c r="R3085" s="171"/>
      <c r="S3085" s="175"/>
      <c r="T3085" s="2"/>
    </row>
    <row r="3086" spans="5:20"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176"/>
      <c r="R3086" s="171"/>
      <c r="S3086" s="175"/>
      <c r="T3086" s="2"/>
    </row>
    <row r="3087" spans="5:20"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176"/>
      <c r="R3087" s="171"/>
      <c r="S3087" s="175"/>
      <c r="T3087" s="2"/>
    </row>
    <row r="3088" spans="5:20"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176"/>
      <c r="R3088" s="171"/>
      <c r="S3088" s="175"/>
      <c r="T3088" s="2"/>
    </row>
    <row r="3089" spans="5:20"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176"/>
      <c r="R3089" s="171"/>
      <c r="S3089" s="175"/>
      <c r="T3089" s="2"/>
    </row>
    <row r="3090" spans="5:20"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176"/>
      <c r="R3090" s="171"/>
      <c r="S3090" s="175"/>
      <c r="T3090" s="2"/>
    </row>
    <row r="3091" spans="5:20"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176"/>
      <c r="R3091" s="171"/>
      <c r="S3091" s="175"/>
      <c r="T3091" s="2"/>
    </row>
    <row r="3092" spans="5:20"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176"/>
      <c r="R3092" s="171"/>
      <c r="S3092" s="175"/>
      <c r="T3092" s="2"/>
    </row>
    <row r="3093" spans="5:20"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176"/>
      <c r="R3093" s="171"/>
      <c r="S3093" s="175"/>
      <c r="T3093" s="2"/>
    </row>
    <row r="3094" spans="5:20"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176"/>
      <c r="R3094" s="171"/>
      <c r="S3094" s="175"/>
      <c r="T3094" s="2"/>
    </row>
    <row r="3095" spans="5:20"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176"/>
      <c r="R3095" s="171"/>
      <c r="S3095" s="175"/>
      <c r="T3095" s="2"/>
    </row>
    <row r="3096" spans="5:20"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176"/>
      <c r="R3096" s="171"/>
      <c r="S3096" s="175"/>
      <c r="T3096" s="2"/>
    </row>
    <row r="3097" spans="5:20"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176"/>
      <c r="R3097" s="171"/>
      <c r="S3097" s="175"/>
      <c r="T3097" s="2"/>
    </row>
    <row r="3098" spans="5:20"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176"/>
      <c r="R3098" s="171"/>
      <c r="S3098" s="175"/>
      <c r="T3098" s="2"/>
    </row>
    <row r="3099" spans="5:20"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176"/>
      <c r="R3099" s="171"/>
      <c r="S3099" s="175"/>
      <c r="T3099" s="2"/>
    </row>
    <row r="3100" spans="5:20"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176"/>
      <c r="R3100" s="171"/>
      <c r="S3100" s="175"/>
      <c r="T3100" s="2"/>
    </row>
    <row r="3101" spans="5:20"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176"/>
      <c r="R3101" s="171"/>
      <c r="S3101" s="175"/>
      <c r="T3101" s="2"/>
    </row>
    <row r="3102" spans="5:20"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176"/>
      <c r="R3102" s="171"/>
      <c r="S3102" s="175"/>
      <c r="T3102" s="2"/>
    </row>
    <row r="3103" spans="5:20"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176"/>
      <c r="R3103" s="171"/>
      <c r="S3103" s="175"/>
      <c r="T3103" s="2"/>
    </row>
    <row r="3104" spans="5:20"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176"/>
      <c r="R3104" s="171"/>
      <c r="S3104" s="175"/>
      <c r="T3104" s="2"/>
    </row>
    <row r="3105" spans="5:20"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176"/>
      <c r="R3105" s="171"/>
      <c r="S3105" s="175"/>
      <c r="T3105" s="2"/>
    </row>
    <row r="3106" spans="5:20"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176"/>
      <c r="R3106" s="171"/>
      <c r="S3106" s="175"/>
      <c r="T3106" s="2"/>
    </row>
    <row r="3107" spans="5:20"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176"/>
      <c r="R3107" s="171"/>
      <c r="S3107" s="175"/>
      <c r="T3107" s="2"/>
    </row>
    <row r="3108" spans="5:20"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176"/>
      <c r="R3108" s="171"/>
      <c r="S3108" s="175"/>
      <c r="T3108" s="2"/>
    </row>
    <row r="3109" spans="5:20"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176"/>
      <c r="R3109" s="171"/>
      <c r="S3109" s="175"/>
      <c r="T3109" s="2"/>
    </row>
    <row r="3110" spans="5:20"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176"/>
      <c r="R3110" s="171"/>
      <c r="S3110" s="175"/>
      <c r="T3110" s="2"/>
    </row>
    <row r="3111" spans="5:20"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176"/>
      <c r="R3111" s="171"/>
      <c r="S3111" s="175"/>
      <c r="T3111" s="2"/>
    </row>
    <row r="3112" spans="5:20"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176"/>
      <c r="R3112" s="171"/>
      <c r="S3112" s="175"/>
      <c r="T3112" s="2"/>
    </row>
    <row r="3113" spans="5:20"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176"/>
      <c r="R3113" s="171"/>
      <c r="S3113" s="175"/>
      <c r="T3113" s="2"/>
    </row>
    <row r="3114" spans="5:20"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176"/>
      <c r="R3114" s="171"/>
      <c r="S3114" s="175"/>
      <c r="T3114" s="2"/>
    </row>
    <row r="3115" spans="5:20"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176"/>
      <c r="R3115" s="171"/>
      <c r="S3115" s="175"/>
      <c r="T3115" s="2"/>
    </row>
    <row r="3116" spans="5:20"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176"/>
      <c r="R3116" s="171"/>
      <c r="S3116" s="175"/>
      <c r="T3116" s="2"/>
    </row>
    <row r="3117" spans="5:20"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176"/>
      <c r="R3117" s="171"/>
      <c r="S3117" s="175"/>
      <c r="T3117" s="2"/>
    </row>
    <row r="3118" spans="5:20"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176"/>
      <c r="R3118" s="171"/>
      <c r="S3118" s="175"/>
      <c r="T3118" s="2"/>
    </row>
    <row r="3119" spans="5:20"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176"/>
      <c r="R3119" s="171"/>
      <c r="S3119" s="175"/>
      <c r="T3119" s="2"/>
    </row>
    <row r="3120" spans="5:20"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176"/>
      <c r="R3120" s="171"/>
      <c r="S3120" s="175"/>
      <c r="T3120" s="2"/>
    </row>
    <row r="3121" spans="5:20"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176"/>
      <c r="R3121" s="171"/>
      <c r="S3121" s="175"/>
      <c r="T3121" s="2"/>
    </row>
    <row r="3122" spans="5:20"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176"/>
      <c r="R3122" s="171"/>
      <c r="S3122" s="175"/>
      <c r="T3122" s="2"/>
    </row>
    <row r="3123" spans="5:20"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176"/>
      <c r="R3123" s="171"/>
      <c r="S3123" s="175"/>
      <c r="T3123" s="2"/>
    </row>
    <row r="3124" spans="5:20"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176"/>
      <c r="R3124" s="171"/>
      <c r="S3124" s="175"/>
      <c r="T3124" s="2"/>
    </row>
    <row r="3125" spans="5:20"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176"/>
      <c r="R3125" s="171"/>
      <c r="S3125" s="175"/>
      <c r="T3125" s="2"/>
    </row>
    <row r="3126" spans="5:20"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176"/>
      <c r="R3126" s="171"/>
      <c r="S3126" s="175"/>
      <c r="T3126" s="2"/>
    </row>
    <row r="3127" spans="5:20"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176"/>
      <c r="R3127" s="171"/>
      <c r="S3127" s="175"/>
      <c r="T3127" s="2"/>
    </row>
    <row r="3128" spans="5:20"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176"/>
      <c r="R3128" s="171"/>
      <c r="S3128" s="175"/>
      <c r="T3128" s="2"/>
    </row>
    <row r="3129" spans="5:20"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176"/>
      <c r="R3129" s="171"/>
      <c r="S3129" s="175"/>
      <c r="T3129" s="2"/>
    </row>
    <row r="3130" spans="5:20"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176"/>
      <c r="R3130" s="171"/>
      <c r="S3130" s="175"/>
      <c r="T3130" s="2"/>
    </row>
    <row r="3131" spans="5:20"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176"/>
      <c r="R3131" s="171"/>
      <c r="S3131" s="175"/>
      <c r="T3131" s="2"/>
    </row>
    <row r="3132" spans="5:20"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176"/>
      <c r="R3132" s="171"/>
      <c r="S3132" s="175"/>
      <c r="T3132" s="2"/>
    </row>
    <row r="3133" spans="5:20"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176"/>
      <c r="R3133" s="171"/>
      <c r="S3133" s="175"/>
      <c r="T3133" s="2"/>
    </row>
    <row r="3134" spans="5:20"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176"/>
      <c r="R3134" s="171"/>
      <c r="S3134" s="175"/>
      <c r="T3134" s="2"/>
    </row>
    <row r="3135" spans="5:20"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176"/>
      <c r="R3135" s="171"/>
      <c r="S3135" s="175"/>
      <c r="T3135" s="2"/>
    </row>
    <row r="3136" spans="5:20"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176"/>
      <c r="R3136" s="171"/>
      <c r="S3136" s="175"/>
      <c r="T3136" s="2"/>
    </row>
    <row r="3137" spans="5:20"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176"/>
      <c r="R3137" s="171"/>
      <c r="S3137" s="175"/>
      <c r="T3137" s="2"/>
    </row>
    <row r="3138" spans="5:20"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176"/>
      <c r="R3138" s="171"/>
      <c r="S3138" s="175"/>
      <c r="T3138" s="2"/>
    </row>
    <row r="3139" spans="5:20"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176"/>
      <c r="R3139" s="171"/>
      <c r="S3139" s="175"/>
      <c r="T3139" s="2"/>
    </row>
    <row r="3140" spans="5:20"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176"/>
      <c r="R3140" s="171"/>
      <c r="S3140" s="175"/>
      <c r="T3140" s="2"/>
    </row>
    <row r="3141" spans="5:20"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176"/>
      <c r="R3141" s="171"/>
      <c r="S3141" s="175"/>
      <c r="T3141" s="2"/>
    </row>
    <row r="3142" spans="5:20"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176"/>
      <c r="R3142" s="171"/>
      <c r="S3142" s="175"/>
      <c r="T3142" s="2"/>
    </row>
    <row r="3143" spans="5:20"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176"/>
      <c r="R3143" s="171"/>
      <c r="S3143" s="175"/>
      <c r="T3143" s="2"/>
    </row>
    <row r="3144" spans="5:20"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176"/>
      <c r="R3144" s="171"/>
      <c r="S3144" s="175"/>
      <c r="T3144" s="2"/>
    </row>
    <row r="3145" spans="5:20"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176"/>
      <c r="R3145" s="171"/>
      <c r="S3145" s="175"/>
      <c r="T3145" s="2"/>
    </row>
    <row r="3146" spans="5:20"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176"/>
      <c r="R3146" s="171"/>
      <c r="S3146" s="175"/>
      <c r="T3146" s="2"/>
    </row>
    <row r="3147" spans="5:20"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176"/>
      <c r="R3147" s="171"/>
      <c r="S3147" s="175"/>
      <c r="T3147" s="2"/>
    </row>
    <row r="3148" spans="5:20"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176"/>
      <c r="R3148" s="171"/>
      <c r="S3148" s="175"/>
      <c r="T3148" s="2"/>
    </row>
    <row r="3149" spans="5:20"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176"/>
      <c r="R3149" s="171"/>
      <c r="S3149" s="175"/>
      <c r="T3149" s="2"/>
    </row>
    <row r="3150" spans="5:20"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176"/>
      <c r="R3150" s="171"/>
      <c r="S3150" s="175"/>
      <c r="T3150" s="2"/>
    </row>
    <row r="3151" spans="5:20"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176"/>
      <c r="R3151" s="171"/>
      <c r="S3151" s="175"/>
      <c r="T3151" s="2"/>
    </row>
    <row r="3152" spans="5:20"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176"/>
      <c r="R3152" s="171"/>
      <c r="S3152" s="175"/>
      <c r="T3152" s="2"/>
    </row>
    <row r="3153" spans="5:20"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176"/>
      <c r="R3153" s="171"/>
      <c r="S3153" s="175"/>
      <c r="T3153" s="2"/>
    </row>
    <row r="3154" spans="5:20"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176"/>
      <c r="R3154" s="171"/>
      <c r="S3154" s="175"/>
      <c r="T3154" s="2"/>
    </row>
    <row r="3155" spans="5:20"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176"/>
      <c r="R3155" s="171"/>
      <c r="S3155" s="175"/>
      <c r="T3155" s="2"/>
    </row>
    <row r="3156" spans="5:20"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176"/>
      <c r="R3156" s="171"/>
      <c r="S3156" s="175"/>
      <c r="T3156" s="2"/>
    </row>
    <row r="3157" spans="5:20"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176"/>
      <c r="R3157" s="171"/>
      <c r="S3157" s="175"/>
      <c r="T3157" s="2"/>
    </row>
    <row r="3158" spans="5:20"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176"/>
      <c r="R3158" s="171"/>
      <c r="S3158" s="175"/>
      <c r="T3158" s="2"/>
    </row>
    <row r="3159" spans="5:20"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176"/>
      <c r="R3159" s="171"/>
      <c r="S3159" s="175"/>
      <c r="T3159" s="2"/>
    </row>
    <row r="3160" spans="5:20"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176"/>
      <c r="R3160" s="171"/>
      <c r="S3160" s="175"/>
      <c r="T3160" s="2"/>
    </row>
    <row r="3161" spans="5:20"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176"/>
      <c r="R3161" s="171"/>
      <c r="S3161" s="175"/>
      <c r="T3161" s="2"/>
    </row>
    <row r="3162" spans="5:20"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176"/>
      <c r="R3162" s="171"/>
      <c r="S3162" s="175"/>
      <c r="T3162" s="2"/>
    </row>
    <row r="3163" spans="5:20"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176"/>
      <c r="R3163" s="171"/>
      <c r="S3163" s="175"/>
      <c r="T3163" s="2"/>
    </row>
    <row r="3164" spans="5:20"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176"/>
      <c r="R3164" s="171"/>
      <c r="S3164" s="175"/>
      <c r="T3164" s="2"/>
    </row>
    <row r="3165" spans="5:20"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176"/>
      <c r="R3165" s="171"/>
      <c r="S3165" s="175"/>
      <c r="T3165" s="2"/>
    </row>
    <row r="3166" spans="5:20"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176"/>
      <c r="R3166" s="171"/>
      <c r="S3166" s="175"/>
      <c r="T3166" s="2"/>
    </row>
    <row r="3167" spans="5:20"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176"/>
      <c r="R3167" s="171"/>
      <c r="S3167" s="175"/>
      <c r="T3167" s="2"/>
    </row>
    <row r="3168" spans="5:20"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176"/>
      <c r="R3168" s="171"/>
      <c r="S3168" s="175"/>
      <c r="T3168" s="2"/>
    </row>
    <row r="3169" spans="5:20"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176"/>
      <c r="R3169" s="171"/>
      <c r="S3169" s="175"/>
      <c r="T3169" s="2"/>
    </row>
    <row r="3170" spans="5:20"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176"/>
      <c r="R3170" s="171"/>
      <c r="S3170" s="175"/>
      <c r="T3170" s="2"/>
    </row>
    <row r="3171" spans="5:20"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176"/>
      <c r="R3171" s="171"/>
      <c r="S3171" s="175"/>
      <c r="T3171" s="2"/>
    </row>
    <row r="3172" spans="5:20"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176"/>
      <c r="R3172" s="171"/>
      <c r="S3172" s="175"/>
      <c r="T3172" s="2"/>
    </row>
    <row r="3173" spans="5:20"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176"/>
      <c r="R3173" s="171"/>
      <c r="S3173" s="175"/>
      <c r="T3173" s="2"/>
    </row>
    <row r="3174" spans="5:20"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176"/>
      <c r="R3174" s="171"/>
      <c r="S3174" s="175"/>
      <c r="T3174" s="2"/>
    </row>
    <row r="3175" spans="5:20"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176"/>
      <c r="R3175" s="171"/>
      <c r="S3175" s="175"/>
      <c r="T3175" s="2"/>
    </row>
    <row r="3176" spans="5:20"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176"/>
      <c r="R3176" s="171"/>
      <c r="S3176" s="175"/>
      <c r="T3176" s="2"/>
    </row>
    <row r="3177" spans="5:20"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176"/>
      <c r="R3177" s="171"/>
      <c r="S3177" s="175"/>
      <c r="T3177" s="2"/>
    </row>
    <row r="3178" spans="5:20"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176"/>
      <c r="R3178" s="171"/>
      <c r="S3178" s="175"/>
      <c r="T3178" s="2"/>
    </row>
    <row r="3179" spans="5:20"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176"/>
      <c r="R3179" s="171"/>
      <c r="S3179" s="175"/>
      <c r="T3179" s="2"/>
    </row>
    <row r="3180" spans="5:20"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176"/>
      <c r="R3180" s="171"/>
      <c r="S3180" s="175"/>
      <c r="T3180" s="2"/>
    </row>
    <row r="3181" spans="5:20"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176"/>
      <c r="R3181" s="171"/>
      <c r="S3181" s="175"/>
      <c r="T3181" s="2"/>
    </row>
    <row r="3182" spans="5:20"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176"/>
      <c r="R3182" s="171"/>
      <c r="S3182" s="175"/>
      <c r="T3182" s="2"/>
    </row>
    <row r="3183" spans="5:20"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176"/>
      <c r="R3183" s="171"/>
      <c r="S3183" s="175"/>
      <c r="T3183" s="2"/>
    </row>
    <row r="3184" spans="5:20"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176"/>
      <c r="R3184" s="171"/>
      <c r="S3184" s="175"/>
      <c r="T3184" s="2"/>
    </row>
    <row r="3185" spans="5:20"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176"/>
      <c r="R3185" s="171"/>
      <c r="S3185" s="175"/>
      <c r="T3185" s="2"/>
    </row>
    <row r="3186" spans="5:20"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176"/>
      <c r="R3186" s="171"/>
      <c r="S3186" s="175"/>
      <c r="T3186" s="2"/>
    </row>
    <row r="3187" spans="5:20"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177"/>
      <c r="R3187" s="162"/>
      <c r="S3187" s="174"/>
      <c r="T3187" s="2"/>
    </row>
    <row r="3188" spans="5:20"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177"/>
      <c r="R3188" s="162"/>
      <c r="S3188" s="174"/>
      <c r="T3188" s="2"/>
    </row>
    <row r="3189" spans="5:20"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177"/>
      <c r="R3189" s="162"/>
      <c r="S3189" s="174"/>
      <c r="T3189" s="2"/>
    </row>
    <row r="3190" spans="5:20"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177"/>
      <c r="R3190" s="162"/>
      <c r="S3190" s="174"/>
      <c r="T3190" s="2"/>
    </row>
    <row r="3191" spans="5:20"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177"/>
      <c r="R3191" s="162"/>
      <c r="S3191" s="174"/>
      <c r="T3191" s="2"/>
    </row>
    <row r="3192" spans="5:20"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177"/>
      <c r="R3192" s="162"/>
      <c r="S3192" s="174"/>
      <c r="T3192" s="2"/>
    </row>
    <row r="3193" spans="5:20"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177"/>
      <c r="R3193" s="162"/>
      <c r="S3193" s="174"/>
      <c r="T3193" s="2"/>
    </row>
    <row r="3194" spans="5:20"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177"/>
      <c r="R3194" s="162"/>
      <c r="S3194" s="174"/>
      <c r="T3194" s="2"/>
    </row>
    <row r="3195" spans="5:20"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177"/>
      <c r="R3195" s="162"/>
      <c r="S3195" s="174"/>
      <c r="T3195" s="2"/>
    </row>
    <row r="3196" spans="5:20"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177"/>
      <c r="R3196" s="162"/>
      <c r="S3196" s="174"/>
      <c r="T3196" s="2"/>
    </row>
    <row r="3197" spans="5:20"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177"/>
      <c r="R3197" s="162"/>
      <c r="S3197" s="174"/>
      <c r="T3197" s="2"/>
    </row>
    <row r="3198" spans="5:20"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177"/>
      <c r="R3198" s="162"/>
      <c r="S3198" s="174"/>
      <c r="T3198" s="2"/>
    </row>
    <row r="3199" spans="5:20"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177"/>
      <c r="R3199" s="162"/>
      <c r="S3199" s="174"/>
      <c r="T3199" s="2"/>
    </row>
    <row r="3200" spans="5:20"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177"/>
      <c r="R3200" s="162"/>
      <c r="S3200" s="174"/>
      <c r="T3200" s="2"/>
    </row>
    <row r="3201" spans="5:20"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177"/>
      <c r="R3201" s="162"/>
      <c r="S3201" s="174"/>
      <c r="T3201" s="2"/>
    </row>
    <row r="3202" spans="5:20"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177"/>
      <c r="R3202" s="162"/>
      <c r="S3202" s="174"/>
      <c r="T3202" s="2"/>
    </row>
    <row r="3203" spans="5:20"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177"/>
      <c r="R3203" s="162"/>
      <c r="S3203" s="174"/>
      <c r="T3203" s="2"/>
    </row>
    <row r="3204" spans="5:20"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177"/>
      <c r="R3204" s="162"/>
      <c r="S3204" s="174"/>
      <c r="T3204" s="2"/>
    </row>
    <row r="3205" spans="5:20"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177"/>
      <c r="R3205" s="162"/>
      <c r="S3205" s="174"/>
      <c r="T3205" s="2"/>
    </row>
    <row r="3206" spans="5:20"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177"/>
      <c r="R3206" s="162"/>
      <c r="S3206" s="174"/>
      <c r="T3206" s="2"/>
    </row>
    <row r="3207" spans="5:20"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177"/>
      <c r="R3207" s="162"/>
      <c r="S3207" s="174"/>
      <c r="T3207" s="2"/>
    </row>
    <row r="3208" spans="5:20"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177"/>
      <c r="R3208" s="162"/>
      <c r="S3208" s="174"/>
      <c r="T3208" s="2"/>
    </row>
    <row r="3209" spans="5:20"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177"/>
      <c r="R3209" s="162"/>
      <c r="S3209" s="174"/>
      <c r="T3209" s="2"/>
    </row>
    <row r="3210" spans="5:20"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177"/>
      <c r="R3210" s="162"/>
      <c r="S3210" s="174"/>
      <c r="T3210" s="2"/>
    </row>
    <row r="3211" spans="5:20"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177"/>
      <c r="R3211" s="162"/>
      <c r="S3211" s="174"/>
      <c r="T3211" s="2"/>
    </row>
    <row r="3212" spans="5:20"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177"/>
      <c r="R3212" s="162"/>
      <c r="S3212" s="174"/>
      <c r="T3212" s="2"/>
    </row>
    <row r="3213" spans="5:20"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177"/>
      <c r="R3213" s="162"/>
      <c r="S3213" s="174"/>
      <c r="T3213" s="2"/>
    </row>
    <row r="3214" spans="5:20"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177"/>
      <c r="R3214" s="162"/>
      <c r="S3214" s="174"/>
      <c r="T3214" s="2"/>
    </row>
    <row r="3215" spans="5:20"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177"/>
      <c r="R3215" s="162"/>
      <c r="S3215" s="174"/>
      <c r="T3215" s="2"/>
    </row>
    <row r="3216" spans="5:20"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177"/>
      <c r="R3216" s="162"/>
      <c r="S3216" s="174"/>
      <c r="T3216" s="2"/>
    </row>
    <row r="3217" spans="5:20"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177"/>
      <c r="R3217" s="162"/>
      <c r="S3217" s="174"/>
      <c r="T3217" s="2"/>
    </row>
    <row r="3218" spans="5:20"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177"/>
      <c r="R3218" s="162"/>
      <c r="S3218" s="174"/>
      <c r="T3218" s="2"/>
    </row>
    <row r="3219" spans="5:20"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177"/>
      <c r="R3219" s="162"/>
      <c r="S3219" s="174"/>
      <c r="T3219" s="2"/>
    </row>
    <row r="3220" spans="5:20"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177"/>
      <c r="R3220" s="162"/>
      <c r="S3220" s="174"/>
      <c r="T3220" s="2"/>
    </row>
    <row r="3221" spans="5:20"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177"/>
      <c r="R3221" s="162"/>
      <c r="S3221" s="174"/>
      <c r="T3221" s="2"/>
    </row>
    <row r="3222" spans="5:20"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177"/>
      <c r="R3222" s="162"/>
      <c r="S3222" s="174"/>
      <c r="T3222" s="2"/>
    </row>
    <row r="3223" spans="5:20"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177"/>
      <c r="R3223" s="162"/>
      <c r="S3223" s="174"/>
      <c r="T3223" s="2"/>
    </row>
    <row r="3224" spans="5:20"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177"/>
      <c r="R3224" s="162"/>
      <c r="S3224" s="174"/>
      <c r="T3224" s="2"/>
    </row>
    <row r="3225" spans="5:20"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177"/>
      <c r="R3225" s="162"/>
      <c r="S3225" s="174"/>
      <c r="T3225" s="2"/>
    </row>
    <row r="3226" spans="5:20"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177"/>
      <c r="R3226" s="162"/>
      <c r="S3226" s="174"/>
      <c r="T3226" s="2"/>
    </row>
    <row r="3227" spans="5:20"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177"/>
      <c r="R3227" s="162"/>
      <c r="S3227" s="174"/>
      <c r="T3227" s="2"/>
    </row>
    <row r="3228" spans="5:20"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177"/>
      <c r="R3228" s="162"/>
      <c r="S3228" s="174"/>
      <c r="T3228" s="2"/>
    </row>
    <row r="3229" spans="5:20"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177"/>
      <c r="R3229" s="162"/>
      <c r="S3229" s="174"/>
      <c r="T3229" s="2"/>
    </row>
    <row r="3230" spans="5:20"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177"/>
      <c r="R3230" s="162"/>
      <c r="S3230" s="174"/>
      <c r="T3230" s="2"/>
    </row>
    <row r="3231" spans="5:20"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177"/>
      <c r="R3231" s="162"/>
      <c r="S3231" s="174"/>
      <c r="T3231" s="2"/>
    </row>
    <row r="3232" spans="5:20"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177"/>
      <c r="R3232" s="162"/>
      <c r="S3232" s="174"/>
      <c r="T3232" s="2"/>
    </row>
    <row r="3233" spans="5:20"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177"/>
      <c r="R3233" s="162"/>
      <c r="S3233" s="174"/>
      <c r="T3233" s="2"/>
    </row>
    <row r="3234" spans="5:20"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177"/>
      <c r="R3234" s="162"/>
      <c r="S3234" s="174"/>
      <c r="T3234" s="2"/>
    </row>
    <row r="3235" spans="5:20"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177"/>
      <c r="R3235" s="162"/>
      <c r="S3235" s="174"/>
      <c r="T3235" s="2"/>
    </row>
    <row r="3236" spans="5:20"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177"/>
      <c r="R3236" s="162"/>
      <c r="S3236" s="174"/>
      <c r="T3236" s="2"/>
    </row>
    <row r="3237" spans="5:20"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177"/>
      <c r="R3237" s="162"/>
      <c r="S3237" s="174"/>
      <c r="T3237" s="2"/>
    </row>
    <row r="3238" spans="5:20"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177"/>
      <c r="R3238" s="162"/>
      <c r="S3238" s="174"/>
      <c r="T3238" s="2"/>
    </row>
    <row r="3239" spans="5:20"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177"/>
      <c r="R3239" s="162"/>
      <c r="S3239" s="174"/>
      <c r="T3239" s="2"/>
    </row>
    <row r="3240" spans="5:20"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177"/>
      <c r="R3240" s="162"/>
      <c r="S3240" s="174"/>
      <c r="T3240" s="2"/>
    </row>
    <row r="3241" spans="5:20"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177"/>
      <c r="R3241" s="162"/>
      <c r="S3241" s="174"/>
      <c r="T3241" s="2"/>
    </row>
    <row r="3242" spans="5:20"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177"/>
      <c r="R3242" s="162"/>
      <c r="S3242" s="174"/>
      <c r="T3242" s="2"/>
    </row>
    <row r="3243" spans="5:20"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177"/>
      <c r="R3243" s="162"/>
      <c r="S3243" s="174"/>
      <c r="T3243" s="2"/>
    </row>
    <row r="3244" spans="5:20"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177"/>
      <c r="R3244" s="162"/>
      <c r="S3244" s="174"/>
      <c r="T3244" s="2"/>
    </row>
    <row r="3245" spans="5:20"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177"/>
      <c r="R3245" s="162"/>
      <c r="S3245" s="174"/>
      <c r="T3245" s="2"/>
    </row>
    <row r="3246" spans="5:20"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177"/>
      <c r="R3246" s="162"/>
      <c r="S3246" s="174"/>
      <c r="T3246" s="2"/>
    </row>
    <row r="3247" spans="5:20"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177"/>
      <c r="R3247" s="162"/>
      <c r="S3247" s="174"/>
      <c r="T3247" s="2"/>
    </row>
    <row r="3248" spans="5:20"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177"/>
      <c r="R3248" s="162"/>
      <c r="S3248" s="174"/>
      <c r="T3248" s="2"/>
    </row>
    <row r="3249" spans="5:20"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177"/>
      <c r="R3249" s="162"/>
      <c r="S3249" s="174"/>
      <c r="T3249" s="2"/>
    </row>
    <row r="3250" spans="5:20"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177"/>
      <c r="R3250" s="162"/>
      <c r="S3250" s="174"/>
      <c r="T3250" s="2"/>
    </row>
    <row r="3251" spans="5:20"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177"/>
      <c r="R3251" s="162"/>
      <c r="S3251" s="174"/>
      <c r="T3251" s="2"/>
    </row>
    <row r="3252" spans="5:20"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177"/>
      <c r="R3252" s="162"/>
      <c r="S3252" s="174"/>
      <c r="T3252" s="2"/>
    </row>
    <row r="3253" spans="5:20"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177"/>
      <c r="R3253" s="162"/>
      <c r="S3253" s="174"/>
      <c r="T3253" s="2"/>
    </row>
    <row r="3254" spans="5:20"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177"/>
      <c r="R3254" s="162"/>
      <c r="S3254" s="174"/>
      <c r="T3254" s="2"/>
    </row>
    <row r="3255" spans="5:20"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177"/>
      <c r="R3255" s="162"/>
      <c r="S3255" s="174"/>
      <c r="T3255" s="2"/>
    </row>
    <row r="3256" spans="5:20"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177"/>
      <c r="R3256" s="162"/>
      <c r="S3256" s="174"/>
      <c r="T3256" s="2"/>
    </row>
    <row r="3257" spans="5:20"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177"/>
      <c r="R3257" s="162"/>
      <c r="S3257" s="174"/>
      <c r="T3257" s="2"/>
    </row>
    <row r="3258" spans="5:20"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177"/>
      <c r="R3258" s="162"/>
      <c r="S3258" s="174"/>
      <c r="T3258" s="2"/>
    </row>
    <row r="3259" spans="5:20"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177"/>
      <c r="R3259" s="162"/>
      <c r="S3259" s="174"/>
      <c r="T3259" s="2"/>
    </row>
    <row r="3260" spans="5:20"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177"/>
      <c r="R3260" s="162"/>
      <c r="S3260" s="174"/>
      <c r="T3260" s="2"/>
    </row>
    <row r="3261" spans="5:20"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177"/>
      <c r="R3261" s="162"/>
      <c r="S3261" s="174"/>
      <c r="T3261" s="2"/>
    </row>
    <row r="3262" spans="5:20"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177"/>
      <c r="R3262" s="162"/>
      <c r="S3262" s="174"/>
      <c r="T3262" s="2"/>
    </row>
    <row r="3263" spans="5:20"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177"/>
      <c r="R3263" s="162"/>
      <c r="S3263" s="174"/>
      <c r="T3263" s="2"/>
    </row>
    <row r="3264" spans="5:20"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177"/>
      <c r="R3264" s="162"/>
      <c r="S3264" s="174"/>
      <c r="T3264" s="2"/>
    </row>
    <row r="3265" spans="5:20"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177"/>
      <c r="R3265" s="162"/>
      <c r="S3265" s="174"/>
      <c r="T3265" s="2"/>
    </row>
    <row r="3266" spans="5:20"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177"/>
      <c r="R3266" s="162"/>
      <c r="S3266" s="174"/>
      <c r="T3266" s="2"/>
    </row>
    <row r="3267" spans="5:20"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177"/>
      <c r="R3267" s="162"/>
      <c r="S3267" s="174"/>
      <c r="T3267" s="2"/>
    </row>
    <row r="3268" spans="5:20"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177"/>
      <c r="R3268" s="162"/>
      <c r="S3268" s="174"/>
      <c r="T3268" s="2"/>
    </row>
    <row r="3269" spans="5:20"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177"/>
      <c r="R3269" s="162"/>
      <c r="S3269" s="174"/>
      <c r="T3269" s="2"/>
    </row>
    <row r="3270" spans="5:20"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177"/>
      <c r="R3270" s="162"/>
      <c r="S3270" s="174"/>
      <c r="T3270" s="2"/>
    </row>
    <row r="3271" spans="5:20"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177"/>
      <c r="R3271" s="162"/>
      <c r="S3271" s="174"/>
      <c r="T3271" s="2"/>
    </row>
    <row r="3272" spans="5:20"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177"/>
      <c r="R3272" s="162"/>
      <c r="S3272" s="174"/>
      <c r="T3272" s="2"/>
    </row>
    <row r="3273" spans="5:20"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177"/>
      <c r="R3273" s="162"/>
      <c r="S3273" s="174"/>
      <c r="T3273" s="2"/>
    </row>
    <row r="3274" spans="5:20"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177"/>
      <c r="R3274" s="162"/>
      <c r="S3274" s="174"/>
      <c r="T3274" s="2"/>
    </row>
    <row r="3275" spans="5:20"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177"/>
      <c r="R3275" s="162"/>
      <c r="S3275" s="174"/>
      <c r="T3275" s="2"/>
    </row>
    <row r="3276" spans="5:20"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177"/>
      <c r="R3276" s="162"/>
      <c r="S3276" s="174"/>
      <c r="T3276" s="2"/>
    </row>
    <row r="3277" spans="5:20"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177"/>
      <c r="R3277" s="162"/>
      <c r="S3277" s="174"/>
      <c r="T3277" s="2"/>
    </row>
    <row r="3278" spans="5:20"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177"/>
      <c r="R3278" s="162"/>
      <c r="S3278" s="174"/>
      <c r="T3278" s="2"/>
    </row>
    <row r="3279" spans="5:20"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177"/>
      <c r="R3279" s="162"/>
      <c r="S3279" s="174"/>
      <c r="T3279" s="2"/>
    </row>
    <row r="3280" spans="5:20"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177"/>
      <c r="R3280" s="162"/>
      <c r="S3280" s="174"/>
      <c r="T3280" s="2"/>
    </row>
    <row r="3281" spans="5:20"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177"/>
      <c r="R3281" s="162"/>
      <c r="S3281" s="174"/>
      <c r="T3281" s="2"/>
    </row>
    <row r="3282" spans="5:20"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177"/>
      <c r="R3282" s="162"/>
      <c r="S3282" s="174"/>
      <c r="T3282" s="2"/>
    </row>
    <row r="3283" spans="5:20"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177"/>
      <c r="R3283" s="162"/>
      <c r="S3283" s="174"/>
      <c r="T3283" s="2"/>
    </row>
    <row r="3284" spans="5:20"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177"/>
      <c r="R3284" s="162"/>
      <c r="S3284" s="174"/>
      <c r="T3284" s="2"/>
    </row>
    <row r="3285" spans="5:20"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177"/>
      <c r="R3285" s="162"/>
      <c r="S3285" s="174"/>
      <c r="T3285" s="2"/>
    </row>
    <row r="3286" spans="5:20"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177"/>
      <c r="R3286" s="162"/>
      <c r="S3286" s="174"/>
      <c r="T3286" s="2"/>
    </row>
    <row r="3287" spans="5:20"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177"/>
      <c r="R3287" s="162"/>
      <c r="S3287" s="174"/>
      <c r="T3287" s="2"/>
    </row>
    <row r="3288" spans="5:20"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177"/>
      <c r="R3288" s="162"/>
      <c r="S3288" s="174"/>
      <c r="T3288" s="2"/>
    </row>
    <row r="3289" spans="5:20"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177"/>
      <c r="R3289" s="162"/>
      <c r="S3289" s="174"/>
      <c r="T3289" s="2"/>
    </row>
    <row r="3290" spans="5:20"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177"/>
      <c r="R3290" s="162"/>
      <c r="S3290" s="174"/>
      <c r="T3290" s="2"/>
    </row>
    <row r="3291" spans="5:20"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177"/>
      <c r="R3291" s="162"/>
      <c r="S3291" s="174"/>
      <c r="T3291" s="2"/>
    </row>
    <row r="3292" spans="5:20"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177"/>
      <c r="R3292" s="162"/>
      <c r="S3292" s="174"/>
      <c r="T3292" s="2"/>
    </row>
    <row r="3293" spans="5:20"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177"/>
      <c r="R3293" s="162"/>
      <c r="S3293" s="174"/>
      <c r="T3293" s="2"/>
    </row>
    <row r="3294" spans="5:20"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177"/>
      <c r="R3294" s="162"/>
      <c r="S3294" s="174"/>
      <c r="T3294" s="2"/>
    </row>
    <row r="3295" spans="5:20"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177"/>
      <c r="R3295" s="162"/>
      <c r="S3295" s="174"/>
      <c r="T3295" s="2"/>
    </row>
    <row r="3296" spans="5:20"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177"/>
      <c r="R3296" s="162"/>
      <c r="S3296" s="174"/>
      <c r="T3296" s="2"/>
    </row>
    <row r="3297" spans="5:20"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177"/>
      <c r="R3297" s="162"/>
      <c r="S3297" s="174"/>
      <c r="T3297" s="2"/>
    </row>
    <row r="3298" spans="5:20"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177"/>
      <c r="R3298" s="162"/>
      <c r="S3298" s="174"/>
      <c r="T3298" s="2"/>
    </row>
    <row r="3299" spans="5:20"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177"/>
      <c r="R3299" s="162"/>
      <c r="S3299" s="174"/>
      <c r="T3299" s="2"/>
    </row>
    <row r="3300" spans="5:20"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177"/>
      <c r="R3300" s="162"/>
      <c r="S3300" s="174"/>
      <c r="T3300" s="2"/>
    </row>
    <row r="3301" spans="5:20"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177"/>
      <c r="R3301" s="162"/>
      <c r="S3301" s="174"/>
      <c r="T3301" s="2"/>
    </row>
    <row r="3302" spans="5:20"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177"/>
      <c r="R3302" s="162"/>
      <c r="S3302" s="174"/>
      <c r="T3302" s="2"/>
    </row>
    <row r="3303" spans="5:20"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177"/>
      <c r="R3303" s="162"/>
      <c r="S3303" s="174"/>
      <c r="T3303" s="2"/>
    </row>
    <row r="3304" spans="5:20"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177"/>
      <c r="R3304" s="162"/>
      <c r="S3304" s="174"/>
      <c r="T3304" s="2"/>
    </row>
    <row r="3305" spans="5:20"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177"/>
      <c r="R3305" s="162"/>
      <c r="S3305" s="174"/>
      <c r="T3305" s="2"/>
    </row>
    <row r="3306" spans="5:20"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177"/>
      <c r="R3306" s="162"/>
      <c r="S3306" s="174"/>
      <c r="T3306" s="2"/>
    </row>
    <row r="3307" spans="5:20"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177"/>
      <c r="R3307" s="162"/>
      <c r="S3307" s="174"/>
      <c r="T3307" s="2"/>
    </row>
    <row r="3308" spans="5:20"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177"/>
      <c r="R3308" s="162"/>
      <c r="S3308" s="174"/>
      <c r="T3308" s="2"/>
    </row>
    <row r="3309" spans="5:20"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177"/>
      <c r="R3309" s="162"/>
      <c r="S3309" s="174"/>
      <c r="T3309" s="2"/>
    </row>
    <row r="3310" spans="5:20"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177"/>
      <c r="R3310" s="162"/>
      <c r="S3310" s="174"/>
      <c r="T3310" s="2"/>
    </row>
    <row r="3311" spans="5:20"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177"/>
      <c r="R3311" s="162"/>
      <c r="S3311" s="174"/>
      <c r="T3311" s="2"/>
    </row>
    <row r="3312" spans="5:20"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177"/>
      <c r="R3312" s="162"/>
      <c r="S3312" s="174"/>
      <c r="T3312" s="2"/>
    </row>
    <row r="3313" spans="5:20"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177"/>
      <c r="R3313" s="162"/>
      <c r="S3313" s="174"/>
      <c r="T3313" s="2"/>
    </row>
    <row r="3314" spans="5:20"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177"/>
      <c r="R3314" s="162"/>
      <c r="S3314" s="174"/>
      <c r="T3314" s="2"/>
    </row>
    <row r="3315" spans="5:20"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177"/>
      <c r="R3315" s="162"/>
      <c r="S3315" s="174"/>
      <c r="T3315" s="2"/>
    </row>
    <row r="3316" spans="5:20"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177"/>
      <c r="R3316" s="162"/>
      <c r="S3316" s="174"/>
      <c r="T3316" s="2"/>
    </row>
    <row r="3317" spans="5:20"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177"/>
      <c r="R3317" s="162"/>
      <c r="S3317" s="174"/>
      <c r="T3317" s="2"/>
    </row>
    <row r="3318" spans="5:20"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177"/>
      <c r="R3318" s="162"/>
      <c r="S3318" s="174"/>
      <c r="T3318" s="2"/>
    </row>
    <row r="3319" spans="5:20"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177"/>
      <c r="R3319" s="162"/>
      <c r="S3319" s="174"/>
      <c r="T3319" s="2"/>
    </row>
    <row r="3320" spans="5:20"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177"/>
      <c r="R3320" s="162"/>
      <c r="S3320" s="174"/>
      <c r="T3320" s="2"/>
    </row>
    <row r="3321" spans="5:20"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177"/>
      <c r="R3321" s="162"/>
      <c r="S3321" s="174"/>
      <c r="T3321" s="2"/>
    </row>
    <row r="3322" spans="5:20"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177"/>
      <c r="R3322" s="162"/>
      <c r="S3322" s="174"/>
      <c r="T3322" s="2"/>
    </row>
    <row r="3323" spans="5:20"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177"/>
      <c r="R3323" s="162"/>
      <c r="S3323" s="174"/>
      <c r="T3323" s="2"/>
    </row>
    <row r="3324" spans="5:20"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177"/>
      <c r="R3324" s="162"/>
      <c r="S3324" s="174"/>
      <c r="T3324" s="2"/>
    </row>
    <row r="3325" spans="5:20"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177"/>
      <c r="R3325" s="162"/>
      <c r="S3325" s="174"/>
      <c r="T3325" s="2"/>
    </row>
    <row r="3326" spans="5:20"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177"/>
      <c r="R3326" s="162"/>
      <c r="S3326" s="174"/>
      <c r="T3326" s="2"/>
    </row>
    <row r="3327" spans="5:20"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177"/>
      <c r="R3327" s="162"/>
      <c r="S3327" s="174"/>
      <c r="T3327" s="2"/>
    </row>
    <row r="3328" spans="5:20"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177"/>
      <c r="R3328" s="162"/>
      <c r="S3328" s="174"/>
      <c r="T3328" s="2"/>
    </row>
    <row r="3329" spans="5:20"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177"/>
      <c r="R3329" s="162"/>
      <c r="S3329" s="174"/>
      <c r="T3329" s="2"/>
    </row>
    <row r="3330" spans="5:20"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177"/>
      <c r="R3330" s="162"/>
      <c r="S3330" s="174"/>
      <c r="T3330" s="2"/>
    </row>
    <row r="3331" spans="5:20"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177"/>
      <c r="R3331" s="162"/>
      <c r="S3331" s="174"/>
      <c r="T3331" s="2"/>
    </row>
    <row r="3332" spans="5:20"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177"/>
      <c r="R3332" s="162"/>
      <c r="S3332" s="174"/>
      <c r="T3332" s="2"/>
    </row>
    <row r="3333" spans="5:20"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177"/>
      <c r="R3333" s="162"/>
      <c r="S3333" s="174"/>
      <c r="T3333" s="2"/>
    </row>
    <row r="3334" spans="5:20"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177"/>
      <c r="R3334" s="162"/>
      <c r="S3334" s="174"/>
      <c r="T3334" s="2"/>
    </row>
    <row r="3335" spans="5:20"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177"/>
      <c r="R3335" s="162"/>
      <c r="S3335" s="174"/>
      <c r="T3335" s="2"/>
    </row>
    <row r="3336" spans="5:20"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177"/>
      <c r="R3336" s="162"/>
      <c r="S3336" s="174"/>
      <c r="T3336" s="2"/>
    </row>
    <row r="3337" spans="5:20"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177"/>
      <c r="R3337" s="162"/>
      <c r="S3337" s="174"/>
      <c r="T3337" s="2"/>
    </row>
    <row r="3338" spans="5:20"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177"/>
      <c r="R3338" s="162"/>
      <c r="S3338" s="174"/>
      <c r="T3338" s="2"/>
    </row>
    <row r="3339" spans="5:20"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177"/>
      <c r="R3339" s="162"/>
      <c r="S3339" s="174"/>
      <c r="T3339" s="2"/>
    </row>
    <row r="3340" spans="5:20"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177"/>
      <c r="R3340" s="162"/>
      <c r="S3340" s="174"/>
      <c r="T3340" s="2"/>
    </row>
    <row r="3341" spans="5:20"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177"/>
      <c r="R3341" s="162"/>
      <c r="S3341" s="174"/>
      <c r="T3341" s="2"/>
    </row>
    <row r="3342" spans="5:20"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177"/>
      <c r="R3342" s="162"/>
      <c r="S3342" s="174"/>
      <c r="T3342" s="2"/>
    </row>
    <row r="3343" spans="5:20"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177"/>
      <c r="R3343" s="162"/>
      <c r="S3343" s="174"/>
      <c r="T3343" s="2"/>
    </row>
    <row r="3344" spans="5:20"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177"/>
      <c r="R3344" s="162"/>
      <c r="S3344" s="174"/>
      <c r="T3344" s="2"/>
    </row>
    <row r="3345" spans="5:20"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177"/>
      <c r="R3345" s="162"/>
      <c r="S3345" s="174"/>
      <c r="T3345" s="2"/>
    </row>
    <row r="3346" spans="5:20"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177"/>
      <c r="R3346" s="162"/>
      <c r="S3346" s="174"/>
      <c r="T3346" s="2"/>
    </row>
    <row r="3347" spans="5:20"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177"/>
      <c r="R3347" s="162"/>
      <c r="S3347" s="174"/>
      <c r="T3347" s="2"/>
    </row>
    <row r="3348" spans="5:20"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177"/>
      <c r="R3348" s="162"/>
      <c r="S3348" s="174"/>
      <c r="T3348" s="2"/>
    </row>
    <row r="3349" spans="5:20"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177"/>
      <c r="R3349" s="162"/>
      <c r="S3349" s="174"/>
      <c r="T3349" s="2"/>
    </row>
    <row r="3350" spans="5:20"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177"/>
      <c r="R3350" s="162"/>
      <c r="S3350" s="174"/>
      <c r="T3350" s="2"/>
    </row>
    <row r="3351" spans="5:20"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177"/>
      <c r="R3351" s="162"/>
      <c r="S3351" s="174"/>
      <c r="T3351" s="2"/>
    </row>
    <row r="3352" spans="5:20"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177"/>
      <c r="R3352" s="162"/>
      <c r="S3352" s="174"/>
      <c r="T3352" s="2"/>
    </row>
    <row r="3353" spans="5:20"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177"/>
      <c r="R3353" s="162"/>
      <c r="S3353" s="174"/>
      <c r="T3353" s="2"/>
    </row>
    <row r="3354" spans="5:20"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177"/>
      <c r="R3354" s="162"/>
      <c r="S3354" s="174"/>
      <c r="T3354" s="2"/>
    </row>
    <row r="3355" spans="5:20"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177"/>
      <c r="R3355" s="162"/>
      <c r="S3355" s="174"/>
      <c r="T3355" s="2"/>
    </row>
    <row r="3356" spans="5:20"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177"/>
      <c r="R3356" s="162"/>
      <c r="S3356" s="174"/>
      <c r="T3356" s="2"/>
    </row>
    <row r="3357" spans="5:20"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177"/>
      <c r="R3357" s="162"/>
      <c r="S3357" s="174"/>
      <c r="T3357" s="2"/>
    </row>
    <row r="3358" spans="5:20"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177"/>
      <c r="R3358" s="162"/>
      <c r="S3358" s="174"/>
      <c r="T3358" s="2"/>
    </row>
    <row r="3359" spans="5:20"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177"/>
      <c r="R3359" s="162"/>
      <c r="S3359" s="174"/>
      <c r="T3359" s="2"/>
    </row>
    <row r="3360" spans="5:20"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177"/>
      <c r="R3360" s="162"/>
      <c r="S3360" s="174"/>
      <c r="T3360" s="2"/>
    </row>
    <row r="3361" spans="5:20"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177"/>
      <c r="R3361" s="162"/>
      <c r="S3361" s="174"/>
      <c r="T3361" s="2"/>
    </row>
    <row r="3362" spans="5:20"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177"/>
      <c r="R3362" s="162"/>
      <c r="S3362" s="174"/>
      <c r="T3362" s="2"/>
    </row>
    <row r="3363" spans="5:20"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177"/>
      <c r="R3363" s="162"/>
      <c r="S3363" s="174"/>
      <c r="T3363" s="2"/>
    </row>
    <row r="3364" spans="5:20"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177"/>
      <c r="R3364" s="162"/>
      <c r="S3364" s="174"/>
      <c r="T3364" s="2"/>
    </row>
    <row r="3365" spans="5:20"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177"/>
      <c r="R3365" s="162"/>
      <c r="S3365" s="174"/>
      <c r="T3365" s="2"/>
    </row>
    <row r="3366" spans="5:20"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177"/>
      <c r="R3366" s="162"/>
      <c r="S3366" s="174"/>
      <c r="T3366" s="2"/>
    </row>
    <row r="3367" spans="5:20"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177"/>
      <c r="R3367" s="162"/>
      <c r="S3367" s="174"/>
      <c r="T3367" s="2"/>
    </row>
    <row r="3368" spans="5:20"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177"/>
      <c r="R3368" s="162"/>
      <c r="S3368" s="174"/>
      <c r="T3368" s="2"/>
    </row>
    <row r="3369" spans="5:20"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177"/>
      <c r="R3369" s="162"/>
      <c r="S3369" s="174"/>
      <c r="T3369" s="2"/>
    </row>
    <row r="3370" spans="5:20"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177"/>
      <c r="R3370" s="162"/>
      <c r="S3370" s="174"/>
      <c r="T3370" s="2"/>
    </row>
    <row r="3371" spans="5:20"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177"/>
      <c r="R3371" s="162"/>
      <c r="S3371" s="174"/>
      <c r="T3371" s="2"/>
    </row>
    <row r="3372" spans="5:20"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177"/>
      <c r="R3372" s="162"/>
      <c r="S3372" s="174"/>
      <c r="T3372" s="2"/>
    </row>
    <row r="3373" spans="5:20"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177"/>
      <c r="R3373" s="162"/>
      <c r="S3373" s="174"/>
      <c r="T3373" s="2"/>
    </row>
    <row r="3374" spans="5:20"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177"/>
      <c r="R3374" s="162"/>
      <c r="S3374" s="174"/>
      <c r="T3374" s="2"/>
    </row>
    <row r="3375" spans="5:20"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177"/>
      <c r="R3375" s="162"/>
      <c r="S3375" s="174"/>
      <c r="T3375" s="2"/>
    </row>
    <row r="3376" spans="5:20"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177"/>
      <c r="R3376" s="162"/>
      <c r="S3376" s="174"/>
      <c r="T3376" s="2"/>
    </row>
    <row r="3377" spans="5:20"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177"/>
      <c r="R3377" s="162"/>
      <c r="S3377" s="174"/>
      <c r="T3377" s="2"/>
    </row>
    <row r="3378" spans="5:20"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177"/>
      <c r="R3378" s="162"/>
      <c r="S3378" s="174"/>
      <c r="T3378" s="2"/>
    </row>
    <row r="3379" spans="5:20"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177"/>
      <c r="R3379" s="162"/>
      <c r="S3379" s="174"/>
      <c r="T3379" s="2"/>
    </row>
    <row r="3380" spans="5:20"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177"/>
      <c r="R3380" s="162"/>
      <c r="S3380" s="174"/>
      <c r="T3380" s="2"/>
    </row>
    <row r="3381" spans="5:20"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177"/>
      <c r="R3381" s="162"/>
      <c r="S3381" s="174"/>
      <c r="T3381" s="2"/>
    </row>
    <row r="3382" spans="5:20"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177"/>
      <c r="R3382" s="162"/>
      <c r="S3382" s="174"/>
      <c r="T3382" s="2"/>
    </row>
    <row r="3383" spans="5:20"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177"/>
      <c r="R3383" s="162"/>
      <c r="S3383" s="174"/>
      <c r="T3383" s="2"/>
    </row>
    <row r="3384" spans="5:20"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177"/>
      <c r="R3384" s="162"/>
      <c r="S3384" s="174"/>
      <c r="T3384" s="2"/>
    </row>
    <row r="3385" spans="5:20"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177"/>
      <c r="R3385" s="162"/>
      <c r="S3385" s="174"/>
      <c r="T3385" s="2"/>
    </row>
    <row r="3386" spans="5:20"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176"/>
      <c r="R3386" s="171"/>
      <c r="S3386" s="175"/>
      <c r="T3386" s="2"/>
    </row>
    <row r="3387" spans="5:20"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176"/>
      <c r="R3387" s="171"/>
      <c r="S3387" s="175"/>
      <c r="T3387" s="2"/>
    </row>
    <row r="3388" spans="5:20"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176"/>
      <c r="R3388" s="171"/>
      <c r="S3388" s="175"/>
      <c r="T3388" s="2"/>
    </row>
    <row r="3389" spans="5:20"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176"/>
      <c r="R3389" s="171"/>
      <c r="S3389" s="175"/>
      <c r="T3389" s="2"/>
    </row>
    <row r="3390" spans="5:20"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176"/>
      <c r="R3390" s="171"/>
      <c r="S3390" s="175"/>
      <c r="T3390" s="2"/>
    </row>
    <row r="3391" spans="5:20"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176"/>
      <c r="R3391" s="171"/>
      <c r="S3391" s="175"/>
      <c r="T3391" s="2"/>
    </row>
    <row r="3392" spans="5:20"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176"/>
      <c r="R3392" s="171"/>
      <c r="S3392" s="175"/>
      <c r="T3392" s="2"/>
    </row>
    <row r="3393" spans="5:20"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176"/>
      <c r="R3393" s="171"/>
      <c r="S3393" s="175"/>
      <c r="T3393" s="2"/>
    </row>
    <row r="3394" spans="5:20"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176"/>
      <c r="R3394" s="171"/>
      <c r="S3394" s="175"/>
      <c r="T3394" s="2"/>
    </row>
    <row r="3395" spans="5:20"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176"/>
      <c r="R3395" s="171"/>
      <c r="S3395" s="175"/>
      <c r="T3395" s="2"/>
    </row>
    <row r="3396" spans="5:20"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176"/>
      <c r="R3396" s="171"/>
      <c r="S3396" s="175"/>
      <c r="T3396" s="2"/>
    </row>
    <row r="3397" spans="5:20"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176"/>
      <c r="R3397" s="171"/>
      <c r="S3397" s="175"/>
      <c r="T3397" s="2"/>
    </row>
    <row r="3398" spans="5:20"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176"/>
      <c r="R3398" s="171"/>
      <c r="S3398" s="175"/>
      <c r="T3398" s="2"/>
    </row>
    <row r="3399" spans="5:20"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176"/>
      <c r="R3399" s="171"/>
      <c r="S3399" s="175"/>
      <c r="T3399" s="2"/>
    </row>
    <row r="3400" spans="5:20"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176"/>
      <c r="R3400" s="171"/>
      <c r="S3400" s="175"/>
      <c r="T3400" s="2"/>
    </row>
    <row r="3401" spans="5:20"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176"/>
      <c r="R3401" s="171"/>
      <c r="S3401" s="175"/>
      <c r="T3401" s="2"/>
    </row>
    <row r="3402" spans="5:20"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176"/>
      <c r="R3402" s="171"/>
      <c r="S3402" s="175"/>
      <c r="T3402" s="2"/>
    </row>
    <row r="3403" spans="5:20"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176"/>
      <c r="R3403" s="171"/>
      <c r="S3403" s="175"/>
      <c r="T3403" s="2"/>
    </row>
    <row r="3404" spans="5:20"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176"/>
      <c r="R3404" s="171"/>
      <c r="S3404" s="175"/>
      <c r="T3404" s="2"/>
    </row>
    <row r="3405" spans="5:20"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176"/>
      <c r="R3405" s="171"/>
      <c r="S3405" s="175"/>
      <c r="T3405" s="2"/>
    </row>
    <row r="3406" spans="5:20"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176"/>
      <c r="R3406" s="171"/>
      <c r="S3406" s="175"/>
      <c r="T3406" s="2"/>
    </row>
    <row r="3407" spans="5:20"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176"/>
      <c r="R3407" s="171"/>
      <c r="S3407" s="175"/>
      <c r="T3407" s="2"/>
    </row>
    <row r="3408" spans="5:20"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176"/>
      <c r="R3408" s="171"/>
      <c r="S3408" s="175"/>
      <c r="T3408" s="2"/>
    </row>
    <row r="3409" spans="5:20"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176"/>
      <c r="R3409" s="171"/>
      <c r="S3409" s="175"/>
      <c r="T3409" s="2"/>
    </row>
    <row r="3410" spans="5:20"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176"/>
      <c r="R3410" s="171"/>
      <c r="S3410" s="175"/>
      <c r="T3410" s="2"/>
    </row>
    <row r="3411" spans="5:20"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176"/>
      <c r="R3411" s="171"/>
      <c r="S3411" s="175"/>
      <c r="T3411" s="2"/>
    </row>
    <row r="3412" spans="5:20"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176"/>
      <c r="R3412" s="171"/>
      <c r="S3412" s="175"/>
      <c r="T3412" s="2"/>
    </row>
    <row r="3413" spans="5:20"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176"/>
      <c r="R3413" s="171"/>
      <c r="S3413" s="175"/>
      <c r="T3413" s="2"/>
    </row>
    <row r="3414" spans="5:20"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176"/>
      <c r="R3414" s="171"/>
      <c r="S3414" s="175"/>
      <c r="T3414" s="2"/>
    </row>
    <row r="3415" spans="5:20"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176"/>
      <c r="R3415" s="171"/>
      <c r="S3415" s="175"/>
      <c r="T3415" s="2"/>
    </row>
    <row r="3416" spans="5:20"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176"/>
      <c r="R3416" s="171"/>
      <c r="S3416" s="175"/>
      <c r="T3416" s="2"/>
    </row>
    <row r="3417" spans="5:20"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176"/>
      <c r="R3417" s="171"/>
      <c r="S3417" s="175"/>
      <c r="T3417" s="2"/>
    </row>
    <row r="3418" spans="5:20"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176"/>
      <c r="R3418" s="171"/>
      <c r="S3418" s="175"/>
      <c r="T3418" s="2"/>
    </row>
    <row r="3419" spans="5:20"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176"/>
      <c r="R3419" s="171"/>
      <c r="S3419" s="175"/>
      <c r="T3419" s="2"/>
    </row>
    <row r="3420" spans="5:20"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176"/>
      <c r="R3420" s="171"/>
      <c r="S3420" s="175"/>
      <c r="T3420" s="2"/>
    </row>
    <row r="3421" spans="5:20"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176"/>
      <c r="R3421" s="171"/>
      <c r="S3421" s="175"/>
      <c r="T3421" s="2"/>
    </row>
    <row r="3422" spans="5:20"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176"/>
      <c r="R3422" s="171"/>
      <c r="S3422" s="175"/>
      <c r="T3422" s="2"/>
    </row>
    <row r="3423" spans="5:20"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176"/>
      <c r="R3423" s="171"/>
      <c r="S3423" s="175"/>
      <c r="T3423" s="2"/>
    </row>
    <row r="3424" spans="5:20"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176"/>
      <c r="R3424" s="171"/>
      <c r="S3424" s="175"/>
      <c r="T3424" s="2"/>
    </row>
    <row r="3425" spans="5:20"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176"/>
      <c r="R3425" s="171"/>
      <c r="S3425" s="175"/>
      <c r="T3425" s="2"/>
    </row>
    <row r="3426" spans="5:20"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176"/>
      <c r="R3426" s="171"/>
      <c r="S3426" s="175"/>
      <c r="T3426" s="2"/>
    </row>
    <row r="3427" spans="5:20"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176"/>
      <c r="R3427" s="171"/>
      <c r="S3427" s="175"/>
      <c r="T3427" s="2"/>
    </row>
    <row r="3428" spans="5:20"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176"/>
      <c r="R3428" s="171"/>
      <c r="S3428" s="175"/>
      <c r="T3428" s="2"/>
    </row>
    <row r="3429" spans="5:20"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176"/>
      <c r="R3429" s="171"/>
      <c r="S3429" s="175"/>
      <c r="T3429" s="2"/>
    </row>
    <row r="3430" spans="5:20"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176"/>
      <c r="R3430" s="171"/>
      <c r="S3430" s="175"/>
      <c r="T3430" s="2"/>
    </row>
    <row r="3431" spans="5:20"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176"/>
      <c r="R3431" s="171"/>
      <c r="S3431" s="175"/>
      <c r="T3431" s="2"/>
    </row>
    <row r="3432" spans="5:20"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176"/>
      <c r="R3432" s="171"/>
      <c r="S3432" s="175"/>
      <c r="T3432" s="2"/>
    </row>
    <row r="3433" spans="5:20"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176"/>
      <c r="R3433" s="171"/>
      <c r="S3433" s="175"/>
      <c r="T3433" s="2"/>
    </row>
    <row r="3434" spans="5:20"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176"/>
      <c r="R3434" s="171"/>
      <c r="S3434" s="175"/>
      <c r="T3434" s="2"/>
    </row>
    <row r="3435" spans="5:20"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176"/>
      <c r="R3435" s="171"/>
      <c r="S3435" s="175"/>
      <c r="T3435" s="2"/>
    </row>
    <row r="3436" spans="5:20"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176"/>
      <c r="R3436" s="171"/>
      <c r="S3436" s="175"/>
      <c r="T3436" s="2"/>
    </row>
    <row r="3437" spans="5:20"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176"/>
      <c r="R3437" s="171"/>
      <c r="S3437" s="175"/>
      <c r="T3437" s="2"/>
    </row>
    <row r="3438" spans="5:20"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176"/>
      <c r="R3438" s="171"/>
      <c r="S3438" s="175"/>
      <c r="T3438" s="2"/>
    </row>
    <row r="3439" spans="5:20"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176"/>
      <c r="R3439" s="171"/>
      <c r="S3439" s="175"/>
      <c r="T3439" s="2"/>
    </row>
    <row r="3440" spans="5:20"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176"/>
      <c r="R3440" s="171"/>
      <c r="S3440" s="175"/>
      <c r="T3440" s="2"/>
    </row>
    <row r="3441" spans="5:20"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176"/>
      <c r="R3441" s="171"/>
      <c r="S3441" s="175"/>
      <c r="T3441" s="2"/>
    </row>
    <row r="3442" spans="5:20"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176"/>
      <c r="R3442" s="171"/>
      <c r="S3442" s="175"/>
      <c r="T3442" s="2"/>
    </row>
    <row r="3443" spans="5:20"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176"/>
      <c r="R3443" s="171"/>
      <c r="S3443" s="175"/>
      <c r="T3443" s="2"/>
    </row>
    <row r="3444" spans="5:20"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176"/>
      <c r="R3444" s="171"/>
      <c r="S3444" s="175"/>
      <c r="T3444" s="2"/>
    </row>
    <row r="3445" spans="5:20"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176"/>
      <c r="R3445" s="171"/>
      <c r="S3445" s="175"/>
      <c r="T3445" s="2"/>
    </row>
    <row r="3446" spans="5:20"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176"/>
      <c r="R3446" s="171"/>
      <c r="S3446" s="175"/>
      <c r="T3446" s="2"/>
    </row>
    <row r="3447" spans="5:20"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176"/>
      <c r="R3447" s="171"/>
      <c r="S3447" s="175"/>
      <c r="T3447" s="2"/>
    </row>
    <row r="3448" spans="5:20"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176"/>
      <c r="R3448" s="171"/>
      <c r="S3448" s="175"/>
      <c r="T3448" s="2"/>
    </row>
    <row r="3449" spans="5:20"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176"/>
      <c r="R3449" s="171"/>
      <c r="S3449" s="175"/>
      <c r="T3449" s="2"/>
    </row>
    <row r="3450" spans="5:20"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176"/>
      <c r="R3450" s="171"/>
      <c r="S3450" s="175"/>
      <c r="T3450" s="2"/>
    </row>
    <row r="3451" spans="5:20"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176"/>
      <c r="R3451" s="171"/>
      <c r="S3451" s="175"/>
      <c r="T3451" s="2"/>
    </row>
    <row r="3452" spans="5:20"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176"/>
      <c r="R3452" s="171"/>
      <c r="S3452" s="175"/>
      <c r="T3452" s="2"/>
    </row>
    <row r="3453" spans="5:20"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176"/>
      <c r="R3453" s="171"/>
      <c r="S3453" s="175"/>
      <c r="T3453" s="2"/>
    </row>
    <row r="3454" spans="5:20"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176"/>
      <c r="R3454" s="171"/>
      <c r="S3454" s="175"/>
      <c r="T3454" s="2"/>
    </row>
    <row r="3455" spans="5:20"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176"/>
      <c r="R3455" s="171"/>
      <c r="S3455" s="175"/>
      <c r="T3455" s="2"/>
    </row>
    <row r="3456" spans="5:20"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176"/>
      <c r="R3456" s="171"/>
      <c r="S3456" s="175"/>
      <c r="T3456" s="2"/>
    </row>
    <row r="3457" spans="5:20"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176"/>
      <c r="R3457" s="171"/>
      <c r="S3457" s="175"/>
      <c r="T3457" s="2"/>
    </row>
    <row r="3458" spans="5:20"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176"/>
      <c r="R3458" s="171"/>
      <c r="S3458" s="175"/>
      <c r="T3458" s="2"/>
    </row>
    <row r="3459" spans="5:20"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176"/>
      <c r="R3459" s="171"/>
      <c r="S3459" s="175"/>
      <c r="T3459" s="2"/>
    </row>
    <row r="3460" spans="5:20"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176"/>
      <c r="R3460" s="171"/>
      <c r="S3460" s="175"/>
      <c r="T3460" s="2"/>
    </row>
    <row r="3461" spans="5:20"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176"/>
      <c r="R3461" s="171"/>
      <c r="S3461" s="175"/>
      <c r="T3461" s="2"/>
    </row>
    <row r="3462" spans="5:20"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176"/>
      <c r="R3462" s="171"/>
      <c r="S3462" s="175"/>
      <c r="T3462" s="2"/>
    </row>
    <row r="3463" spans="5:20"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176"/>
      <c r="R3463" s="171"/>
      <c r="S3463" s="175"/>
      <c r="T3463" s="2"/>
    </row>
    <row r="3464" spans="5:20"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176"/>
      <c r="R3464" s="171"/>
      <c r="S3464" s="175"/>
      <c r="T3464" s="2"/>
    </row>
    <row r="3465" spans="5:20"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176"/>
      <c r="R3465" s="171"/>
      <c r="S3465" s="175"/>
      <c r="T3465" s="2"/>
    </row>
    <row r="3466" spans="5:20"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176"/>
      <c r="R3466" s="171"/>
      <c r="S3466" s="175"/>
      <c r="T3466" s="2"/>
    </row>
    <row r="3467" spans="5:20"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176"/>
      <c r="R3467" s="171"/>
      <c r="S3467" s="175"/>
      <c r="T3467" s="2"/>
    </row>
    <row r="3468" spans="5:20"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176"/>
      <c r="R3468" s="171"/>
      <c r="S3468" s="175"/>
      <c r="T3468" s="2"/>
    </row>
    <row r="3469" spans="5:20"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176"/>
      <c r="R3469" s="171"/>
      <c r="S3469" s="175"/>
      <c r="T3469" s="2"/>
    </row>
    <row r="3470" spans="5:20"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176"/>
      <c r="R3470" s="171"/>
      <c r="S3470" s="175"/>
      <c r="T3470" s="2"/>
    </row>
    <row r="3471" spans="5:20"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176"/>
      <c r="R3471" s="171"/>
      <c r="S3471" s="175"/>
      <c r="T3471" s="2"/>
    </row>
    <row r="3472" spans="5:20"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176"/>
      <c r="R3472" s="171"/>
      <c r="S3472" s="175"/>
      <c r="T3472" s="2"/>
    </row>
    <row r="3473" spans="5:20"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176"/>
      <c r="R3473" s="171"/>
      <c r="S3473" s="175"/>
      <c r="T3473" s="2"/>
    </row>
    <row r="3474" spans="5:20"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176"/>
      <c r="R3474" s="171"/>
      <c r="S3474" s="175"/>
      <c r="T3474" s="2"/>
    </row>
    <row r="3475" spans="5:20"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176"/>
      <c r="R3475" s="171"/>
      <c r="S3475" s="175"/>
      <c r="T3475" s="2"/>
    </row>
    <row r="3476" spans="5:20"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176"/>
      <c r="R3476" s="171"/>
      <c r="S3476" s="175"/>
      <c r="T3476" s="2"/>
    </row>
    <row r="3477" spans="5:20"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176"/>
      <c r="R3477" s="171"/>
      <c r="S3477" s="175"/>
      <c r="T3477" s="2"/>
    </row>
    <row r="3478" spans="5:20"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176"/>
      <c r="R3478" s="171"/>
      <c r="S3478" s="175"/>
      <c r="T3478" s="2"/>
    </row>
    <row r="3479" spans="5:20"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176"/>
      <c r="R3479" s="171"/>
      <c r="S3479" s="175"/>
      <c r="T3479" s="2"/>
    </row>
    <row r="3480" spans="5:20"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176"/>
      <c r="R3480" s="171"/>
      <c r="S3480" s="175"/>
      <c r="T3480" s="2"/>
    </row>
    <row r="3481" spans="5:20"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176"/>
      <c r="R3481" s="171"/>
      <c r="S3481" s="175"/>
      <c r="T3481" s="2"/>
    </row>
    <row r="3482" spans="5:20"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176"/>
      <c r="R3482" s="171"/>
      <c r="S3482" s="175"/>
      <c r="T3482" s="2"/>
    </row>
    <row r="3483" spans="5:20"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176"/>
      <c r="R3483" s="171"/>
      <c r="S3483" s="175"/>
      <c r="T3483" s="2"/>
    </row>
    <row r="3484" spans="5:20"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176"/>
      <c r="R3484" s="171"/>
      <c r="S3484" s="175"/>
      <c r="T3484" s="2"/>
    </row>
    <row r="3485" spans="5:20"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176"/>
      <c r="R3485" s="171"/>
      <c r="S3485" s="175"/>
      <c r="T3485" s="2"/>
    </row>
    <row r="3486" spans="5:20"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176"/>
      <c r="R3486" s="171"/>
      <c r="S3486" s="175"/>
      <c r="T3486" s="2"/>
    </row>
    <row r="3487" spans="5:20"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176"/>
      <c r="R3487" s="171"/>
      <c r="S3487" s="175"/>
      <c r="T3487" s="2"/>
    </row>
    <row r="3488" spans="5:20"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176"/>
      <c r="R3488" s="171"/>
      <c r="S3488" s="175"/>
      <c r="T3488" s="2"/>
    </row>
    <row r="3489" spans="5:20"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176"/>
      <c r="R3489" s="171"/>
      <c r="S3489" s="175"/>
      <c r="T3489" s="2"/>
    </row>
    <row r="3490" spans="5:20"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176"/>
      <c r="R3490" s="171"/>
      <c r="S3490" s="175"/>
      <c r="T3490" s="2"/>
    </row>
    <row r="3491" spans="5:20"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176"/>
      <c r="R3491" s="171"/>
      <c r="S3491" s="175"/>
      <c r="T3491" s="2"/>
    </row>
    <row r="3492" spans="5:20"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176"/>
      <c r="R3492" s="171"/>
      <c r="S3492" s="175"/>
      <c r="T3492" s="2"/>
    </row>
    <row r="3493" spans="5:20"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176"/>
      <c r="R3493" s="171"/>
      <c r="S3493" s="175"/>
      <c r="T3493" s="2"/>
    </row>
    <row r="3494" spans="5:20"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176"/>
      <c r="R3494" s="171"/>
      <c r="S3494" s="175"/>
      <c r="T3494" s="2"/>
    </row>
    <row r="3495" spans="5:20"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176"/>
      <c r="R3495" s="171"/>
      <c r="S3495" s="175"/>
      <c r="T3495" s="2"/>
    </row>
    <row r="3496" spans="5:20"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176"/>
      <c r="R3496" s="171"/>
      <c r="S3496" s="175"/>
      <c r="T3496" s="2"/>
    </row>
    <row r="3497" spans="5:20"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176"/>
      <c r="R3497" s="171"/>
      <c r="S3497" s="175"/>
      <c r="T3497" s="2"/>
    </row>
    <row r="3498" spans="5:20"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176"/>
      <c r="R3498" s="171"/>
      <c r="S3498" s="175"/>
      <c r="T3498" s="2"/>
    </row>
    <row r="3499" spans="5:20"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176"/>
      <c r="R3499" s="171"/>
      <c r="S3499" s="175"/>
      <c r="T3499" s="2"/>
    </row>
    <row r="3500" spans="5:20"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176"/>
      <c r="R3500" s="171"/>
      <c r="S3500" s="175"/>
      <c r="T3500" s="2"/>
    </row>
    <row r="3501" spans="5:20"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176"/>
      <c r="R3501" s="171"/>
      <c r="S3501" s="175"/>
      <c r="T3501" s="2"/>
    </row>
    <row r="3502" spans="5:20"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176"/>
      <c r="R3502" s="171"/>
      <c r="S3502" s="175"/>
      <c r="T3502" s="2"/>
    </row>
    <row r="3503" spans="5:20"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176"/>
      <c r="R3503" s="171"/>
      <c r="S3503" s="175"/>
      <c r="T3503" s="2"/>
    </row>
    <row r="3504" spans="5:20"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176"/>
      <c r="R3504" s="171"/>
      <c r="S3504" s="175"/>
      <c r="T3504" s="2"/>
    </row>
    <row r="3505" spans="5:20"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176"/>
      <c r="R3505" s="171"/>
      <c r="S3505" s="175"/>
      <c r="T3505" s="2"/>
    </row>
    <row r="3506" spans="5:20"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176"/>
      <c r="R3506" s="171"/>
      <c r="S3506" s="175"/>
      <c r="T3506" s="2"/>
    </row>
    <row r="3507" spans="5:20"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176"/>
      <c r="R3507" s="171"/>
      <c r="S3507" s="175"/>
      <c r="T3507" s="2"/>
    </row>
    <row r="3508" spans="5:20"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176"/>
      <c r="R3508" s="171"/>
      <c r="S3508" s="175"/>
      <c r="T3508" s="2"/>
    </row>
    <row r="3509" spans="5:20"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176"/>
      <c r="R3509" s="171"/>
      <c r="S3509" s="175"/>
      <c r="T3509" s="2"/>
    </row>
    <row r="3510" spans="5:20"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176"/>
      <c r="R3510" s="171"/>
      <c r="S3510" s="175"/>
      <c r="T3510" s="2"/>
    </row>
    <row r="3511" spans="5:20"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176"/>
      <c r="R3511" s="171"/>
      <c r="S3511" s="175"/>
      <c r="T3511" s="2"/>
    </row>
    <row r="3512" spans="5:20"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176"/>
      <c r="R3512" s="171"/>
      <c r="S3512" s="175"/>
      <c r="T3512" s="2"/>
    </row>
    <row r="3513" spans="5:20"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176"/>
      <c r="R3513" s="171"/>
      <c r="S3513" s="175"/>
      <c r="T3513" s="2"/>
    </row>
    <row r="3514" spans="5:20"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176"/>
      <c r="R3514" s="171"/>
      <c r="S3514" s="175"/>
      <c r="T3514" s="2"/>
    </row>
    <row r="3515" spans="5:20"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176"/>
      <c r="R3515" s="171"/>
      <c r="S3515" s="175"/>
      <c r="T3515" s="2"/>
    </row>
    <row r="3516" spans="5:20"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176"/>
      <c r="R3516" s="171"/>
      <c r="S3516" s="175"/>
      <c r="T3516" s="2"/>
    </row>
    <row r="3517" spans="5:20"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176"/>
      <c r="R3517" s="171"/>
      <c r="S3517" s="175"/>
      <c r="T3517" s="2"/>
    </row>
    <row r="3518" spans="5:20"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176"/>
      <c r="R3518" s="171"/>
      <c r="S3518" s="175"/>
      <c r="T3518" s="2"/>
    </row>
    <row r="3519" spans="5:20"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176"/>
      <c r="R3519" s="171"/>
      <c r="S3519" s="175"/>
      <c r="T3519" s="2"/>
    </row>
    <row r="3520" spans="5:20"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176"/>
      <c r="R3520" s="171"/>
      <c r="S3520" s="175"/>
      <c r="T3520" s="2"/>
    </row>
    <row r="3521" spans="5:20"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176"/>
      <c r="R3521" s="171"/>
      <c r="S3521" s="175"/>
      <c r="T3521" s="2"/>
    </row>
    <row r="3522" spans="5:20"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176"/>
      <c r="R3522" s="171"/>
      <c r="S3522" s="175"/>
      <c r="T3522" s="2"/>
    </row>
    <row r="3523" spans="5:20"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176"/>
      <c r="R3523" s="171"/>
      <c r="S3523" s="175"/>
      <c r="T3523" s="2"/>
    </row>
    <row r="3524" spans="5:20"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176"/>
      <c r="R3524" s="171"/>
      <c r="S3524" s="175"/>
      <c r="T3524" s="2"/>
    </row>
    <row r="3525" spans="5:20"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176"/>
      <c r="R3525" s="171"/>
      <c r="S3525" s="175"/>
      <c r="T3525" s="2"/>
    </row>
    <row r="3526" spans="5:20"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176"/>
      <c r="R3526" s="171"/>
      <c r="S3526" s="175"/>
      <c r="T3526" s="2"/>
    </row>
    <row r="3527" spans="5:20"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176"/>
      <c r="R3527" s="171"/>
      <c r="S3527" s="175"/>
      <c r="T3527" s="2"/>
    </row>
    <row r="3528" spans="5:20"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176"/>
      <c r="R3528" s="171"/>
      <c r="S3528" s="175"/>
      <c r="T3528" s="2"/>
    </row>
    <row r="3529" spans="5:20"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176"/>
      <c r="R3529" s="171"/>
      <c r="S3529" s="175"/>
      <c r="T3529" s="2"/>
    </row>
    <row r="3530" spans="5:20"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176"/>
      <c r="R3530" s="171"/>
      <c r="S3530" s="175"/>
      <c r="T3530" s="2"/>
    </row>
    <row r="3531" spans="5:20"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176"/>
      <c r="R3531" s="171"/>
      <c r="S3531" s="175"/>
      <c r="T3531" s="2"/>
    </row>
    <row r="3532" spans="5:20"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176"/>
      <c r="R3532" s="171"/>
      <c r="S3532" s="175"/>
      <c r="T3532" s="2"/>
    </row>
    <row r="3533" spans="5:20"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176"/>
      <c r="R3533" s="171"/>
      <c r="S3533" s="175"/>
      <c r="T3533" s="2"/>
    </row>
    <row r="3534" spans="5:20"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176"/>
      <c r="R3534" s="171"/>
      <c r="S3534" s="175"/>
      <c r="T3534" s="2"/>
    </row>
    <row r="3535" spans="5:20"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176"/>
      <c r="R3535" s="171"/>
      <c r="S3535" s="175"/>
      <c r="T3535" s="2"/>
    </row>
    <row r="3536" spans="5:20"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176"/>
      <c r="R3536" s="171"/>
      <c r="S3536" s="175"/>
      <c r="T3536" s="2"/>
    </row>
    <row r="3537" spans="5:20"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176"/>
      <c r="R3537" s="171"/>
      <c r="S3537" s="175"/>
      <c r="T3537" s="2"/>
    </row>
    <row r="3538" spans="5:20"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176"/>
      <c r="R3538" s="171"/>
      <c r="S3538" s="175"/>
      <c r="T3538" s="2"/>
    </row>
    <row r="3539" spans="5:20"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176"/>
      <c r="R3539" s="171"/>
      <c r="S3539" s="175"/>
      <c r="T3539" s="2"/>
    </row>
    <row r="3540" spans="5:20"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176"/>
      <c r="R3540" s="171"/>
      <c r="S3540" s="175"/>
      <c r="T3540" s="2"/>
    </row>
    <row r="3541" spans="5:20"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176"/>
      <c r="R3541" s="171"/>
      <c r="S3541" s="175"/>
      <c r="T3541" s="2"/>
    </row>
    <row r="3542" spans="5:20"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176"/>
      <c r="R3542" s="171"/>
      <c r="S3542" s="175"/>
      <c r="T3542" s="2"/>
    </row>
    <row r="3543" spans="5:20"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176"/>
      <c r="R3543" s="171"/>
      <c r="S3543" s="175"/>
      <c r="T3543" s="2"/>
    </row>
    <row r="3544" spans="5:20"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176"/>
      <c r="R3544" s="171"/>
      <c r="S3544" s="175"/>
      <c r="T3544" s="2"/>
    </row>
    <row r="3545" spans="5:20"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176"/>
      <c r="R3545" s="171"/>
      <c r="S3545" s="175"/>
      <c r="T3545" s="2"/>
    </row>
    <row r="3546" spans="5:20"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176"/>
      <c r="R3546" s="171"/>
      <c r="S3546" s="175"/>
      <c r="T3546" s="2"/>
    </row>
    <row r="3547" spans="5:20"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176"/>
      <c r="R3547" s="171"/>
      <c r="S3547" s="175"/>
      <c r="T3547" s="2"/>
    </row>
    <row r="3548" spans="5:20"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176"/>
      <c r="R3548" s="171"/>
      <c r="S3548" s="175"/>
      <c r="T3548" s="2"/>
    </row>
    <row r="3549" spans="5:20"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176"/>
      <c r="R3549" s="171"/>
      <c r="S3549" s="175"/>
      <c r="T3549" s="2"/>
    </row>
    <row r="3550" spans="5:20"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176"/>
      <c r="R3550" s="171"/>
      <c r="S3550" s="175"/>
      <c r="T3550" s="2"/>
    </row>
    <row r="3551" spans="5:20"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176"/>
      <c r="R3551" s="171"/>
      <c r="S3551" s="175"/>
      <c r="T3551" s="2"/>
    </row>
    <row r="3552" spans="5:20"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176"/>
      <c r="R3552" s="171"/>
      <c r="S3552" s="175"/>
      <c r="T3552" s="2"/>
    </row>
    <row r="3553" spans="5:20"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176"/>
      <c r="R3553" s="171"/>
      <c r="S3553" s="175"/>
      <c r="T3553" s="2"/>
    </row>
    <row r="3554" spans="5:20"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176"/>
      <c r="R3554" s="171"/>
      <c r="S3554" s="175"/>
      <c r="T3554" s="2"/>
    </row>
    <row r="3555" spans="5:20"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176"/>
      <c r="R3555" s="171"/>
      <c r="S3555" s="175"/>
      <c r="T3555" s="2"/>
    </row>
    <row r="3556" spans="5:20"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176"/>
      <c r="R3556" s="171"/>
      <c r="S3556" s="175"/>
      <c r="T3556" s="2"/>
    </row>
    <row r="3557" spans="5:20"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176"/>
      <c r="R3557" s="171"/>
      <c r="S3557" s="175"/>
      <c r="T3557" s="2"/>
    </row>
    <row r="3558" spans="5:20"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176"/>
      <c r="R3558" s="171"/>
      <c r="S3558" s="175"/>
      <c r="T3558" s="2"/>
    </row>
    <row r="3559" spans="5:20"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176"/>
      <c r="R3559" s="171"/>
      <c r="S3559" s="175"/>
      <c r="T3559" s="2"/>
    </row>
    <row r="3560" spans="5:20"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176"/>
      <c r="R3560" s="171"/>
      <c r="S3560" s="175"/>
      <c r="T3560" s="2"/>
    </row>
    <row r="3561" spans="5:20"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176"/>
      <c r="R3561" s="171"/>
      <c r="S3561" s="175"/>
      <c r="T3561" s="2"/>
    </row>
    <row r="3562" spans="5:20"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176"/>
      <c r="R3562" s="171"/>
      <c r="S3562" s="175"/>
      <c r="T3562" s="2"/>
    </row>
    <row r="3563" spans="5:20"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176"/>
      <c r="R3563" s="171"/>
      <c r="S3563" s="175"/>
      <c r="T3563" s="2"/>
    </row>
    <row r="3564" spans="5:20"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176"/>
      <c r="R3564" s="171"/>
      <c r="S3564" s="175"/>
      <c r="T3564" s="2"/>
    </row>
    <row r="3565" spans="5:20"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176"/>
      <c r="R3565" s="171"/>
      <c r="S3565" s="175"/>
      <c r="T3565" s="2"/>
    </row>
    <row r="3566" spans="5:20"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176"/>
      <c r="R3566" s="171"/>
      <c r="S3566" s="175"/>
      <c r="T3566" s="2"/>
    </row>
    <row r="3567" spans="5:20"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176"/>
      <c r="R3567" s="171"/>
      <c r="S3567" s="175"/>
      <c r="T3567" s="2"/>
    </row>
    <row r="3568" spans="5:20"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176"/>
      <c r="R3568" s="171"/>
      <c r="S3568" s="175"/>
      <c r="T3568" s="2"/>
    </row>
    <row r="3569" spans="5:20"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176"/>
      <c r="R3569" s="171"/>
      <c r="S3569" s="175"/>
      <c r="T3569" s="2"/>
    </row>
    <row r="3570" spans="5:20"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176"/>
      <c r="R3570" s="171"/>
      <c r="S3570" s="175"/>
      <c r="T3570" s="2"/>
    </row>
    <row r="3571" spans="5:20"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176"/>
      <c r="R3571" s="171"/>
      <c r="S3571" s="175"/>
      <c r="T3571" s="2"/>
    </row>
    <row r="3572" spans="5:20"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176"/>
      <c r="R3572" s="171"/>
      <c r="S3572" s="175"/>
      <c r="T3572" s="2"/>
    </row>
    <row r="3573" spans="5:20"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176"/>
      <c r="R3573" s="171"/>
      <c r="S3573" s="175"/>
      <c r="T3573" s="2"/>
    </row>
    <row r="3574" spans="5:20"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176"/>
      <c r="R3574" s="171"/>
      <c r="S3574" s="175"/>
      <c r="T3574" s="2"/>
    </row>
    <row r="3575" spans="5:20"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176"/>
      <c r="R3575" s="171"/>
      <c r="S3575" s="175"/>
      <c r="T3575" s="2"/>
    </row>
    <row r="3576" spans="5:20"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176"/>
      <c r="R3576" s="171"/>
      <c r="S3576" s="175"/>
      <c r="T3576" s="2"/>
    </row>
    <row r="3577" spans="5:20"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176"/>
      <c r="R3577" s="171"/>
      <c r="S3577" s="175"/>
      <c r="T3577" s="2"/>
    </row>
    <row r="3578" spans="5:20"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176"/>
      <c r="R3578" s="171"/>
      <c r="S3578" s="175"/>
      <c r="T3578" s="2"/>
    </row>
    <row r="3579" spans="5:20"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176"/>
      <c r="R3579" s="171"/>
      <c r="S3579" s="175"/>
      <c r="T3579" s="2"/>
    </row>
    <row r="3580" spans="5:20"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176"/>
      <c r="R3580" s="171"/>
      <c r="S3580" s="175"/>
      <c r="T3580" s="2"/>
    </row>
    <row r="3581" spans="5:20"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176"/>
      <c r="R3581" s="171"/>
      <c r="S3581" s="175"/>
      <c r="T3581" s="2"/>
    </row>
    <row r="3582" spans="5:20"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176"/>
      <c r="R3582" s="171"/>
      <c r="S3582" s="175"/>
      <c r="T3582" s="2"/>
    </row>
    <row r="3583" spans="5:20"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176"/>
      <c r="R3583" s="171"/>
      <c r="S3583" s="175"/>
      <c r="T3583" s="2"/>
    </row>
    <row r="3584" spans="5:20"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176"/>
      <c r="R3584" s="171"/>
      <c r="S3584" s="175"/>
      <c r="T3584" s="2"/>
    </row>
    <row r="3585" spans="5:20"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177"/>
      <c r="R3585" s="162"/>
      <c r="S3585" s="174"/>
      <c r="T3585" s="2"/>
    </row>
    <row r="3586" spans="5:20"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177"/>
      <c r="R3586" s="162"/>
      <c r="S3586" s="174"/>
      <c r="T3586" s="2"/>
    </row>
    <row r="3587" spans="5:20"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177"/>
      <c r="R3587" s="162"/>
      <c r="S3587" s="174"/>
      <c r="T3587" s="2"/>
    </row>
    <row r="3588" spans="5:20"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177"/>
      <c r="R3588" s="162"/>
      <c r="S3588" s="174"/>
      <c r="T3588" s="2"/>
    </row>
    <row r="3589" spans="5:20"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177"/>
      <c r="R3589" s="162"/>
      <c r="S3589" s="174"/>
      <c r="T3589" s="2"/>
    </row>
    <row r="3590" spans="5:20"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177"/>
      <c r="R3590" s="162"/>
      <c r="S3590" s="174"/>
      <c r="T3590" s="2"/>
    </row>
    <row r="3591" spans="5:20"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177"/>
      <c r="R3591" s="162"/>
      <c r="S3591" s="174"/>
      <c r="T3591" s="2"/>
    </row>
    <row r="3592" spans="5:20"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177"/>
      <c r="R3592" s="162"/>
      <c r="S3592" s="174"/>
      <c r="T3592" s="2"/>
    </row>
    <row r="3593" spans="5:20"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177"/>
      <c r="R3593" s="162"/>
      <c r="S3593" s="174"/>
      <c r="T3593" s="2"/>
    </row>
    <row r="3594" spans="5:20"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177"/>
      <c r="R3594" s="162"/>
      <c r="S3594" s="174"/>
      <c r="T3594" s="2"/>
    </row>
    <row r="3595" spans="5:20"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177"/>
      <c r="R3595" s="162"/>
      <c r="S3595" s="174"/>
      <c r="T3595" s="2"/>
    </row>
    <row r="3596" spans="5:20"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177"/>
      <c r="R3596" s="162"/>
      <c r="S3596" s="174"/>
      <c r="T3596" s="2"/>
    </row>
    <row r="3597" spans="5:20"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177"/>
      <c r="R3597" s="162"/>
      <c r="S3597" s="174"/>
      <c r="T3597" s="2"/>
    </row>
    <row r="3598" spans="5:20"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177"/>
      <c r="R3598" s="162"/>
      <c r="S3598" s="174"/>
      <c r="T3598" s="2"/>
    </row>
    <row r="3599" spans="5:20"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177"/>
      <c r="R3599" s="162"/>
      <c r="S3599" s="174"/>
      <c r="T3599" s="2"/>
    </row>
    <row r="3600" spans="5:20"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177"/>
      <c r="R3600" s="162"/>
      <c r="S3600" s="174"/>
      <c r="T3600" s="2"/>
    </row>
    <row r="3601" spans="5:20"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177"/>
      <c r="R3601" s="162"/>
      <c r="S3601" s="174"/>
      <c r="T3601" s="2"/>
    </row>
    <row r="3602" spans="5:20"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177"/>
      <c r="R3602" s="162"/>
      <c r="S3602" s="174"/>
      <c r="T3602" s="2"/>
    </row>
    <row r="3603" spans="5:20"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177"/>
      <c r="R3603" s="162"/>
      <c r="S3603" s="174"/>
      <c r="T3603" s="2"/>
    </row>
    <row r="3604" spans="5:20"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177"/>
      <c r="R3604" s="162"/>
      <c r="S3604" s="174"/>
      <c r="T3604" s="2"/>
    </row>
    <row r="3605" spans="5:20"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177"/>
      <c r="R3605" s="162"/>
      <c r="S3605" s="174"/>
      <c r="T3605" s="2"/>
    </row>
    <row r="3606" spans="5:20"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177"/>
      <c r="R3606" s="162"/>
      <c r="S3606" s="174"/>
      <c r="T3606" s="2"/>
    </row>
    <row r="3607" spans="5:20"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177"/>
      <c r="R3607" s="162"/>
      <c r="S3607" s="174"/>
      <c r="T3607" s="2"/>
    </row>
    <row r="3608" spans="5:20"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177"/>
      <c r="R3608" s="162"/>
      <c r="S3608" s="174"/>
      <c r="T3608" s="2"/>
    </row>
    <row r="3609" spans="5:20"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177"/>
      <c r="R3609" s="162"/>
      <c r="S3609" s="174"/>
      <c r="T3609" s="2"/>
    </row>
    <row r="3610" spans="5:20"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177"/>
      <c r="R3610" s="162"/>
      <c r="S3610" s="174"/>
      <c r="T3610" s="2"/>
    </row>
    <row r="3611" spans="5:20"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177"/>
      <c r="R3611" s="162"/>
      <c r="S3611" s="174"/>
      <c r="T3611" s="2"/>
    </row>
    <row r="3612" spans="5:20"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177"/>
      <c r="R3612" s="162"/>
      <c r="S3612" s="174"/>
      <c r="T3612" s="2"/>
    </row>
    <row r="3613" spans="5:20"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177"/>
      <c r="R3613" s="162"/>
      <c r="S3613" s="174"/>
      <c r="T3613" s="2"/>
    </row>
    <row r="3614" spans="5:20"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177"/>
      <c r="R3614" s="162"/>
      <c r="S3614" s="174"/>
      <c r="T3614" s="2"/>
    </row>
    <row r="3615" spans="5:20"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177"/>
      <c r="R3615" s="162"/>
      <c r="S3615" s="174"/>
      <c r="T3615" s="2"/>
    </row>
    <row r="3616" spans="5:20"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177"/>
      <c r="R3616" s="162"/>
      <c r="S3616" s="174"/>
      <c r="T3616" s="2"/>
    </row>
    <row r="3617" spans="5:20"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177"/>
      <c r="R3617" s="162"/>
      <c r="S3617" s="174"/>
      <c r="T3617" s="2"/>
    </row>
    <row r="3618" spans="5:20"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177"/>
      <c r="R3618" s="162"/>
      <c r="S3618" s="174"/>
      <c r="T3618" s="2"/>
    </row>
    <row r="3619" spans="5:20"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177"/>
      <c r="R3619" s="162"/>
      <c r="S3619" s="174"/>
      <c r="T3619" s="2"/>
    </row>
    <row r="3620" spans="5:20"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177"/>
      <c r="R3620" s="162"/>
      <c r="S3620" s="174"/>
      <c r="T3620" s="2"/>
    </row>
    <row r="3621" spans="5:20"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177"/>
      <c r="R3621" s="162"/>
      <c r="S3621" s="174"/>
      <c r="T3621" s="2"/>
    </row>
    <row r="3622" spans="5:20"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177"/>
      <c r="R3622" s="162"/>
      <c r="S3622" s="174"/>
      <c r="T3622" s="2"/>
    </row>
    <row r="3623" spans="5:20"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177"/>
      <c r="R3623" s="162"/>
      <c r="S3623" s="174"/>
      <c r="T3623" s="2"/>
    </row>
    <row r="3624" spans="5:20"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177"/>
      <c r="R3624" s="162"/>
      <c r="S3624" s="174"/>
      <c r="T3624" s="2"/>
    </row>
    <row r="3625" spans="5:20"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177"/>
      <c r="R3625" s="162"/>
      <c r="S3625" s="174"/>
      <c r="T3625" s="2"/>
    </row>
    <row r="3626" spans="5:20"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177"/>
      <c r="R3626" s="162"/>
      <c r="S3626" s="174"/>
      <c r="T3626" s="2"/>
    </row>
    <row r="3627" spans="5:20"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177"/>
      <c r="R3627" s="162"/>
      <c r="S3627" s="174"/>
      <c r="T3627" s="2"/>
    </row>
    <row r="3628" spans="5:20"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177"/>
      <c r="R3628" s="162"/>
      <c r="S3628" s="174"/>
      <c r="T3628" s="2"/>
    </row>
    <row r="3629" spans="5:20"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177"/>
      <c r="R3629" s="162"/>
      <c r="S3629" s="174"/>
      <c r="T3629" s="2"/>
    </row>
    <row r="3630" spans="5:20"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177"/>
      <c r="R3630" s="162"/>
      <c r="S3630" s="174"/>
      <c r="T3630" s="2"/>
    </row>
    <row r="3631" spans="5:20"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177"/>
      <c r="R3631" s="162"/>
      <c r="S3631" s="174"/>
      <c r="T3631" s="2"/>
    </row>
    <row r="3632" spans="5:20"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177"/>
      <c r="R3632" s="162"/>
      <c r="S3632" s="174"/>
      <c r="T3632" s="2"/>
    </row>
    <row r="3633" spans="5:20"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177"/>
      <c r="R3633" s="162"/>
      <c r="S3633" s="174"/>
      <c r="T3633" s="2"/>
    </row>
    <row r="3634" spans="5:20"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177"/>
      <c r="R3634" s="162"/>
      <c r="S3634" s="174"/>
      <c r="T3634" s="2"/>
    </row>
    <row r="3635" spans="5:20"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177"/>
      <c r="R3635" s="162"/>
      <c r="S3635" s="174"/>
      <c r="T3635" s="2"/>
    </row>
    <row r="3636" spans="5:20"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177"/>
      <c r="R3636" s="162"/>
      <c r="S3636" s="174"/>
      <c r="T3636" s="2"/>
    </row>
    <row r="3637" spans="5:20"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177"/>
      <c r="R3637" s="162"/>
      <c r="S3637" s="174"/>
      <c r="T3637" s="2"/>
    </row>
    <row r="3638" spans="5:20"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177"/>
      <c r="R3638" s="162"/>
      <c r="S3638" s="174"/>
      <c r="T3638" s="2"/>
    </row>
    <row r="3639" spans="5:20"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177"/>
      <c r="R3639" s="162"/>
      <c r="S3639" s="174"/>
      <c r="T3639" s="2"/>
    </row>
    <row r="3640" spans="5:20"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177"/>
      <c r="R3640" s="162"/>
      <c r="S3640" s="174"/>
      <c r="T3640" s="2"/>
    </row>
    <row r="3641" spans="5:20"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177"/>
      <c r="R3641" s="162"/>
      <c r="S3641" s="174"/>
      <c r="T3641" s="2"/>
    </row>
    <row r="3642" spans="5:20"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177"/>
      <c r="R3642" s="162"/>
      <c r="S3642" s="174"/>
      <c r="T3642" s="2"/>
    </row>
    <row r="3643" spans="5:20"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177"/>
      <c r="R3643" s="162"/>
      <c r="S3643" s="174"/>
      <c r="T3643" s="2"/>
    </row>
    <row r="3644" spans="5:20"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177"/>
      <c r="R3644" s="162"/>
      <c r="S3644" s="174"/>
      <c r="T3644" s="2"/>
    </row>
    <row r="3645" spans="5:20"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177"/>
      <c r="R3645" s="162"/>
      <c r="S3645" s="174"/>
      <c r="T3645" s="2"/>
    </row>
    <row r="3646" spans="5:20"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177"/>
      <c r="R3646" s="162"/>
      <c r="S3646" s="174"/>
      <c r="T3646" s="2"/>
    </row>
    <row r="3647" spans="5:20"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177"/>
      <c r="R3647" s="162"/>
      <c r="S3647" s="174"/>
      <c r="T3647" s="2"/>
    </row>
    <row r="3648" spans="5:20"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177"/>
      <c r="R3648" s="162"/>
      <c r="S3648" s="174"/>
      <c r="T3648" s="2"/>
    </row>
    <row r="3649" spans="5:20"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177"/>
      <c r="R3649" s="162"/>
      <c r="S3649" s="174"/>
      <c r="T3649" s="2"/>
    </row>
    <row r="3650" spans="5:20"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177"/>
      <c r="R3650" s="162"/>
      <c r="S3650" s="174"/>
      <c r="T3650" s="2"/>
    </row>
    <row r="3651" spans="5:20"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177"/>
      <c r="R3651" s="162"/>
      <c r="S3651" s="174"/>
      <c r="T3651" s="2"/>
    </row>
    <row r="3652" spans="5:20"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177"/>
      <c r="R3652" s="162"/>
      <c r="S3652" s="174"/>
      <c r="T3652" s="2"/>
    </row>
    <row r="3653" spans="5:20"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177"/>
      <c r="R3653" s="162"/>
      <c r="S3653" s="174"/>
      <c r="T3653" s="2"/>
    </row>
    <row r="3654" spans="5:20"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177"/>
      <c r="R3654" s="162"/>
      <c r="S3654" s="174"/>
      <c r="T3654" s="2"/>
    </row>
    <row r="3655" spans="5:20"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177"/>
      <c r="R3655" s="162"/>
      <c r="S3655" s="174"/>
      <c r="T3655" s="2"/>
    </row>
    <row r="3656" spans="5:20"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177"/>
      <c r="R3656" s="162"/>
      <c r="S3656" s="174"/>
      <c r="T3656" s="2"/>
    </row>
    <row r="3657" spans="5:20"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177"/>
      <c r="R3657" s="162"/>
      <c r="S3657" s="174"/>
      <c r="T3657" s="2"/>
    </row>
    <row r="3658" spans="5:20"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177"/>
      <c r="R3658" s="162"/>
      <c r="S3658" s="174"/>
      <c r="T3658" s="2"/>
    </row>
    <row r="3659" spans="5:20"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177"/>
      <c r="R3659" s="162"/>
      <c r="S3659" s="174"/>
      <c r="T3659" s="2"/>
    </row>
    <row r="3660" spans="5:20"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177"/>
      <c r="R3660" s="162"/>
      <c r="S3660" s="174"/>
      <c r="T3660" s="2"/>
    </row>
    <row r="3661" spans="5:20"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177"/>
      <c r="R3661" s="162"/>
      <c r="S3661" s="174"/>
      <c r="T3661" s="2"/>
    </row>
    <row r="3662" spans="5:20"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177"/>
      <c r="R3662" s="162"/>
      <c r="S3662" s="174"/>
      <c r="T3662" s="2"/>
    </row>
    <row r="3663" spans="5:20"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177"/>
      <c r="R3663" s="162"/>
      <c r="S3663" s="174"/>
      <c r="T3663" s="2"/>
    </row>
    <row r="3664" spans="5:20"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177"/>
      <c r="R3664" s="162"/>
      <c r="S3664" s="174"/>
      <c r="T3664" s="2"/>
    </row>
    <row r="3665" spans="5:20"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177"/>
      <c r="R3665" s="162"/>
      <c r="S3665" s="174"/>
      <c r="T3665" s="2"/>
    </row>
    <row r="3666" spans="5:20"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177"/>
      <c r="R3666" s="162"/>
      <c r="S3666" s="174"/>
      <c r="T3666" s="2"/>
    </row>
    <row r="3667" spans="5:20"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177"/>
      <c r="R3667" s="162"/>
      <c r="S3667" s="174"/>
      <c r="T3667" s="2"/>
    </row>
    <row r="3668" spans="5:20"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177"/>
      <c r="R3668" s="162"/>
      <c r="S3668" s="174"/>
      <c r="T3668" s="2"/>
    </row>
    <row r="3669" spans="5:20"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177"/>
      <c r="R3669" s="162"/>
      <c r="S3669" s="174"/>
      <c r="T3669" s="2"/>
    </row>
    <row r="3670" spans="5:20"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177"/>
      <c r="R3670" s="162"/>
      <c r="S3670" s="174"/>
      <c r="T3670" s="2"/>
    </row>
    <row r="3671" spans="5:20"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177"/>
      <c r="R3671" s="162"/>
      <c r="S3671" s="174"/>
      <c r="T3671" s="2"/>
    </row>
    <row r="3672" spans="5:20"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177"/>
      <c r="R3672" s="162"/>
      <c r="S3672" s="174"/>
      <c r="T3672" s="2"/>
    </row>
    <row r="3673" spans="5:20"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177"/>
      <c r="R3673" s="162"/>
      <c r="S3673" s="174"/>
      <c r="T3673" s="2"/>
    </row>
    <row r="3674" spans="5:20"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177"/>
      <c r="R3674" s="162"/>
      <c r="S3674" s="174"/>
      <c r="T3674" s="2"/>
    </row>
    <row r="3675" spans="5:20"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177"/>
      <c r="R3675" s="162"/>
      <c r="S3675" s="174"/>
      <c r="T3675" s="2"/>
    </row>
    <row r="3676" spans="5:20"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177"/>
      <c r="R3676" s="162"/>
      <c r="S3676" s="174"/>
      <c r="T3676" s="2"/>
    </row>
    <row r="3677" spans="5:20"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177"/>
      <c r="R3677" s="162"/>
      <c r="S3677" s="174"/>
      <c r="T3677" s="2"/>
    </row>
    <row r="3678" spans="5:20"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177"/>
      <c r="R3678" s="162"/>
      <c r="S3678" s="174"/>
      <c r="T3678" s="2"/>
    </row>
    <row r="3679" spans="5:20"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177"/>
      <c r="R3679" s="162"/>
      <c r="S3679" s="174"/>
      <c r="T3679" s="2"/>
    </row>
    <row r="3680" spans="5:20"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177"/>
      <c r="R3680" s="162"/>
      <c r="S3680" s="174"/>
      <c r="T3680" s="2"/>
    </row>
    <row r="3681" spans="5:20"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177"/>
      <c r="R3681" s="162"/>
      <c r="S3681" s="174"/>
      <c r="T3681" s="2"/>
    </row>
    <row r="3682" spans="5:20"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177"/>
      <c r="R3682" s="162"/>
      <c r="S3682" s="174"/>
      <c r="T3682" s="2"/>
    </row>
    <row r="3683" spans="5:20"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177"/>
      <c r="R3683" s="162"/>
      <c r="S3683" s="174"/>
      <c r="T3683" s="2"/>
    </row>
    <row r="3684" spans="5:20"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177"/>
      <c r="R3684" s="162"/>
      <c r="S3684" s="174"/>
      <c r="T3684" s="2"/>
    </row>
    <row r="3685" spans="5:20"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177"/>
      <c r="R3685" s="162"/>
      <c r="S3685" s="174"/>
      <c r="T3685" s="2"/>
    </row>
    <row r="3686" spans="5:20"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177"/>
      <c r="R3686" s="162"/>
      <c r="S3686" s="174"/>
      <c r="T3686" s="2"/>
    </row>
    <row r="3687" spans="5:20"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177"/>
      <c r="R3687" s="162"/>
      <c r="S3687" s="174"/>
      <c r="T3687" s="2"/>
    </row>
    <row r="3688" spans="5:20"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177"/>
      <c r="R3688" s="162"/>
      <c r="S3688" s="174"/>
      <c r="T3688" s="2"/>
    </row>
    <row r="3689" spans="5:20"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177"/>
      <c r="R3689" s="162"/>
      <c r="S3689" s="174"/>
      <c r="T3689" s="2"/>
    </row>
    <row r="3690" spans="5:20"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177"/>
      <c r="R3690" s="162"/>
      <c r="S3690" s="174"/>
      <c r="T3690" s="2"/>
    </row>
    <row r="3691" spans="5:20"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177"/>
      <c r="R3691" s="162"/>
      <c r="S3691" s="174"/>
      <c r="T3691" s="2"/>
    </row>
    <row r="3692" spans="5:20"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177"/>
      <c r="R3692" s="162"/>
      <c r="S3692" s="174"/>
      <c r="T3692" s="2"/>
    </row>
    <row r="3693" spans="5:20"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177"/>
      <c r="R3693" s="162"/>
      <c r="S3693" s="174"/>
      <c r="T3693" s="2"/>
    </row>
    <row r="3694" spans="5:20"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177"/>
      <c r="R3694" s="162"/>
      <c r="S3694" s="174"/>
      <c r="T3694" s="2"/>
    </row>
    <row r="3695" spans="5:20"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177"/>
      <c r="R3695" s="162"/>
      <c r="S3695" s="174"/>
      <c r="T3695" s="2"/>
    </row>
    <row r="3696" spans="5:20"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177"/>
      <c r="R3696" s="162"/>
      <c r="S3696" s="174"/>
      <c r="T3696" s="2"/>
    </row>
    <row r="3697" spans="5:20"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177"/>
      <c r="R3697" s="162"/>
      <c r="S3697" s="174"/>
      <c r="T3697" s="2"/>
    </row>
    <row r="3698" spans="5:20"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177"/>
      <c r="R3698" s="162"/>
      <c r="S3698" s="174"/>
      <c r="T3698" s="2"/>
    </row>
    <row r="3699" spans="5:20"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177"/>
      <c r="R3699" s="162"/>
      <c r="S3699" s="174"/>
      <c r="T3699" s="2"/>
    </row>
    <row r="3700" spans="5:20"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177"/>
      <c r="R3700" s="162"/>
      <c r="S3700" s="174"/>
      <c r="T3700" s="2"/>
    </row>
    <row r="3701" spans="5:20"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177"/>
      <c r="R3701" s="162"/>
      <c r="S3701" s="174"/>
      <c r="T3701" s="2"/>
    </row>
    <row r="3702" spans="5:20"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177"/>
      <c r="R3702" s="162"/>
      <c r="S3702" s="174"/>
      <c r="T3702" s="2"/>
    </row>
    <row r="3703" spans="5:20"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177"/>
      <c r="R3703" s="162"/>
      <c r="S3703" s="174"/>
      <c r="T3703" s="2"/>
    </row>
    <row r="3704" spans="5:20"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177"/>
      <c r="R3704" s="162"/>
      <c r="S3704" s="174"/>
      <c r="T3704" s="2"/>
    </row>
    <row r="3705" spans="5:20"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177"/>
      <c r="R3705" s="162"/>
      <c r="S3705" s="174"/>
      <c r="T3705" s="2"/>
    </row>
    <row r="3706" spans="5:20"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177"/>
      <c r="R3706" s="162"/>
      <c r="S3706" s="174"/>
      <c r="T3706" s="2"/>
    </row>
    <row r="3707" spans="5:20"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177"/>
      <c r="R3707" s="162"/>
      <c r="S3707" s="174"/>
      <c r="T3707" s="2"/>
    </row>
    <row r="3708" spans="5:20"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177"/>
      <c r="R3708" s="162"/>
      <c r="S3708" s="174"/>
      <c r="T3708" s="2"/>
    </row>
    <row r="3709" spans="5:20"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177"/>
      <c r="R3709" s="162"/>
      <c r="S3709" s="174"/>
      <c r="T3709" s="2"/>
    </row>
    <row r="3710" spans="5:20"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177"/>
      <c r="R3710" s="162"/>
      <c r="S3710" s="174"/>
      <c r="T3710" s="2"/>
    </row>
    <row r="3711" spans="5:20"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177"/>
      <c r="R3711" s="162"/>
      <c r="S3711" s="174"/>
      <c r="T3711" s="2"/>
    </row>
    <row r="3712" spans="5:20"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177"/>
      <c r="R3712" s="162"/>
      <c r="S3712" s="174"/>
      <c r="T3712" s="2"/>
    </row>
    <row r="3713" spans="5:20"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177"/>
      <c r="R3713" s="162"/>
      <c r="S3713" s="174"/>
      <c r="T3713" s="2"/>
    </row>
    <row r="3714" spans="5:20"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177"/>
      <c r="R3714" s="162"/>
      <c r="S3714" s="174"/>
      <c r="T3714" s="2"/>
    </row>
    <row r="3715" spans="5:20"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177"/>
      <c r="R3715" s="162"/>
      <c r="S3715" s="174"/>
      <c r="T3715" s="2"/>
    </row>
    <row r="3716" spans="5:20"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177"/>
      <c r="R3716" s="162"/>
      <c r="S3716" s="174"/>
      <c r="T3716" s="2"/>
    </row>
    <row r="3717" spans="5:20"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177"/>
      <c r="R3717" s="162"/>
      <c r="S3717" s="174"/>
      <c r="T3717" s="2"/>
    </row>
    <row r="3718" spans="5:20"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177"/>
      <c r="R3718" s="162"/>
      <c r="S3718" s="174"/>
      <c r="T3718" s="2"/>
    </row>
    <row r="3719" spans="5:20"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177"/>
      <c r="R3719" s="162"/>
      <c r="S3719" s="174"/>
      <c r="T3719" s="2"/>
    </row>
    <row r="3720" spans="5:20"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177"/>
      <c r="R3720" s="162"/>
      <c r="S3720" s="174"/>
      <c r="T3720" s="2"/>
    </row>
    <row r="3721" spans="5:20"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177"/>
      <c r="R3721" s="162"/>
      <c r="S3721" s="174"/>
      <c r="T3721" s="2"/>
    </row>
    <row r="3722" spans="5:20"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177"/>
      <c r="R3722" s="162"/>
      <c r="S3722" s="174"/>
      <c r="T3722" s="2"/>
    </row>
    <row r="3723" spans="5:20"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177"/>
      <c r="R3723" s="162"/>
      <c r="S3723" s="174"/>
      <c r="T3723" s="2"/>
    </row>
    <row r="3724" spans="5:20"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177"/>
      <c r="R3724" s="162"/>
      <c r="S3724" s="174"/>
      <c r="T3724" s="2"/>
    </row>
    <row r="3725" spans="5:20"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177"/>
      <c r="R3725" s="162"/>
      <c r="S3725" s="174"/>
      <c r="T3725" s="2"/>
    </row>
    <row r="3726" spans="5:20"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177"/>
      <c r="R3726" s="162"/>
      <c r="S3726" s="174"/>
      <c r="T3726" s="2"/>
    </row>
    <row r="3727" spans="5:20"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177"/>
      <c r="R3727" s="162"/>
      <c r="S3727" s="174"/>
      <c r="T3727" s="2"/>
    </row>
    <row r="3728" spans="5:20"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177"/>
      <c r="R3728" s="162"/>
      <c r="S3728" s="174"/>
      <c r="T3728" s="2"/>
    </row>
    <row r="3729" spans="5:20"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177"/>
      <c r="R3729" s="162"/>
      <c r="S3729" s="174"/>
      <c r="T3729" s="2"/>
    </row>
    <row r="3730" spans="5:20"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177"/>
      <c r="R3730" s="162"/>
      <c r="S3730" s="174"/>
      <c r="T3730" s="2"/>
    </row>
    <row r="3731" spans="5:20"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177"/>
      <c r="R3731" s="162"/>
      <c r="S3731" s="174"/>
      <c r="T3731" s="2"/>
    </row>
    <row r="3732" spans="5:20"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177"/>
      <c r="R3732" s="162"/>
      <c r="S3732" s="174"/>
      <c r="T3732" s="2"/>
    </row>
    <row r="3733" spans="5:20"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177"/>
      <c r="R3733" s="162"/>
      <c r="S3733" s="174"/>
      <c r="T3733" s="2"/>
    </row>
    <row r="3734" spans="5:20"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177"/>
      <c r="R3734" s="162"/>
      <c r="S3734" s="174"/>
      <c r="T3734" s="2"/>
    </row>
    <row r="3735" spans="5:20"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177"/>
      <c r="R3735" s="162"/>
      <c r="S3735" s="174"/>
      <c r="T3735" s="2"/>
    </row>
    <row r="3736" spans="5:20"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177"/>
      <c r="R3736" s="162"/>
      <c r="S3736" s="174"/>
      <c r="T3736" s="2"/>
    </row>
    <row r="3737" spans="5:20"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177"/>
      <c r="R3737" s="162"/>
      <c r="S3737" s="174"/>
      <c r="T3737" s="2"/>
    </row>
    <row r="3738" spans="5:20"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177"/>
      <c r="R3738" s="162"/>
      <c r="S3738" s="174"/>
      <c r="T3738" s="2"/>
    </row>
    <row r="3739" spans="5:20"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177"/>
      <c r="R3739" s="162"/>
      <c r="S3739" s="174"/>
      <c r="T3739" s="2"/>
    </row>
    <row r="3740" spans="5:20"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177"/>
      <c r="R3740" s="162"/>
      <c r="S3740" s="174"/>
      <c r="T3740" s="2"/>
    </row>
    <row r="3741" spans="5:20"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177"/>
      <c r="R3741" s="162"/>
      <c r="S3741" s="174"/>
      <c r="T3741" s="2"/>
    </row>
    <row r="3742" spans="5:20"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177"/>
      <c r="R3742" s="162"/>
      <c r="S3742" s="174"/>
      <c r="T3742" s="2"/>
    </row>
    <row r="3743" spans="5:20"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177"/>
      <c r="R3743" s="162"/>
      <c r="S3743" s="174"/>
      <c r="T3743" s="2"/>
    </row>
    <row r="3744" spans="5:20"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177"/>
      <c r="R3744" s="162"/>
      <c r="S3744" s="174"/>
      <c r="T3744" s="2"/>
    </row>
    <row r="3745" spans="5:20"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177"/>
      <c r="R3745" s="162"/>
      <c r="S3745" s="174"/>
      <c r="T3745" s="2"/>
    </row>
    <row r="3746" spans="5:20"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177"/>
      <c r="R3746" s="162"/>
      <c r="S3746" s="174"/>
      <c r="T3746" s="2"/>
    </row>
    <row r="3747" spans="5:20"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177"/>
      <c r="R3747" s="162"/>
      <c r="S3747" s="174"/>
      <c r="T3747" s="2"/>
    </row>
    <row r="3748" spans="5:20"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177"/>
      <c r="R3748" s="162"/>
      <c r="S3748" s="174"/>
      <c r="T3748" s="2"/>
    </row>
    <row r="3749" spans="5:20"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177"/>
      <c r="R3749" s="162"/>
      <c r="S3749" s="174"/>
      <c r="T3749" s="2"/>
    </row>
    <row r="3750" spans="5:20"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177"/>
      <c r="R3750" s="162"/>
      <c r="S3750" s="174"/>
      <c r="T3750" s="2"/>
    </row>
    <row r="3751" spans="5:20"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177"/>
      <c r="R3751" s="162"/>
      <c r="S3751" s="174"/>
      <c r="T3751" s="2"/>
    </row>
    <row r="3752" spans="5:20"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177"/>
      <c r="R3752" s="162"/>
      <c r="S3752" s="174"/>
      <c r="T3752" s="2"/>
    </row>
    <row r="3753" spans="5:20"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177"/>
      <c r="R3753" s="162"/>
      <c r="S3753" s="174"/>
      <c r="T3753" s="2"/>
    </row>
    <row r="3754" spans="5:20"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177"/>
      <c r="R3754" s="162"/>
      <c r="S3754" s="174"/>
      <c r="T3754" s="2"/>
    </row>
    <row r="3755" spans="5:20"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177"/>
      <c r="R3755" s="162"/>
      <c r="S3755" s="174"/>
      <c r="T3755" s="2"/>
    </row>
    <row r="3756" spans="5:20"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177"/>
      <c r="R3756" s="162"/>
      <c r="S3756" s="174"/>
      <c r="T3756" s="2"/>
    </row>
    <row r="3757" spans="5:20"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177"/>
      <c r="R3757" s="162"/>
      <c r="S3757" s="174"/>
      <c r="T3757" s="2"/>
    </row>
    <row r="3758" spans="5:20"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177"/>
      <c r="R3758" s="162"/>
      <c r="S3758" s="174"/>
      <c r="T3758" s="2"/>
    </row>
    <row r="3759" spans="5:20"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177"/>
      <c r="R3759" s="162"/>
      <c r="S3759" s="174"/>
      <c r="T3759" s="2"/>
    </row>
    <row r="3760" spans="5:20"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177"/>
      <c r="R3760" s="162"/>
      <c r="S3760" s="174"/>
      <c r="T3760" s="2"/>
    </row>
    <row r="3761" spans="5:20"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177"/>
      <c r="R3761" s="162"/>
      <c r="S3761" s="174"/>
      <c r="T3761" s="2"/>
    </row>
    <row r="3762" spans="5:20"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177"/>
      <c r="R3762" s="162"/>
      <c r="S3762" s="174"/>
      <c r="T3762" s="2"/>
    </row>
    <row r="3763" spans="5:20"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177"/>
      <c r="R3763" s="162"/>
      <c r="S3763" s="174"/>
      <c r="T3763" s="2"/>
    </row>
    <row r="3764" spans="5:20"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177"/>
      <c r="R3764" s="162"/>
      <c r="S3764" s="174"/>
      <c r="T3764" s="2"/>
    </row>
    <row r="3765" spans="5:20"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177"/>
      <c r="R3765" s="162"/>
      <c r="S3765" s="174"/>
      <c r="T3765" s="2"/>
    </row>
    <row r="3766" spans="5:20"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177"/>
      <c r="R3766" s="162"/>
      <c r="S3766" s="174"/>
      <c r="T3766" s="2"/>
    </row>
    <row r="3767" spans="5:20"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177"/>
      <c r="R3767" s="162"/>
      <c r="S3767" s="174"/>
      <c r="T3767" s="2"/>
    </row>
    <row r="3768" spans="5:20"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177"/>
      <c r="R3768" s="162"/>
      <c r="S3768" s="174"/>
      <c r="T3768" s="2"/>
    </row>
    <row r="3769" spans="5:20"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177"/>
      <c r="R3769" s="162"/>
      <c r="S3769" s="174"/>
      <c r="T3769" s="2"/>
    </row>
    <row r="3770" spans="5:20"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177"/>
      <c r="R3770" s="162"/>
      <c r="S3770" s="174"/>
      <c r="T3770" s="2"/>
    </row>
    <row r="3771" spans="5:20"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177"/>
      <c r="R3771" s="162"/>
      <c r="S3771" s="174"/>
      <c r="T3771" s="2"/>
    </row>
    <row r="3772" spans="5:20"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177"/>
      <c r="R3772" s="162"/>
      <c r="S3772" s="174"/>
      <c r="T3772" s="2"/>
    </row>
    <row r="3773" spans="5:20"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177"/>
      <c r="R3773" s="162"/>
      <c r="S3773" s="174"/>
      <c r="T3773" s="2"/>
    </row>
    <row r="3774" spans="5:20"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177"/>
      <c r="R3774" s="162"/>
      <c r="S3774" s="174"/>
      <c r="T3774" s="2"/>
    </row>
    <row r="3775" spans="5:20"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177"/>
      <c r="R3775" s="162"/>
      <c r="S3775" s="174"/>
      <c r="T3775" s="2"/>
    </row>
    <row r="3776" spans="5:20"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177"/>
      <c r="R3776" s="162"/>
      <c r="S3776" s="174"/>
      <c r="T3776" s="2"/>
    </row>
    <row r="3777" spans="5:20"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177"/>
      <c r="R3777" s="162"/>
      <c r="S3777" s="174"/>
      <c r="T3777" s="2"/>
    </row>
    <row r="3778" spans="5:20"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177"/>
      <c r="R3778" s="162"/>
      <c r="S3778" s="174"/>
      <c r="T3778" s="2"/>
    </row>
    <row r="3779" spans="5:20"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177"/>
      <c r="R3779" s="162"/>
      <c r="S3779" s="174"/>
      <c r="T3779" s="2"/>
    </row>
    <row r="3780" spans="5:20"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177"/>
      <c r="R3780" s="162"/>
      <c r="S3780" s="174"/>
      <c r="T3780" s="2"/>
    </row>
    <row r="3781" spans="5:20"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177"/>
      <c r="R3781" s="162"/>
      <c r="S3781" s="174"/>
      <c r="T3781" s="2"/>
    </row>
    <row r="3782" spans="5:20"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177"/>
      <c r="R3782" s="162"/>
      <c r="S3782" s="174"/>
      <c r="T3782" s="2"/>
    </row>
    <row r="3783" spans="5:20"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177"/>
      <c r="R3783" s="162"/>
      <c r="S3783" s="174"/>
      <c r="T3783" s="2"/>
    </row>
    <row r="3784" spans="5:20"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176"/>
      <c r="R3784" s="171"/>
      <c r="S3784" s="175"/>
      <c r="T3784" s="2"/>
    </row>
    <row r="3785" spans="5:20"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176"/>
      <c r="R3785" s="171"/>
      <c r="S3785" s="175"/>
      <c r="T3785" s="2"/>
    </row>
    <row r="3786" spans="5:20"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176"/>
      <c r="R3786" s="171"/>
      <c r="S3786" s="175"/>
      <c r="T3786" s="2"/>
    </row>
    <row r="3787" spans="5:20"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176"/>
      <c r="R3787" s="171"/>
      <c r="S3787" s="175"/>
      <c r="T3787" s="2"/>
    </row>
    <row r="3788" spans="5:20"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176"/>
      <c r="R3788" s="171"/>
      <c r="S3788" s="175"/>
      <c r="T3788" s="2"/>
    </row>
    <row r="3789" spans="5:20"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176"/>
      <c r="R3789" s="171"/>
      <c r="S3789" s="175"/>
      <c r="T3789" s="2"/>
    </row>
    <row r="3790" spans="5:20"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176"/>
      <c r="R3790" s="171"/>
      <c r="S3790" s="175"/>
      <c r="T3790" s="2"/>
    </row>
    <row r="3791" spans="5:20"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176"/>
      <c r="R3791" s="171"/>
      <c r="S3791" s="175"/>
      <c r="T3791" s="2"/>
    </row>
    <row r="3792" spans="5:20"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176"/>
      <c r="R3792" s="171"/>
      <c r="S3792" s="175"/>
      <c r="T3792" s="2"/>
    </row>
    <row r="3793" spans="5:20"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176"/>
      <c r="R3793" s="171"/>
      <c r="S3793" s="175"/>
      <c r="T3793" s="2"/>
    </row>
    <row r="3794" spans="5:20"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176"/>
      <c r="R3794" s="171"/>
      <c r="S3794" s="175"/>
      <c r="T3794" s="2"/>
    </row>
    <row r="3795" spans="5:20"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176"/>
      <c r="R3795" s="171"/>
      <c r="S3795" s="175"/>
      <c r="T3795" s="2"/>
    </row>
    <row r="3796" spans="5:20"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176"/>
      <c r="R3796" s="171"/>
      <c r="S3796" s="175"/>
      <c r="T3796" s="2"/>
    </row>
    <row r="3797" spans="5:20"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176"/>
      <c r="R3797" s="171"/>
      <c r="S3797" s="175"/>
      <c r="T3797" s="2"/>
    </row>
    <row r="3798" spans="5:20"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176"/>
      <c r="R3798" s="171"/>
      <c r="S3798" s="175"/>
      <c r="T3798" s="2"/>
    </row>
    <row r="3799" spans="5:20"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176"/>
      <c r="R3799" s="171"/>
      <c r="S3799" s="175"/>
      <c r="T3799" s="2"/>
    </row>
    <row r="3800" spans="5:20"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176"/>
      <c r="R3800" s="171"/>
      <c r="S3800" s="175"/>
      <c r="T3800" s="2"/>
    </row>
    <row r="3801" spans="5:20"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176"/>
      <c r="R3801" s="171"/>
      <c r="S3801" s="175"/>
      <c r="T3801" s="2"/>
    </row>
    <row r="3802" spans="5:20"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176"/>
      <c r="R3802" s="171"/>
      <c r="S3802" s="175"/>
      <c r="T3802" s="2"/>
    </row>
    <row r="3803" spans="5:20"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176"/>
      <c r="R3803" s="171"/>
      <c r="S3803" s="175"/>
      <c r="T3803" s="2"/>
    </row>
    <row r="3804" spans="5:20"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176"/>
      <c r="R3804" s="171"/>
      <c r="S3804" s="175"/>
      <c r="T3804" s="2"/>
    </row>
    <row r="3805" spans="5:20"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176"/>
      <c r="R3805" s="171"/>
      <c r="S3805" s="175"/>
      <c r="T3805" s="2"/>
    </row>
    <row r="3806" spans="5:20"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176"/>
      <c r="R3806" s="171"/>
      <c r="S3806" s="175"/>
      <c r="T3806" s="2"/>
    </row>
    <row r="3807" spans="5:20"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176"/>
      <c r="R3807" s="171"/>
      <c r="S3807" s="175"/>
      <c r="T3807" s="2"/>
    </row>
    <row r="3808" spans="5:20"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176"/>
      <c r="R3808" s="171"/>
      <c r="S3808" s="175"/>
      <c r="T3808" s="2"/>
    </row>
    <row r="3809" spans="5:20"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176"/>
      <c r="R3809" s="171"/>
      <c r="S3809" s="175"/>
      <c r="T3809" s="2"/>
    </row>
    <row r="3810" spans="5:20"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176"/>
      <c r="R3810" s="171"/>
      <c r="S3810" s="175"/>
      <c r="T3810" s="2"/>
    </row>
    <row r="3811" spans="5:20"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176"/>
      <c r="R3811" s="171"/>
      <c r="S3811" s="175"/>
      <c r="T3811" s="2"/>
    </row>
    <row r="3812" spans="5:20"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176"/>
      <c r="R3812" s="171"/>
      <c r="S3812" s="175"/>
      <c r="T3812" s="2"/>
    </row>
    <row r="3813" spans="5:20"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176"/>
      <c r="R3813" s="171"/>
      <c r="S3813" s="175"/>
      <c r="T3813" s="2"/>
    </row>
    <row r="3814" spans="5:20"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176"/>
      <c r="R3814" s="171"/>
      <c r="S3814" s="175"/>
      <c r="T3814" s="2"/>
    </row>
    <row r="3815" spans="5:20"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176"/>
      <c r="R3815" s="171"/>
      <c r="S3815" s="175"/>
      <c r="T3815" s="2"/>
    </row>
    <row r="3816" spans="5:20"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176"/>
      <c r="R3816" s="171"/>
      <c r="S3816" s="175"/>
      <c r="T3816" s="2"/>
    </row>
    <row r="3817" spans="5:20"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176"/>
      <c r="R3817" s="171"/>
      <c r="S3817" s="175"/>
      <c r="T3817" s="2"/>
    </row>
    <row r="3818" spans="5:20"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176"/>
      <c r="R3818" s="171"/>
      <c r="S3818" s="175"/>
      <c r="T3818" s="2"/>
    </row>
    <row r="3819" spans="5:20"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176"/>
      <c r="R3819" s="171"/>
      <c r="S3819" s="175"/>
      <c r="T3819" s="2"/>
    </row>
    <row r="3820" spans="5:20"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176"/>
      <c r="R3820" s="171"/>
      <c r="S3820" s="175"/>
      <c r="T3820" s="2"/>
    </row>
    <row r="3821" spans="5:20"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176"/>
      <c r="R3821" s="171"/>
      <c r="S3821" s="175"/>
      <c r="T3821" s="2"/>
    </row>
    <row r="3822" spans="5:20"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176"/>
      <c r="R3822" s="171"/>
      <c r="S3822" s="175"/>
      <c r="T3822" s="2"/>
    </row>
    <row r="3823" spans="5:20"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176"/>
      <c r="R3823" s="171"/>
      <c r="S3823" s="175"/>
      <c r="T3823" s="2"/>
    </row>
    <row r="3824" spans="5:20"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176"/>
      <c r="R3824" s="171"/>
      <c r="S3824" s="175"/>
      <c r="T3824" s="2"/>
    </row>
    <row r="3825" spans="5:20"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176"/>
      <c r="R3825" s="171"/>
      <c r="S3825" s="175"/>
      <c r="T3825" s="2"/>
    </row>
    <row r="3826" spans="5:20"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176"/>
      <c r="R3826" s="171"/>
      <c r="S3826" s="175"/>
      <c r="T3826" s="2"/>
    </row>
    <row r="3827" spans="5:20"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176"/>
      <c r="R3827" s="171"/>
      <c r="S3827" s="175"/>
      <c r="T3827" s="2"/>
    </row>
    <row r="3828" spans="5:20"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176"/>
      <c r="R3828" s="171"/>
      <c r="S3828" s="175"/>
      <c r="T3828" s="2"/>
    </row>
    <row r="3829" spans="5:20"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176"/>
      <c r="R3829" s="171"/>
      <c r="S3829" s="175"/>
      <c r="T3829" s="2"/>
    </row>
    <row r="3830" spans="5:20"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176"/>
      <c r="R3830" s="171"/>
      <c r="S3830" s="175"/>
      <c r="T3830" s="2"/>
    </row>
    <row r="3831" spans="5:20"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176"/>
      <c r="R3831" s="171"/>
      <c r="S3831" s="175"/>
      <c r="T3831" s="2"/>
    </row>
    <row r="3832" spans="5:20"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176"/>
      <c r="R3832" s="171"/>
      <c r="S3832" s="175"/>
      <c r="T3832" s="2"/>
    </row>
    <row r="3833" spans="5:20"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176"/>
      <c r="R3833" s="171"/>
      <c r="S3833" s="175"/>
      <c r="T3833" s="2"/>
    </row>
    <row r="3834" spans="5:20"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176"/>
      <c r="R3834" s="171"/>
      <c r="S3834" s="175"/>
      <c r="T3834" s="2"/>
    </row>
    <row r="3835" spans="5:20"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176"/>
      <c r="R3835" s="171"/>
      <c r="S3835" s="175"/>
      <c r="T3835" s="2"/>
    </row>
    <row r="3836" spans="5:20"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176"/>
      <c r="R3836" s="171"/>
      <c r="S3836" s="175"/>
      <c r="T3836" s="2"/>
    </row>
    <row r="3837" spans="5:20"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176"/>
      <c r="R3837" s="171"/>
      <c r="S3837" s="175"/>
      <c r="T3837" s="2"/>
    </row>
    <row r="3838" spans="5:20"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176"/>
      <c r="R3838" s="171"/>
      <c r="S3838" s="175"/>
      <c r="T3838" s="2"/>
    </row>
    <row r="3839" spans="5:20"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176"/>
      <c r="R3839" s="171"/>
      <c r="S3839" s="175"/>
      <c r="T3839" s="2"/>
    </row>
    <row r="3840" spans="5:20"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176"/>
      <c r="R3840" s="171"/>
      <c r="S3840" s="175"/>
      <c r="T3840" s="2"/>
    </row>
    <row r="3841" spans="5:20"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176"/>
      <c r="R3841" s="171"/>
      <c r="S3841" s="175"/>
      <c r="T3841" s="2"/>
    </row>
    <row r="3842" spans="5:20"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176"/>
      <c r="R3842" s="171"/>
      <c r="S3842" s="175"/>
      <c r="T3842" s="2"/>
    </row>
    <row r="3843" spans="5:20"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176"/>
      <c r="R3843" s="171"/>
      <c r="S3843" s="175"/>
      <c r="T3843" s="2"/>
    </row>
    <row r="3844" spans="5:20"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176"/>
      <c r="R3844" s="171"/>
      <c r="S3844" s="175"/>
      <c r="T3844" s="2"/>
    </row>
    <row r="3845" spans="5:20"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176"/>
      <c r="R3845" s="171"/>
      <c r="S3845" s="175"/>
      <c r="T3845" s="2"/>
    </row>
    <row r="3846" spans="5:20"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176"/>
      <c r="R3846" s="171"/>
      <c r="S3846" s="175"/>
      <c r="T3846" s="2"/>
    </row>
    <row r="3847" spans="5:20"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176"/>
      <c r="R3847" s="171"/>
      <c r="S3847" s="175"/>
      <c r="T3847" s="2"/>
    </row>
    <row r="3848" spans="5:20"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176"/>
      <c r="R3848" s="171"/>
      <c r="S3848" s="175"/>
      <c r="T3848" s="2"/>
    </row>
    <row r="3849" spans="5:20"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176"/>
      <c r="R3849" s="171"/>
      <c r="S3849" s="175"/>
      <c r="T3849" s="2"/>
    </row>
    <row r="3850" spans="5:20"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176"/>
      <c r="R3850" s="171"/>
      <c r="S3850" s="175"/>
      <c r="T3850" s="2"/>
    </row>
    <row r="3851" spans="5:20"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176"/>
      <c r="R3851" s="171"/>
      <c r="S3851" s="175"/>
      <c r="T3851" s="2"/>
    </row>
    <row r="3852" spans="5:20"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176"/>
      <c r="R3852" s="171"/>
      <c r="S3852" s="175"/>
      <c r="T3852" s="2"/>
    </row>
    <row r="3853" spans="5:20"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176"/>
      <c r="R3853" s="171"/>
      <c r="S3853" s="175"/>
      <c r="T3853" s="2"/>
    </row>
    <row r="3854" spans="5:20"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176"/>
      <c r="R3854" s="171"/>
      <c r="S3854" s="175"/>
      <c r="T3854" s="2"/>
    </row>
    <row r="3855" spans="5:20"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176"/>
      <c r="R3855" s="171"/>
      <c r="S3855" s="175"/>
      <c r="T3855" s="2"/>
    </row>
    <row r="3856" spans="5:20"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176"/>
      <c r="R3856" s="171"/>
      <c r="S3856" s="175"/>
      <c r="T3856" s="2"/>
    </row>
    <row r="3857" spans="5:20"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176"/>
      <c r="R3857" s="171"/>
      <c r="S3857" s="175"/>
      <c r="T3857" s="2"/>
    </row>
    <row r="3858" spans="5:20"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176"/>
      <c r="R3858" s="171"/>
      <c r="S3858" s="175"/>
      <c r="T3858" s="2"/>
    </row>
    <row r="3859" spans="5:20"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176"/>
      <c r="R3859" s="171"/>
      <c r="S3859" s="175"/>
      <c r="T3859" s="2"/>
    </row>
    <row r="3860" spans="5:20"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176"/>
      <c r="R3860" s="171"/>
      <c r="S3860" s="175"/>
      <c r="T3860" s="2"/>
    </row>
    <row r="3861" spans="5:20"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176"/>
      <c r="R3861" s="171"/>
      <c r="S3861" s="175"/>
      <c r="T3861" s="2"/>
    </row>
    <row r="3862" spans="5:20"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176"/>
      <c r="R3862" s="171"/>
      <c r="S3862" s="175"/>
      <c r="T3862" s="2"/>
    </row>
    <row r="3863" spans="5:20"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176"/>
      <c r="R3863" s="171"/>
      <c r="S3863" s="175"/>
      <c r="T3863" s="2"/>
    </row>
    <row r="3864" spans="5:20"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176"/>
      <c r="R3864" s="171"/>
      <c r="S3864" s="175"/>
      <c r="T3864" s="2"/>
    </row>
    <row r="3865" spans="5:20"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176"/>
      <c r="R3865" s="171"/>
      <c r="S3865" s="175"/>
      <c r="T3865" s="2"/>
    </row>
    <row r="3866" spans="5:20"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176"/>
      <c r="R3866" s="171"/>
      <c r="S3866" s="175"/>
      <c r="T3866" s="2"/>
    </row>
    <row r="3867" spans="5:20"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176"/>
      <c r="R3867" s="171"/>
      <c r="S3867" s="175"/>
      <c r="T3867" s="2"/>
    </row>
    <row r="3868" spans="5:20"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176"/>
      <c r="R3868" s="171"/>
      <c r="S3868" s="175"/>
      <c r="T3868" s="2"/>
    </row>
    <row r="3869" spans="5:20"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176"/>
      <c r="R3869" s="171"/>
      <c r="S3869" s="175"/>
      <c r="T3869" s="2"/>
    </row>
    <row r="3870" spans="5:20"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176"/>
      <c r="R3870" s="171"/>
      <c r="S3870" s="175"/>
      <c r="T3870" s="2"/>
    </row>
    <row r="3871" spans="5:20"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176"/>
      <c r="R3871" s="171"/>
      <c r="S3871" s="175"/>
      <c r="T3871" s="2"/>
    </row>
    <row r="3872" spans="5:20"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176"/>
      <c r="R3872" s="171"/>
      <c r="S3872" s="175"/>
      <c r="T3872" s="2"/>
    </row>
    <row r="3873" spans="5:20"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176"/>
      <c r="R3873" s="171"/>
      <c r="S3873" s="175"/>
      <c r="T3873" s="2"/>
    </row>
    <row r="3874" spans="5:20"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176"/>
      <c r="R3874" s="171"/>
      <c r="S3874" s="175"/>
      <c r="T3874" s="2"/>
    </row>
    <row r="3875" spans="5:20"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176"/>
      <c r="R3875" s="171"/>
      <c r="S3875" s="175"/>
      <c r="T3875" s="2"/>
    </row>
    <row r="3876" spans="5:20"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176"/>
      <c r="R3876" s="171"/>
      <c r="S3876" s="175"/>
      <c r="T3876" s="2"/>
    </row>
    <row r="3877" spans="5:20"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176"/>
      <c r="R3877" s="171"/>
      <c r="S3877" s="175"/>
      <c r="T3877" s="2"/>
    </row>
    <row r="3878" spans="5:20"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176"/>
      <c r="R3878" s="171"/>
      <c r="S3878" s="175"/>
      <c r="T3878" s="2"/>
    </row>
    <row r="3879" spans="5:20"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176"/>
      <c r="R3879" s="171"/>
      <c r="S3879" s="175"/>
      <c r="T3879" s="2"/>
    </row>
    <row r="3880" spans="5:20"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176"/>
      <c r="R3880" s="171"/>
      <c r="S3880" s="175"/>
      <c r="T3880" s="2"/>
    </row>
    <row r="3881" spans="5:20"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176"/>
      <c r="R3881" s="171"/>
      <c r="S3881" s="175"/>
      <c r="T3881" s="2"/>
    </row>
    <row r="3882" spans="5:20"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176"/>
      <c r="R3882" s="171"/>
      <c r="S3882" s="175"/>
      <c r="T3882" s="2"/>
    </row>
    <row r="3883" spans="5:20"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176"/>
      <c r="R3883" s="171"/>
      <c r="S3883" s="175"/>
      <c r="T3883" s="2"/>
    </row>
    <row r="3884" spans="5:20"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176"/>
      <c r="R3884" s="171"/>
      <c r="S3884" s="175"/>
      <c r="T3884" s="2"/>
    </row>
    <row r="3885" spans="5:20"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176"/>
      <c r="R3885" s="171"/>
      <c r="S3885" s="175"/>
      <c r="T3885" s="2"/>
    </row>
    <row r="3886" spans="5:20"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176"/>
      <c r="R3886" s="171"/>
      <c r="S3886" s="175"/>
      <c r="T3886" s="2"/>
    </row>
    <row r="3887" spans="5:20"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176"/>
      <c r="R3887" s="171"/>
      <c r="S3887" s="175"/>
      <c r="T3887" s="2"/>
    </row>
    <row r="3888" spans="5:20"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176"/>
      <c r="R3888" s="171"/>
      <c r="S3888" s="175"/>
      <c r="T3888" s="2"/>
    </row>
    <row r="3889" spans="5:20"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176"/>
      <c r="R3889" s="171"/>
      <c r="S3889" s="175"/>
      <c r="T3889" s="2"/>
    </row>
    <row r="3890" spans="5:20"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176"/>
      <c r="R3890" s="171"/>
      <c r="S3890" s="175"/>
      <c r="T3890" s="2"/>
    </row>
    <row r="3891" spans="5:20"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176"/>
      <c r="R3891" s="171"/>
      <c r="S3891" s="175"/>
      <c r="T3891" s="2"/>
    </row>
    <row r="3892" spans="5:20"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176"/>
      <c r="R3892" s="171"/>
      <c r="S3892" s="175"/>
      <c r="T3892" s="2"/>
    </row>
    <row r="3893" spans="5:20"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176"/>
      <c r="R3893" s="171"/>
      <c r="S3893" s="175"/>
      <c r="T3893" s="2"/>
    </row>
    <row r="3894" spans="5:20"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176"/>
      <c r="R3894" s="171"/>
      <c r="S3894" s="175"/>
      <c r="T3894" s="2"/>
    </row>
    <row r="3895" spans="5:20"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176"/>
      <c r="R3895" s="171"/>
      <c r="S3895" s="175"/>
      <c r="T3895" s="2"/>
    </row>
    <row r="3896" spans="5:20"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176"/>
      <c r="R3896" s="171"/>
      <c r="S3896" s="175"/>
      <c r="T3896" s="2"/>
    </row>
    <row r="3897" spans="5:20"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176"/>
      <c r="R3897" s="171"/>
      <c r="S3897" s="175"/>
      <c r="T3897" s="2"/>
    </row>
    <row r="3898" spans="5:20"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176"/>
      <c r="R3898" s="171"/>
      <c r="S3898" s="175"/>
      <c r="T3898" s="2"/>
    </row>
    <row r="3899" spans="5:20"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176"/>
      <c r="R3899" s="171"/>
      <c r="S3899" s="175"/>
      <c r="T3899" s="2"/>
    </row>
    <row r="3900" spans="5:20"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176"/>
      <c r="R3900" s="171"/>
      <c r="S3900" s="175"/>
      <c r="T3900" s="2"/>
    </row>
    <row r="3901" spans="5:20"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176"/>
      <c r="R3901" s="171"/>
      <c r="S3901" s="175"/>
      <c r="T3901" s="2"/>
    </row>
    <row r="3902" spans="5:20"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176"/>
      <c r="R3902" s="171"/>
      <c r="S3902" s="175"/>
      <c r="T3902" s="2"/>
    </row>
    <row r="3903" spans="5:20"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176"/>
      <c r="R3903" s="171"/>
      <c r="S3903" s="175"/>
      <c r="T3903" s="2"/>
    </row>
    <row r="3904" spans="5:20"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176"/>
      <c r="R3904" s="171"/>
      <c r="S3904" s="175"/>
      <c r="T3904" s="2"/>
    </row>
    <row r="3905" spans="5:20"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176"/>
      <c r="R3905" s="171"/>
      <c r="S3905" s="175"/>
      <c r="T3905" s="2"/>
    </row>
    <row r="3906" spans="5:20"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176"/>
      <c r="R3906" s="171"/>
      <c r="S3906" s="175"/>
      <c r="T3906" s="2"/>
    </row>
    <row r="3907" spans="5:20"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176"/>
      <c r="R3907" s="171"/>
      <c r="S3907" s="175"/>
      <c r="T3907" s="2"/>
    </row>
    <row r="3908" spans="5:20"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176"/>
      <c r="R3908" s="171"/>
      <c r="S3908" s="175"/>
      <c r="T3908" s="2"/>
    </row>
    <row r="3909" spans="5:20"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176"/>
      <c r="R3909" s="171"/>
      <c r="S3909" s="175"/>
      <c r="T3909" s="2"/>
    </row>
    <row r="3910" spans="5:20"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176"/>
      <c r="R3910" s="171"/>
      <c r="S3910" s="175"/>
      <c r="T3910" s="2"/>
    </row>
    <row r="3911" spans="5:20"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176"/>
      <c r="R3911" s="171"/>
      <c r="S3911" s="175"/>
      <c r="T3911" s="2"/>
    </row>
    <row r="3912" spans="5:20"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176"/>
      <c r="R3912" s="171"/>
      <c r="S3912" s="175"/>
      <c r="T3912" s="2"/>
    </row>
    <row r="3913" spans="5:20"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176"/>
      <c r="R3913" s="171"/>
      <c r="S3913" s="175"/>
      <c r="T3913" s="2"/>
    </row>
    <row r="3914" spans="5:20"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176"/>
      <c r="R3914" s="171"/>
      <c r="S3914" s="175"/>
      <c r="T3914" s="2"/>
    </row>
    <row r="3915" spans="5:20"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176"/>
      <c r="R3915" s="171"/>
      <c r="S3915" s="175"/>
      <c r="T3915" s="2"/>
    </row>
    <row r="3916" spans="5:20"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176"/>
      <c r="R3916" s="171"/>
      <c r="S3916" s="175"/>
      <c r="T3916" s="2"/>
    </row>
    <row r="3917" spans="5:20"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176"/>
      <c r="R3917" s="171"/>
      <c r="S3917" s="175"/>
      <c r="T3917" s="2"/>
    </row>
    <row r="3918" spans="5:20"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176"/>
      <c r="R3918" s="171"/>
      <c r="S3918" s="175"/>
      <c r="T3918" s="2"/>
    </row>
    <row r="3919" spans="5:20"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176"/>
      <c r="R3919" s="171"/>
      <c r="S3919" s="175"/>
      <c r="T3919" s="2"/>
    </row>
    <row r="3920" spans="5:20"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176"/>
      <c r="R3920" s="171"/>
      <c r="S3920" s="175"/>
      <c r="T3920" s="2"/>
    </row>
    <row r="3921" spans="5:20"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176"/>
      <c r="R3921" s="171"/>
      <c r="S3921" s="175"/>
      <c r="T3921" s="2"/>
    </row>
    <row r="3922" spans="5:20"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176"/>
      <c r="R3922" s="171"/>
      <c r="S3922" s="175"/>
      <c r="T3922" s="2"/>
    </row>
    <row r="3923" spans="5:20"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176"/>
      <c r="R3923" s="171"/>
      <c r="S3923" s="175"/>
      <c r="T3923" s="2"/>
    </row>
    <row r="3924" spans="5:20"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176"/>
      <c r="R3924" s="171"/>
      <c r="S3924" s="175"/>
      <c r="T3924" s="2"/>
    </row>
    <row r="3925" spans="5:20"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176"/>
      <c r="R3925" s="171"/>
      <c r="S3925" s="175"/>
      <c r="T3925" s="2"/>
    </row>
    <row r="3926" spans="5:20"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176"/>
      <c r="R3926" s="171"/>
      <c r="S3926" s="175"/>
      <c r="T3926" s="2"/>
    </row>
    <row r="3927" spans="5:20"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176"/>
      <c r="R3927" s="171"/>
      <c r="S3927" s="175"/>
      <c r="T3927" s="2"/>
    </row>
    <row r="3928" spans="5:20"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176"/>
      <c r="R3928" s="171"/>
      <c r="S3928" s="175"/>
      <c r="T3928" s="2"/>
    </row>
    <row r="3929" spans="5:20"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176"/>
      <c r="R3929" s="171"/>
      <c r="S3929" s="175"/>
      <c r="T3929" s="2"/>
    </row>
    <row r="3930" spans="5:20"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176"/>
      <c r="R3930" s="171"/>
      <c r="S3930" s="175"/>
      <c r="T3930" s="2"/>
    </row>
    <row r="3931" spans="5:20"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176"/>
      <c r="R3931" s="171"/>
      <c r="S3931" s="175"/>
      <c r="T3931" s="2"/>
    </row>
    <row r="3932" spans="5:20"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176"/>
      <c r="R3932" s="171"/>
      <c r="S3932" s="175"/>
      <c r="T3932" s="2"/>
    </row>
    <row r="3933" spans="5:20"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176"/>
      <c r="R3933" s="171"/>
      <c r="S3933" s="175"/>
      <c r="T3933" s="2"/>
    </row>
    <row r="3934" spans="5:20"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176"/>
      <c r="R3934" s="171"/>
      <c r="S3934" s="175"/>
      <c r="T3934" s="2"/>
    </row>
    <row r="3935" spans="5:20"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176"/>
      <c r="R3935" s="171"/>
      <c r="S3935" s="175"/>
      <c r="T3935" s="2"/>
    </row>
    <row r="3936" spans="5:20"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176"/>
      <c r="R3936" s="171"/>
      <c r="S3936" s="175"/>
      <c r="T3936" s="2"/>
    </row>
    <row r="3937" spans="5:20"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176"/>
      <c r="R3937" s="171"/>
      <c r="S3937" s="175"/>
      <c r="T3937" s="2"/>
    </row>
    <row r="3938" spans="5:20"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176"/>
      <c r="R3938" s="171"/>
      <c r="S3938" s="175"/>
      <c r="T3938" s="2"/>
    </row>
    <row r="3939" spans="5:20"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176"/>
      <c r="R3939" s="171"/>
      <c r="S3939" s="175"/>
      <c r="T3939" s="2"/>
    </row>
    <row r="3940" spans="5:20"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176"/>
      <c r="R3940" s="171"/>
      <c r="S3940" s="175"/>
      <c r="T3940" s="2"/>
    </row>
    <row r="3941" spans="5:20"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176"/>
      <c r="R3941" s="171"/>
      <c r="S3941" s="175"/>
      <c r="T3941" s="2"/>
    </row>
    <row r="3942" spans="5:20"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176"/>
      <c r="R3942" s="171"/>
      <c r="S3942" s="175"/>
      <c r="T3942" s="2"/>
    </row>
    <row r="3943" spans="5:20"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176"/>
      <c r="R3943" s="171"/>
      <c r="S3943" s="175"/>
      <c r="T3943" s="2"/>
    </row>
    <row r="3944" spans="5:20"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176"/>
      <c r="R3944" s="171"/>
      <c r="S3944" s="175"/>
      <c r="T3944" s="2"/>
    </row>
    <row r="3945" spans="5:20"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176"/>
      <c r="R3945" s="171"/>
      <c r="S3945" s="175"/>
      <c r="T3945" s="2"/>
    </row>
    <row r="3946" spans="5:20"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176"/>
      <c r="R3946" s="171"/>
      <c r="S3946" s="175"/>
      <c r="T3946" s="2"/>
    </row>
    <row r="3947" spans="5:20"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176"/>
      <c r="R3947" s="171"/>
      <c r="S3947" s="175"/>
      <c r="T3947" s="2"/>
    </row>
    <row r="3948" spans="5:20"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176"/>
      <c r="R3948" s="171"/>
      <c r="S3948" s="175"/>
      <c r="T3948" s="2"/>
    </row>
    <row r="3949" spans="5:20"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176"/>
      <c r="R3949" s="171"/>
      <c r="S3949" s="175"/>
      <c r="T3949" s="2"/>
    </row>
    <row r="3950" spans="5:20"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176"/>
      <c r="R3950" s="171"/>
      <c r="S3950" s="175"/>
      <c r="T3950" s="2"/>
    </row>
    <row r="3951" spans="5:20"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176"/>
      <c r="R3951" s="171"/>
      <c r="S3951" s="175"/>
      <c r="T3951" s="2"/>
    </row>
    <row r="3952" spans="5:20"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176"/>
      <c r="R3952" s="171"/>
      <c r="S3952" s="175"/>
      <c r="T3952" s="2"/>
    </row>
    <row r="3953" spans="5:20"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176"/>
      <c r="R3953" s="171"/>
      <c r="S3953" s="175"/>
      <c r="T3953" s="2"/>
    </row>
    <row r="3954" spans="5:20"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176"/>
      <c r="R3954" s="171"/>
      <c r="S3954" s="175"/>
      <c r="T3954" s="2"/>
    </row>
    <row r="3955" spans="5:20"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176"/>
      <c r="R3955" s="171"/>
      <c r="S3955" s="175"/>
      <c r="T3955" s="2"/>
    </row>
    <row r="3956" spans="5:20"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176"/>
      <c r="R3956" s="171"/>
      <c r="S3956" s="175"/>
      <c r="T3956" s="2"/>
    </row>
    <row r="3957" spans="5:20"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176"/>
      <c r="R3957" s="171"/>
      <c r="S3957" s="175"/>
      <c r="T3957" s="2"/>
    </row>
    <row r="3958" spans="5:20"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176"/>
      <c r="R3958" s="171"/>
      <c r="S3958" s="175"/>
      <c r="T3958" s="2"/>
    </row>
    <row r="3959" spans="5:20"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176"/>
      <c r="R3959" s="171"/>
      <c r="S3959" s="175"/>
      <c r="T3959" s="2"/>
    </row>
    <row r="3960" spans="5:20"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176"/>
      <c r="R3960" s="171"/>
      <c r="S3960" s="175"/>
      <c r="T3960" s="2"/>
    </row>
    <row r="3961" spans="5:20"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176"/>
      <c r="R3961" s="171"/>
      <c r="S3961" s="175"/>
      <c r="T3961" s="2"/>
    </row>
    <row r="3962" spans="5:20"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176"/>
      <c r="R3962" s="171"/>
      <c r="S3962" s="175"/>
      <c r="T3962" s="2"/>
    </row>
    <row r="3963" spans="5:20"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176"/>
      <c r="R3963" s="171"/>
      <c r="S3963" s="175"/>
      <c r="T3963" s="2"/>
    </row>
    <row r="3964" spans="5:20"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176"/>
      <c r="R3964" s="171"/>
      <c r="S3964" s="175"/>
      <c r="T3964" s="2"/>
    </row>
    <row r="3965" spans="5:20"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176"/>
      <c r="R3965" s="171"/>
      <c r="S3965" s="175"/>
      <c r="T3965" s="2"/>
    </row>
    <row r="3966" spans="5:20"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176"/>
      <c r="R3966" s="171"/>
      <c r="S3966" s="175"/>
      <c r="T3966" s="2"/>
    </row>
    <row r="3967" spans="5:20"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176"/>
      <c r="R3967" s="171"/>
      <c r="S3967" s="175"/>
      <c r="T3967" s="2"/>
    </row>
    <row r="3968" spans="5:20"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176"/>
      <c r="R3968" s="171"/>
      <c r="S3968" s="175"/>
      <c r="T3968" s="2"/>
    </row>
    <row r="3969" spans="5:20"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176"/>
      <c r="R3969" s="171"/>
      <c r="S3969" s="175"/>
      <c r="T3969" s="2"/>
    </row>
    <row r="3970" spans="5:20"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176"/>
      <c r="R3970" s="171"/>
      <c r="S3970" s="175"/>
      <c r="T3970" s="2"/>
    </row>
    <row r="3971" spans="5:20"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176"/>
      <c r="R3971" s="171"/>
      <c r="S3971" s="175"/>
      <c r="T3971" s="2"/>
    </row>
    <row r="3972" spans="5:20"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176"/>
      <c r="R3972" s="171"/>
      <c r="S3972" s="175"/>
      <c r="T3972" s="2"/>
    </row>
    <row r="3973" spans="5:20"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176"/>
      <c r="R3973" s="171"/>
      <c r="S3973" s="175"/>
      <c r="T3973" s="2"/>
    </row>
    <row r="3974" spans="5:20"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176"/>
      <c r="R3974" s="171"/>
      <c r="S3974" s="175"/>
      <c r="T3974" s="2"/>
    </row>
    <row r="3975" spans="5:20"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176"/>
      <c r="R3975" s="171"/>
      <c r="S3975" s="175"/>
      <c r="T3975" s="2"/>
    </row>
    <row r="3976" spans="5:20"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176"/>
      <c r="R3976" s="171"/>
      <c r="S3976" s="175"/>
      <c r="T3976" s="2"/>
    </row>
    <row r="3977" spans="5:20"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176"/>
      <c r="R3977" s="171"/>
      <c r="S3977" s="175"/>
      <c r="T3977" s="2"/>
    </row>
    <row r="3978" spans="5:20"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176"/>
      <c r="R3978" s="171"/>
      <c r="S3978" s="175"/>
      <c r="T3978" s="2"/>
    </row>
    <row r="3979" spans="5:20"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176"/>
      <c r="R3979" s="171"/>
      <c r="S3979" s="175"/>
      <c r="T3979" s="2"/>
    </row>
    <row r="3980" spans="5:20"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176"/>
      <c r="R3980" s="171"/>
      <c r="S3980" s="175"/>
      <c r="T3980" s="2"/>
    </row>
    <row r="3981" spans="5:20"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176"/>
      <c r="R3981" s="171"/>
      <c r="S3981" s="175"/>
      <c r="T3981" s="2"/>
    </row>
    <row r="3982" spans="5:20"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176"/>
      <c r="R3982" s="171"/>
      <c r="S3982" s="175"/>
      <c r="T3982" s="2"/>
    </row>
    <row r="3983" spans="5:20"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162"/>
      <c r="S3983" s="2"/>
      <c r="T3983" s="2"/>
    </row>
    <row r="3984" spans="5:20"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162"/>
      <c r="S3984" s="2"/>
      <c r="T3984" s="2"/>
    </row>
    <row r="3985" spans="5:20"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162"/>
      <c r="S3985" s="2"/>
      <c r="T3985" s="2"/>
    </row>
    <row r="3986" spans="5:20"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162"/>
      <c r="S3986" s="2"/>
      <c r="T3986" s="2"/>
    </row>
    <row r="3987" spans="5:20"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162"/>
      <c r="S3987" s="2"/>
      <c r="T3987" s="2"/>
    </row>
    <row r="3988" spans="5:20"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162"/>
      <c r="S3988" s="2"/>
      <c r="T3988" s="2"/>
    </row>
    <row r="3989" spans="5:20"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162"/>
      <c r="S3989" s="2"/>
      <c r="T3989" s="2"/>
    </row>
    <row r="3990" spans="5:20"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162"/>
      <c r="S3990" s="2"/>
      <c r="T3990" s="2"/>
    </row>
    <row r="3991" spans="5:20"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162"/>
      <c r="S3991" s="2"/>
      <c r="T3991" s="2"/>
    </row>
    <row r="3992" spans="5:20"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162"/>
      <c r="S3992" s="2"/>
      <c r="T3992" s="2"/>
    </row>
    <row r="3993" spans="5:20"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162"/>
      <c r="S3993" s="2"/>
      <c r="T3993" s="2"/>
    </row>
    <row r="3994" spans="5:20"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162"/>
      <c r="S3994" s="2"/>
      <c r="T3994" s="2"/>
    </row>
    <row r="3995" spans="5:20"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162"/>
      <c r="S3995" s="2"/>
      <c r="T3995" s="2"/>
    </row>
    <row r="3996" spans="5:20"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162"/>
      <c r="S3996" s="2"/>
      <c r="T3996" s="2"/>
    </row>
    <row r="3997" spans="5:20"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162"/>
      <c r="S3997" s="2"/>
      <c r="T3997" s="2"/>
    </row>
    <row r="3998" spans="5:20"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162"/>
      <c r="S3998" s="2"/>
      <c r="T3998" s="2"/>
    </row>
    <row r="3999" spans="5:20"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162"/>
      <c r="S3999" s="2"/>
      <c r="T3999" s="2"/>
    </row>
    <row r="4000" spans="5:20"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162"/>
      <c r="S4000" s="2"/>
      <c r="T4000" s="2"/>
    </row>
    <row r="4001" spans="5:20"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162"/>
      <c r="S4001" s="2"/>
      <c r="T4001" s="2"/>
    </row>
    <row r="4002" spans="5:20"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162"/>
      <c r="S4002" s="2"/>
      <c r="T4002" s="2"/>
    </row>
    <row r="4003" spans="5:20"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162"/>
      <c r="S4003" s="2"/>
      <c r="T4003" s="2"/>
    </row>
    <row r="4004" spans="5:20"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162"/>
      <c r="S4004" s="2"/>
      <c r="T4004" s="2"/>
    </row>
    <row r="4005" spans="5:20"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162"/>
      <c r="S4005" s="2"/>
      <c r="T4005" s="2"/>
    </row>
    <row r="4006" spans="5:20"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162"/>
      <c r="S4006" s="2"/>
      <c r="T4006" s="2"/>
    </row>
    <row r="4007" spans="5:20"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162"/>
      <c r="S4007" s="2"/>
      <c r="T4007" s="2"/>
    </row>
    <row r="4008" spans="5:20"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162"/>
      <c r="S4008" s="2"/>
      <c r="T4008" s="2"/>
    </row>
    <row r="4009" spans="5:20"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162"/>
      <c r="S4009" s="2"/>
      <c r="T4009" s="2"/>
    </row>
    <row r="4010" spans="5:20"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162"/>
      <c r="S4010" s="2"/>
      <c r="T4010" s="2"/>
    </row>
    <row r="4011" spans="5:20"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162"/>
      <c r="S4011" s="2"/>
      <c r="T4011" s="2"/>
    </row>
    <row r="4012" spans="5:20"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162"/>
      <c r="S4012" s="2"/>
      <c r="T4012" s="2"/>
    </row>
    <row r="4013" spans="5:20"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162"/>
      <c r="S4013" s="2"/>
      <c r="T4013" s="2"/>
    </row>
    <row r="4014" spans="5:20"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162"/>
      <c r="S4014" s="2"/>
      <c r="T4014" s="2"/>
    </row>
    <row r="4015" spans="5:20"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162"/>
      <c r="S4015" s="2"/>
      <c r="T4015" s="2"/>
    </row>
    <row r="4016" spans="5:20"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162"/>
      <c r="S4016" s="2"/>
      <c r="T4016" s="2"/>
    </row>
    <row r="4017" spans="5:20"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162"/>
      <c r="S4017" s="2"/>
      <c r="T4017" s="2"/>
    </row>
    <row r="4018" spans="5:20"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162"/>
      <c r="S4018" s="2"/>
      <c r="T4018" s="2"/>
    </row>
    <row r="4019" spans="5:20"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162"/>
      <c r="S4019" s="2"/>
      <c r="T4019" s="2"/>
    </row>
    <row r="4020" spans="5:20"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162"/>
      <c r="S4020" s="2"/>
      <c r="T4020" s="2"/>
    </row>
    <row r="4021" spans="5:20"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162"/>
      <c r="S4021" s="2"/>
      <c r="T4021" s="2"/>
    </row>
    <row r="4022" spans="5:20"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162"/>
      <c r="S4022" s="2"/>
      <c r="T4022" s="2"/>
    </row>
    <row r="4023" spans="5:20"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162"/>
      <c r="S4023" s="2"/>
      <c r="T4023" s="2"/>
    </row>
    <row r="4024" spans="5:20"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162"/>
      <c r="S4024" s="2"/>
      <c r="T4024" s="2"/>
    </row>
    <row r="4025" spans="5:20"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162"/>
      <c r="S4025" s="2"/>
      <c r="T4025" s="2"/>
    </row>
    <row r="4026" spans="5:20"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162"/>
      <c r="S4026" s="2"/>
      <c r="T4026" s="2"/>
    </row>
    <row r="4027" spans="5:20"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162"/>
      <c r="S4027" s="2"/>
      <c r="T4027" s="2"/>
    </row>
    <row r="4028" spans="5:20"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162"/>
      <c r="S4028" s="2"/>
      <c r="T4028" s="2"/>
    </row>
    <row r="4029" spans="5:20"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162"/>
      <c r="S4029" s="2"/>
      <c r="T4029" s="2"/>
    </row>
    <row r="4030" spans="5:20"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162"/>
      <c r="S4030" s="2"/>
      <c r="T4030" s="2"/>
    </row>
    <row r="4031" spans="5:20"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162"/>
      <c r="S4031" s="2"/>
      <c r="T4031" s="2"/>
    </row>
    <row r="4032" spans="5:20"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162"/>
      <c r="S4032" s="2"/>
      <c r="T4032" s="2"/>
    </row>
    <row r="4033" spans="5:20"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162"/>
      <c r="S4033" s="2"/>
      <c r="T4033" s="2"/>
    </row>
    <row r="4034" spans="5:20"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162"/>
      <c r="S4034" s="2"/>
      <c r="T4034" s="2"/>
    </row>
    <row r="4035" spans="5:20"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162"/>
      <c r="S4035" s="2"/>
      <c r="T4035" s="2"/>
    </row>
    <row r="4036" spans="5:20"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162"/>
      <c r="S4036" s="2"/>
      <c r="T4036" s="2"/>
    </row>
    <row r="4037" spans="5:20"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162"/>
      <c r="S4037" s="2"/>
      <c r="T4037" s="2"/>
    </row>
    <row r="4038" spans="5:20"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162"/>
      <c r="S4038" s="2"/>
      <c r="T4038" s="2"/>
    </row>
    <row r="4039" spans="5:20"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162"/>
      <c r="S4039" s="2"/>
      <c r="T4039" s="2"/>
    </row>
    <row r="4040" spans="5:20"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162"/>
      <c r="S4040" s="2"/>
      <c r="T4040" s="2"/>
    </row>
    <row r="4041" spans="5:20"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162"/>
      <c r="S4041" s="2"/>
      <c r="T4041" s="2"/>
    </row>
    <row r="4042" spans="5:20"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162"/>
      <c r="S4042" s="2"/>
      <c r="T4042" s="2"/>
    </row>
    <row r="4043" spans="5:20"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162"/>
      <c r="S4043" s="2"/>
      <c r="T4043" s="2"/>
    </row>
    <row r="4044" spans="5:20"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162"/>
      <c r="S4044" s="2"/>
      <c r="T4044" s="2"/>
    </row>
    <row r="4045" spans="5:20"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162"/>
      <c r="S4045" s="2"/>
      <c r="T4045" s="2"/>
    </row>
    <row r="4046" spans="5:20"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162"/>
      <c r="S4046" s="2"/>
      <c r="T4046" s="2"/>
    </row>
    <row r="4047" spans="5:20"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162"/>
      <c r="S4047" s="2"/>
      <c r="T4047" s="2"/>
    </row>
    <row r="4048" spans="5:20"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162"/>
      <c r="S4048" s="2"/>
      <c r="T4048" s="2"/>
    </row>
    <row r="4049" spans="5:20"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162"/>
      <c r="S4049" s="2"/>
      <c r="T4049" s="2"/>
    </row>
    <row r="4050" spans="5:20"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162"/>
      <c r="S4050" s="2"/>
      <c r="T4050" s="2"/>
    </row>
    <row r="4051" spans="5:20"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162"/>
      <c r="S4051" s="2"/>
      <c r="T4051" s="2"/>
    </row>
    <row r="4052" spans="5:20"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162"/>
      <c r="S4052" s="2"/>
      <c r="T4052" s="2"/>
    </row>
    <row r="4053" spans="5:20"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162"/>
      <c r="S4053" s="2"/>
      <c r="T4053" s="2"/>
    </row>
    <row r="4054" spans="5:20"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162"/>
      <c r="S4054" s="2"/>
      <c r="T4054" s="2"/>
    </row>
    <row r="4055" spans="5:20">
      <c r="R4055" s="35"/>
    </row>
    <row r="4056" spans="5:20">
      <c r="R4056" s="35"/>
    </row>
    <row r="4057" spans="5:20">
      <c r="R4057" s="35"/>
    </row>
    <row r="4058" spans="5:20">
      <c r="R4058" s="35"/>
    </row>
    <row r="4059" spans="5:20">
      <c r="R4059" s="35"/>
    </row>
    <row r="4060" spans="5:20">
      <c r="R4060" s="35"/>
    </row>
    <row r="4061" spans="5:20">
      <c r="R4061" s="35"/>
    </row>
    <row r="4062" spans="5:20">
      <c r="R4062" s="35"/>
    </row>
    <row r="4063" spans="5:20">
      <c r="R4063" s="35"/>
    </row>
    <row r="4064" spans="5:20">
      <c r="R4064" s="35"/>
    </row>
    <row r="4065" spans="18:18">
      <c r="R4065" s="35"/>
    </row>
    <row r="4066" spans="18:18">
      <c r="R4066" s="35"/>
    </row>
    <row r="4067" spans="18:18">
      <c r="R4067" s="35"/>
    </row>
    <row r="4068" spans="18:18">
      <c r="R4068" s="35"/>
    </row>
    <row r="4069" spans="18:18">
      <c r="R4069" s="35"/>
    </row>
    <row r="4070" spans="18:18">
      <c r="R4070" s="35"/>
    </row>
    <row r="4071" spans="18:18">
      <c r="R4071" s="35"/>
    </row>
    <row r="4072" spans="18:18">
      <c r="R4072" s="35"/>
    </row>
    <row r="4073" spans="18:18">
      <c r="R4073" s="35"/>
    </row>
    <row r="4074" spans="18:18">
      <c r="R4074" s="35"/>
    </row>
    <row r="4075" spans="18:18">
      <c r="R4075" s="35"/>
    </row>
    <row r="4076" spans="18:18">
      <c r="R4076" s="35"/>
    </row>
    <row r="4077" spans="18:18">
      <c r="R4077" s="35"/>
    </row>
    <row r="4078" spans="18:18">
      <c r="R4078" s="35"/>
    </row>
    <row r="4079" spans="18:18">
      <c r="R4079" s="35"/>
    </row>
    <row r="4080" spans="18:18">
      <c r="R4080" s="35"/>
    </row>
    <row r="4081" spans="18:18">
      <c r="R4081" s="35"/>
    </row>
    <row r="4082" spans="18:18">
      <c r="R4082" s="35"/>
    </row>
    <row r="4083" spans="18:18">
      <c r="R4083" s="35"/>
    </row>
    <row r="4084" spans="18:18">
      <c r="R4084" s="35"/>
    </row>
    <row r="4085" spans="18:18">
      <c r="R4085" s="35"/>
    </row>
    <row r="4086" spans="18:18">
      <c r="R4086" s="35"/>
    </row>
    <row r="4087" spans="18:18">
      <c r="R4087" s="35"/>
    </row>
    <row r="4088" spans="18:18">
      <c r="R4088" s="35"/>
    </row>
    <row r="4089" spans="18:18">
      <c r="R4089" s="35"/>
    </row>
    <row r="4090" spans="18:18">
      <c r="R4090" s="35"/>
    </row>
    <row r="4091" spans="18:18">
      <c r="R4091" s="35"/>
    </row>
    <row r="4092" spans="18:18">
      <c r="R4092" s="35"/>
    </row>
    <row r="4093" spans="18:18">
      <c r="R4093" s="35"/>
    </row>
    <row r="4094" spans="18:18">
      <c r="R4094" s="35"/>
    </row>
    <row r="4095" spans="18:18">
      <c r="R4095" s="35"/>
    </row>
    <row r="4096" spans="18:18">
      <c r="R4096" s="35"/>
    </row>
    <row r="4097" spans="18:18">
      <c r="R4097" s="35"/>
    </row>
    <row r="4098" spans="18:18">
      <c r="R4098" s="35"/>
    </row>
    <row r="4099" spans="18:18">
      <c r="R4099" s="35"/>
    </row>
    <row r="4100" spans="18:18">
      <c r="R4100" s="35"/>
    </row>
    <row r="4101" spans="18:18">
      <c r="R4101" s="35"/>
    </row>
    <row r="4102" spans="18:18">
      <c r="R4102" s="35"/>
    </row>
    <row r="4103" spans="18:18">
      <c r="R4103" s="35"/>
    </row>
    <row r="4104" spans="18:18">
      <c r="R4104" s="35"/>
    </row>
    <row r="4105" spans="18:18">
      <c r="R4105" s="35"/>
    </row>
    <row r="4106" spans="18:18">
      <c r="R4106" s="35"/>
    </row>
    <row r="4107" spans="18:18">
      <c r="R4107" s="35"/>
    </row>
    <row r="4108" spans="18:18">
      <c r="R4108" s="35"/>
    </row>
    <row r="4109" spans="18:18">
      <c r="R4109" s="35"/>
    </row>
    <row r="4110" spans="18:18">
      <c r="R4110" s="35"/>
    </row>
    <row r="4111" spans="18:18">
      <c r="R4111" s="35"/>
    </row>
    <row r="4112" spans="18:18">
      <c r="R4112" s="35"/>
    </row>
    <row r="4113" spans="18:18">
      <c r="R4113" s="35"/>
    </row>
    <row r="4114" spans="18:18">
      <c r="R4114" s="35"/>
    </row>
    <row r="4115" spans="18:18">
      <c r="R4115" s="35"/>
    </row>
    <row r="4116" spans="18:18">
      <c r="R4116" s="35"/>
    </row>
    <row r="4117" spans="18:18">
      <c r="R4117" s="35"/>
    </row>
    <row r="4118" spans="18:18">
      <c r="R4118" s="35"/>
    </row>
    <row r="4119" spans="18:18">
      <c r="R4119" s="35"/>
    </row>
    <row r="4120" spans="18:18">
      <c r="R4120" s="35"/>
    </row>
    <row r="4121" spans="18:18">
      <c r="R4121" s="35"/>
    </row>
    <row r="4122" spans="18:18">
      <c r="R4122" s="35"/>
    </row>
    <row r="4123" spans="18:18">
      <c r="R4123" s="35"/>
    </row>
    <row r="4124" spans="18:18">
      <c r="R4124" s="35"/>
    </row>
    <row r="4125" spans="18:18">
      <c r="R4125" s="35"/>
    </row>
    <row r="4126" spans="18:18">
      <c r="R4126" s="35"/>
    </row>
    <row r="4127" spans="18:18">
      <c r="R4127" s="35"/>
    </row>
    <row r="4128" spans="18:18">
      <c r="R4128" s="35"/>
    </row>
    <row r="4129" spans="18:18">
      <c r="R4129" s="35"/>
    </row>
    <row r="4130" spans="18:18">
      <c r="R4130" s="35"/>
    </row>
    <row r="4131" spans="18:18">
      <c r="R4131" s="35"/>
    </row>
    <row r="4132" spans="18:18">
      <c r="R4132" s="35"/>
    </row>
    <row r="4133" spans="18:18">
      <c r="R4133" s="35"/>
    </row>
    <row r="4134" spans="18:18">
      <c r="R4134" s="35"/>
    </row>
    <row r="4135" spans="18:18">
      <c r="R4135" s="35"/>
    </row>
    <row r="4136" spans="18:18">
      <c r="R4136" s="35"/>
    </row>
    <row r="4137" spans="18:18">
      <c r="R4137" s="35"/>
    </row>
    <row r="4138" spans="18:18">
      <c r="R4138" s="35"/>
    </row>
    <row r="4139" spans="18:18">
      <c r="R4139" s="35"/>
    </row>
    <row r="4140" spans="18:18">
      <c r="R4140" s="35"/>
    </row>
    <row r="4141" spans="18:18">
      <c r="R4141" s="35"/>
    </row>
    <row r="4142" spans="18:18">
      <c r="R4142" s="35"/>
    </row>
    <row r="4143" spans="18:18">
      <c r="R4143" s="35"/>
    </row>
    <row r="4144" spans="18:18">
      <c r="R4144" s="35"/>
    </row>
    <row r="4145" spans="18:18">
      <c r="R4145" s="35"/>
    </row>
    <row r="4146" spans="18:18">
      <c r="R4146" s="35"/>
    </row>
    <row r="4147" spans="18:18">
      <c r="R4147" s="35"/>
    </row>
    <row r="4148" spans="18:18">
      <c r="R4148" s="35"/>
    </row>
    <row r="4149" spans="18:18">
      <c r="R4149" s="35"/>
    </row>
    <row r="4150" spans="18:18">
      <c r="R4150" s="35"/>
    </row>
    <row r="4151" spans="18:18">
      <c r="R4151" s="35"/>
    </row>
    <row r="4152" spans="18:18">
      <c r="R4152" s="35"/>
    </row>
    <row r="4153" spans="18:18">
      <c r="R4153" s="35"/>
    </row>
    <row r="4154" spans="18:18">
      <c r="R4154" s="35"/>
    </row>
    <row r="4155" spans="18:18">
      <c r="R4155" s="35"/>
    </row>
    <row r="4156" spans="18:18">
      <c r="R4156" s="35"/>
    </row>
    <row r="4157" spans="18:18">
      <c r="R4157" s="35"/>
    </row>
    <row r="4158" spans="18:18">
      <c r="R4158" s="35"/>
    </row>
    <row r="4159" spans="18:18">
      <c r="R4159" s="35"/>
    </row>
    <row r="4160" spans="18:18">
      <c r="R4160" s="35"/>
    </row>
    <row r="4161" spans="18:18">
      <c r="R4161" s="35"/>
    </row>
    <row r="4162" spans="18:18">
      <c r="R4162" s="35"/>
    </row>
    <row r="4163" spans="18:18">
      <c r="R4163" s="35"/>
    </row>
    <row r="4164" spans="18:18">
      <c r="R4164" s="35"/>
    </row>
    <row r="4165" spans="18:18">
      <c r="R4165" s="35"/>
    </row>
    <row r="4166" spans="18:18">
      <c r="R4166" s="35"/>
    </row>
    <row r="4167" spans="18:18">
      <c r="R4167" s="35"/>
    </row>
    <row r="4168" spans="18:18">
      <c r="R4168" s="35"/>
    </row>
    <row r="4169" spans="18:18">
      <c r="R4169" s="35"/>
    </row>
    <row r="4170" spans="18:18">
      <c r="R4170" s="35"/>
    </row>
    <row r="4171" spans="18:18">
      <c r="R4171" s="35"/>
    </row>
    <row r="4172" spans="18:18">
      <c r="R4172" s="35"/>
    </row>
    <row r="4173" spans="18:18">
      <c r="R4173" s="35"/>
    </row>
    <row r="4174" spans="18:18">
      <c r="R4174" s="35"/>
    </row>
    <row r="4175" spans="18:18">
      <c r="R4175" s="35"/>
    </row>
    <row r="4176" spans="18:18">
      <c r="R4176" s="35"/>
    </row>
    <row r="4177" spans="18:18">
      <c r="R4177" s="35"/>
    </row>
    <row r="4178" spans="18:18">
      <c r="R4178" s="35"/>
    </row>
    <row r="4179" spans="18:18">
      <c r="R4179" s="35"/>
    </row>
    <row r="4180" spans="18:18">
      <c r="R4180" s="35"/>
    </row>
    <row r="4181" spans="18:18">
      <c r="R4181" s="35"/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140B0-6BFE-4AD7-B50F-AFF0AC58140B}">
  <sheetPr>
    <tabColor theme="5"/>
  </sheetPr>
  <dimension ref="A3:D345"/>
  <sheetViews>
    <sheetView workbookViewId="0">
      <selection activeCell="D266" sqref="D266"/>
    </sheetView>
  </sheetViews>
  <sheetFormatPr baseColWidth="10" defaultRowHeight="15"/>
  <cols>
    <col min="1" max="1" width="17" style="184" bestFit="1" customWidth="1"/>
    <col min="2" max="2" width="11.42578125" style="184"/>
    <col min="3" max="4" width="11.42578125" style="187"/>
  </cols>
  <sheetData>
    <row r="3" spans="1:4">
      <c r="A3" s="32" t="s">
        <v>31</v>
      </c>
      <c r="B3" s="32" t="s">
        <v>32</v>
      </c>
      <c r="C3" s="186" t="s">
        <v>270</v>
      </c>
      <c r="D3" s="186" t="s">
        <v>269</v>
      </c>
    </row>
    <row r="4" spans="1:4">
      <c r="A4" s="185" t="s">
        <v>364</v>
      </c>
      <c r="B4" s="184" t="s">
        <v>365</v>
      </c>
      <c r="C4" s="187">
        <f>D4/1.2</f>
        <v>13355.833333333334</v>
      </c>
      <c r="D4" s="187">
        <v>16027</v>
      </c>
    </row>
    <row r="5" spans="1:4">
      <c r="A5" s="185" t="s">
        <v>364</v>
      </c>
      <c r="B5" s="184" t="s">
        <v>366</v>
      </c>
      <c r="C5" s="187">
        <f t="shared" ref="C5:C66" si="0">D5/1.2</f>
        <v>13664.166666666668</v>
      </c>
      <c r="D5" s="187">
        <v>16397</v>
      </c>
    </row>
    <row r="6" spans="1:4">
      <c r="A6" s="185" t="s">
        <v>364</v>
      </c>
      <c r="B6" s="184" t="s">
        <v>350</v>
      </c>
      <c r="C6" s="187">
        <f t="shared" si="0"/>
        <v>140855.83333333334</v>
      </c>
      <c r="D6" s="187">
        <v>169027</v>
      </c>
    </row>
    <row r="7" spans="1:4">
      <c r="A7" s="185" t="s">
        <v>364</v>
      </c>
      <c r="B7" s="184" t="s">
        <v>367</v>
      </c>
      <c r="C7" s="187">
        <f t="shared" si="0"/>
        <v>13664.166666666668</v>
      </c>
      <c r="D7" s="187">
        <v>16397</v>
      </c>
    </row>
    <row r="8" spans="1:4">
      <c r="A8" s="185" t="s">
        <v>364</v>
      </c>
      <c r="B8" s="184" t="s">
        <v>368</v>
      </c>
      <c r="C8" s="187">
        <f t="shared" si="0"/>
        <v>13868.333333333334</v>
      </c>
      <c r="D8" s="187">
        <v>16642</v>
      </c>
    </row>
    <row r="9" spans="1:4">
      <c r="A9" s="185" t="s">
        <v>364</v>
      </c>
      <c r="B9" s="184" t="s">
        <v>369</v>
      </c>
      <c r="C9" s="187">
        <f t="shared" si="0"/>
        <v>14285</v>
      </c>
      <c r="D9" s="187">
        <v>17142</v>
      </c>
    </row>
    <row r="10" spans="1:4">
      <c r="A10" s="185" t="s">
        <v>364</v>
      </c>
      <c r="B10" s="184" t="s">
        <v>380</v>
      </c>
      <c r="C10" s="187">
        <f t="shared" si="0"/>
        <v>13355.833333333334</v>
      </c>
      <c r="D10" s="187">
        <v>16027</v>
      </c>
    </row>
    <row r="11" spans="1:4">
      <c r="A11" s="185" t="s">
        <v>364</v>
      </c>
      <c r="B11" s="184" t="s">
        <v>381</v>
      </c>
      <c r="C11" s="187">
        <f t="shared" si="0"/>
        <v>13664.166666666668</v>
      </c>
      <c r="D11" s="187">
        <v>16397</v>
      </c>
    </row>
    <row r="12" spans="1:4">
      <c r="A12" s="185" t="s">
        <v>364</v>
      </c>
      <c r="B12" s="184" t="s">
        <v>382</v>
      </c>
      <c r="C12" s="187">
        <f t="shared" si="0"/>
        <v>13868.333333333334</v>
      </c>
      <c r="D12" s="187">
        <v>16642</v>
      </c>
    </row>
    <row r="13" spans="1:4">
      <c r="A13" s="185" t="s">
        <v>364</v>
      </c>
      <c r="B13" s="184" t="s">
        <v>383</v>
      </c>
      <c r="C13" s="187">
        <f t="shared" si="0"/>
        <v>14285</v>
      </c>
      <c r="D13" s="187">
        <v>17142</v>
      </c>
    </row>
    <row r="14" spans="1:4">
      <c r="A14" s="185" t="s">
        <v>364</v>
      </c>
      <c r="B14" s="184" t="s">
        <v>384</v>
      </c>
      <c r="C14" s="187">
        <f t="shared" si="0"/>
        <v>14595</v>
      </c>
      <c r="D14" s="187">
        <v>17514</v>
      </c>
    </row>
    <row r="15" spans="1:4">
      <c r="A15" s="185" t="s">
        <v>364</v>
      </c>
      <c r="B15" s="184" t="s">
        <v>385</v>
      </c>
      <c r="C15" s="187">
        <f t="shared" si="0"/>
        <v>14932.5</v>
      </c>
      <c r="D15" s="187">
        <v>17919</v>
      </c>
    </row>
    <row r="16" spans="1:4">
      <c r="A16" s="185" t="s">
        <v>364</v>
      </c>
      <c r="B16" s="184" t="s">
        <v>172</v>
      </c>
      <c r="C16" s="187">
        <f t="shared" si="0"/>
        <v>9863.3333333333339</v>
      </c>
      <c r="D16" s="187">
        <v>11836</v>
      </c>
    </row>
    <row r="17" spans="1:4">
      <c r="A17" s="185" t="s">
        <v>364</v>
      </c>
      <c r="B17" s="184" t="s">
        <v>173</v>
      </c>
      <c r="C17" s="187">
        <f t="shared" si="0"/>
        <v>10158.333333333334</v>
      </c>
      <c r="D17" s="187">
        <v>12190</v>
      </c>
    </row>
    <row r="18" spans="1:4">
      <c r="A18" s="185" t="s">
        <v>364</v>
      </c>
      <c r="B18" s="184" t="s">
        <v>174</v>
      </c>
      <c r="C18" s="187">
        <f t="shared" si="0"/>
        <v>10455.833333333334</v>
      </c>
      <c r="D18" s="187">
        <v>12547</v>
      </c>
    </row>
    <row r="19" spans="1:4">
      <c r="A19" s="185" t="s">
        <v>364</v>
      </c>
      <c r="B19" s="184" t="s">
        <v>175</v>
      </c>
      <c r="C19" s="187">
        <f t="shared" si="0"/>
        <v>10749.166666666668</v>
      </c>
      <c r="D19" s="187">
        <v>12899</v>
      </c>
    </row>
    <row r="20" spans="1:4">
      <c r="A20" s="185" t="s">
        <v>364</v>
      </c>
      <c r="B20" s="184" t="s">
        <v>176</v>
      </c>
      <c r="C20" s="187">
        <f t="shared" si="0"/>
        <v>11007.5</v>
      </c>
      <c r="D20" s="187">
        <v>13209</v>
      </c>
    </row>
    <row r="21" spans="1:4">
      <c r="A21" s="185" t="s">
        <v>364</v>
      </c>
      <c r="B21" s="184" t="s">
        <v>177</v>
      </c>
      <c r="C21" s="187">
        <f t="shared" si="0"/>
        <v>11265</v>
      </c>
      <c r="D21" s="187">
        <v>13518</v>
      </c>
    </row>
    <row r="22" spans="1:4">
      <c r="A22" s="185" t="s">
        <v>364</v>
      </c>
      <c r="B22" s="184" t="s">
        <v>178</v>
      </c>
      <c r="C22" s="187">
        <f t="shared" si="0"/>
        <v>11495.833333333334</v>
      </c>
      <c r="D22" s="187">
        <v>13795</v>
      </c>
    </row>
    <row r="23" spans="1:4">
      <c r="A23" s="185" t="s">
        <v>364</v>
      </c>
      <c r="B23" s="184" t="s">
        <v>179</v>
      </c>
      <c r="C23" s="187">
        <f t="shared" si="0"/>
        <v>11754.166666666668</v>
      </c>
      <c r="D23" s="187">
        <v>14105</v>
      </c>
    </row>
    <row r="24" spans="1:4">
      <c r="A24" s="185" t="s">
        <v>364</v>
      </c>
      <c r="B24" s="184" t="s">
        <v>180</v>
      </c>
      <c r="C24" s="187">
        <f t="shared" si="0"/>
        <v>12011.666666666668</v>
      </c>
      <c r="D24" s="187">
        <v>14414</v>
      </c>
    </row>
    <row r="25" spans="1:4">
      <c r="A25" s="185" t="s">
        <v>364</v>
      </c>
      <c r="B25" s="184" t="s">
        <v>181</v>
      </c>
      <c r="C25" s="187">
        <f t="shared" si="0"/>
        <v>12245.833333333334</v>
      </c>
      <c r="D25" s="187">
        <v>14695</v>
      </c>
    </row>
    <row r="26" spans="1:4">
      <c r="A26" s="185" t="s">
        <v>364</v>
      </c>
      <c r="B26" s="184" t="s">
        <v>357</v>
      </c>
      <c r="C26" s="187">
        <f t="shared" si="0"/>
        <v>12568.333333333334</v>
      </c>
      <c r="D26" s="187">
        <v>15082</v>
      </c>
    </row>
    <row r="27" spans="1:4">
      <c r="A27" s="185" t="s">
        <v>364</v>
      </c>
      <c r="B27" s="184" t="s">
        <v>358</v>
      </c>
      <c r="C27" s="187">
        <f t="shared" si="0"/>
        <v>12866.666666666668</v>
      </c>
      <c r="D27" s="187">
        <v>15440</v>
      </c>
    </row>
    <row r="28" spans="1:4">
      <c r="A28" s="185" t="s">
        <v>364</v>
      </c>
      <c r="B28" s="184" t="s">
        <v>359</v>
      </c>
      <c r="C28" s="187">
        <f t="shared" si="0"/>
        <v>13355.833333333334</v>
      </c>
      <c r="D28" s="187">
        <v>16027</v>
      </c>
    </row>
    <row r="29" spans="1:4">
      <c r="A29" s="185" t="s">
        <v>364</v>
      </c>
      <c r="B29" s="184" t="s">
        <v>386</v>
      </c>
      <c r="C29" s="187">
        <f t="shared" si="0"/>
        <v>13664.166666666668</v>
      </c>
      <c r="D29" s="187">
        <v>16397</v>
      </c>
    </row>
    <row r="30" spans="1:4">
      <c r="A30" s="185" t="s">
        <v>364</v>
      </c>
      <c r="B30" s="184" t="s">
        <v>387</v>
      </c>
      <c r="C30" s="187">
        <f t="shared" si="0"/>
        <v>13868.333333333334</v>
      </c>
      <c r="D30" s="187">
        <v>16642</v>
      </c>
    </row>
    <row r="31" spans="1:4">
      <c r="A31" s="185" t="s">
        <v>364</v>
      </c>
      <c r="B31" s="184" t="s">
        <v>388</v>
      </c>
      <c r="C31" s="187">
        <f t="shared" si="0"/>
        <v>14285</v>
      </c>
      <c r="D31" s="187">
        <v>17142</v>
      </c>
    </row>
    <row r="32" spans="1:4">
      <c r="A32" s="185" t="s">
        <v>364</v>
      </c>
      <c r="B32" s="184" t="s">
        <v>389</v>
      </c>
      <c r="C32" s="187">
        <f t="shared" si="0"/>
        <v>14595</v>
      </c>
      <c r="D32" s="187">
        <v>17514</v>
      </c>
    </row>
    <row r="33" spans="1:4">
      <c r="A33" s="185" t="s">
        <v>364</v>
      </c>
      <c r="B33" s="184" t="s">
        <v>390</v>
      </c>
      <c r="C33" s="187">
        <f t="shared" si="0"/>
        <v>14932.5</v>
      </c>
      <c r="D33" s="187">
        <v>17919</v>
      </c>
    </row>
    <row r="34" spans="1:4">
      <c r="A34" s="185" t="s">
        <v>364</v>
      </c>
      <c r="B34" s="184" t="s">
        <v>391</v>
      </c>
      <c r="C34" s="187">
        <f t="shared" si="0"/>
        <v>15163.333333333334</v>
      </c>
      <c r="D34" s="187">
        <v>18196</v>
      </c>
    </row>
    <row r="35" spans="1:4">
      <c r="A35" s="185" t="s">
        <v>364</v>
      </c>
      <c r="B35" s="184" t="s">
        <v>182</v>
      </c>
      <c r="C35" s="187">
        <f t="shared" si="0"/>
        <v>10158.333333333334</v>
      </c>
      <c r="D35" s="187">
        <v>12190</v>
      </c>
    </row>
    <row r="36" spans="1:4">
      <c r="A36" s="185" t="s">
        <v>364</v>
      </c>
      <c r="B36" s="184" t="s">
        <v>183</v>
      </c>
      <c r="C36" s="187">
        <f t="shared" si="0"/>
        <v>10455.833333333334</v>
      </c>
      <c r="D36" s="187">
        <v>12547</v>
      </c>
    </row>
    <row r="37" spans="1:4">
      <c r="A37" s="185" t="s">
        <v>364</v>
      </c>
      <c r="B37" s="184" t="s">
        <v>184</v>
      </c>
      <c r="C37" s="187">
        <f t="shared" si="0"/>
        <v>10749.166666666668</v>
      </c>
      <c r="D37" s="187">
        <v>12899</v>
      </c>
    </row>
    <row r="38" spans="1:4">
      <c r="A38" s="185" t="s">
        <v>364</v>
      </c>
      <c r="B38" s="184" t="s">
        <v>185</v>
      </c>
      <c r="C38" s="187">
        <f t="shared" si="0"/>
        <v>11007.5</v>
      </c>
      <c r="D38" s="187">
        <v>13209</v>
      </c>
    </row>
    <row r="39" spans="1:4">
      <c r="A39" s="185" t="s">
        <v>364</v>
      </c>
      <c r="B39" s="184" t="s">
        <v>186</v>
      </c>
      <c r="C39" s="187">
        <f t="shared" si="0"/>
        <v>11265</v>
      </c>
      <c r="D39" s="187">
        <v>13518</v>
      </c>
    </row>
    <row r="40" spans="1:4">
      <c r="A40" s="185" t="s">
        <v>364</v>
      </c>
      <c r="B40" s="184" t="s">
        <v>187</v>
      </c>
      <c r="C40" s="187">
        <f t="shared" si="0"/>
        <v>11495.833333333334</v>
      </c>
      <c r="D40" s="187">
        <v>13795</v>
      </c>
    </row>
    <row r="41" spans="1:4">
      <c r="A41" s="185" t="s">
        <v>364</v>
      </c>
      <c r="B41" s="184" t="s">
        <v>188</v>
      </c>
      <c r="C41" s="187">
        <f t="shared" si="0"/>
        <v>11754.166666666668</v>
      </c>
      <c r="D41" s="187">
        <v>14105</v>
      </c>
    </row>
    <row r="42" spans="1:4">
      <c r="A42" s="185" t="s">
        <v>364</v>
      </c>
      <c r="B42" s="184" t="s">
        <v>189</v>
      </c>
      <c r="C42" s="187">
        <f t="shared" si="0"/>
        <v>12011.666666666668</v>
      </c>
      <c r="D42" s="187">
        <v>14414</v>
      </c>
    </row>
    <row r="43" spans="1:4">
      <c r="A43" s="185" t="s">
        <v>364</v>
      </c>
      <c r="B43" s="184" t="s">
        <v>190</v>
      </c>
      <c r="C43" s="187">
        <f t="shared" si="0"/>
        <v>12245.833333333334</v>
      </c>
      <c r="D43" s="187">
        <v>14695</v>
      </c>
    </row>
    <row r="44" spans="1:4">
      <c r="A44" s="185" t="s">
        <v>364</v>
      </c>
      <c r="B44" s="184" t="s">
        <v>191</v>
      </c>
      <c r="C44" s="187">
        <f t="shared" si="0"/>
        <v>12568.333333333334</v>
      </c>
      <c r="D44" s="187">
        <v>15082</v>
      </c>
    </row>
    <row r="45" spans="1:4">
      <c r="A45" s="185" t="s">
        <v>364</v>
      </c>
      <c r="B45" s="184" t="s">
        <v>360</v>
      </c>
      <c r="C45" s="187">
        <f t="shared" si="0"/>
        <v>12866.666666666668</v>
      </c>
      <c r="D45" s="187">
        <v>15440</v>
      </c>
    </row>
    <row r="46" spans="1:4">
      <c r="A46" s="185" t="s">
        <v>364</v>
      </c>
      <c r="B46" s="184" t="s">
        <v>361</v>
      </c>
      <c r="C46" s="187">
        <f t="shared" si="0"/>
        <v>13355.833333333334</v>
      </c>
      <c r="D46" s="187">
        <v>16027</v>
      </c>
    </row>
    <row r="47" spans="1:4">
      <c r="A47" s="185" t="s">
        <v>364</v>
      </c>
      <c r="B47" s="184" t="s">
        <v>392</v>
      </c>
      <c r="C47" s="187">
        <f t="shared" si="0"/>
        <v>13664.166666666668</v>
      </c>
      <c r="D47" s="187">
        <v>16397</v>
      </c>
    </row>
    <row r="48" spans="1:4">
      <c r="A48" s="185" t="s">
        <v>364</v>
      </c>
      <c r="B48" s="184" t="s">
        <v>393</v>
      </c>
      <c r="C48" s="187">
        <f t="shared" si="0"/>
        <v>13868.333333333334</v>
      </c>
      <c r="D48" s="187">
        <v>16642</v>
      </c>
    </row>
    <row r="49" spans="1:4">
      <c r="A49" s="185" t="s">
        <v>364</v>
      </c>
      <c r="B49" s="184" t="s">
        <v>394</v>
      </c>
      <c r="C49" s="187">
        <f t="shared" si="0"/>
        <v>14285</v>
      </c>
      <c r="D49" s="187">
        <v>17142</v>
      </c>
    </row>
    <row r="50" spans="1:4">
      <c r="A50" s="185" t="s">
        <v>364</v>
      </c>
      <c r="B50" s="184" t="s">
        <v>395</v>
      </c>
      <c r="C50" s="187">
        <f t="shared" si="0"/>
        <v>14595</v>
      </c>
      <c r="D50" s="187">
        <v>17514</v>
      </c>
    </row>
    <row r="51" spans="1:4">
      <c r="A51" s="185" t="s">
        <v>364</v>
      </c>
      <c r="B51" s="184" t="s">
        <v>396</v>
      </c>
      <c r="C51" s="187">
        <f t="shared" si="0"/>
        <v>14932.5</v>
      </c>
      <c r="D51" s="187">
        <v>17919</v>
      </c>
    </row>
    <row r="52" spans="1:4">
      <c r="A52" s="185" t="s">
        <v>364</v>
      </c>
      <c r="B52" s="184" t="s">
        <v>397</v>
      </c>
      <c r="C52" s="187">
        <f t="shared" si="0"/>
        <v>15163.333333333334</v>
      </c>
      <c r="D52" s="187">
        <v>18196</v>
      </c>
    </row>
    <row r="53" spans="1:4">
      <c r="A53" s="185" t="s">
        <v>364</v>
      </c>
      <c r="B53" s="184" t="s">
        <v>398</v>
      </c>
      <c r="C53" s="187">
        <f t="shared" si="0"/>
        <v>15475.833333333334</v>
      </c>
      <c r="D53" s="187">
        <v>18571</v>
      </c>
    </row>
    <row r="54" spans="1:4">
      <c r="A54" s="185" t="s">
        <v>364</v>
      </c>
      <c r="B54" s="184" t="s">
        <v>192</v>
      </c>
      <c r="C54" s="187">
        <f t="shared" si="0"/>
        <v>10455.833333333334</v>
      </c>
      <c r="D54" s="187">
        <v>12547</v>
      </c>
    </row>
    <row r="55" spans="1:4">
      <c r="A55" s="185" t="s">
        <v>364</v>
      </c>
      <c r="B55" s="184" t="s">
        <v>193</v>
      </c>
      <c r="C55" s="187">
        <f t="shared" si="0"/>
        <v>10749.166666666668</v>
      </c>
      <c r="D55" s="187">
        <v>12899</v>
      </c>
    </row>
    <row r="56" spans="1:4">
      <c r="A56" s="185" t="s">
        <v>364</v>
      </c>
      <c r="B56" s="184" t="s">
        <v>194</v>
      </c>
      <c r="C56" s="187">
        <f t="shared" si="0"/>
        <v>11007.5</v>
      </c>
      <c r="D56" s="187">
        <v>13209</v>
      </c>
    </row>
    <row r="57" spans="1:4">
      <c r="A57" s="185" t="s">
        <v>364</v>
      </c>
      <c r="B57" s="184" t="s">
        <v>195</v>
      </c>
      <c r="C57" s="187">
        <f t="shared" si="0"/>
        <v>11265</v>
      </c>
      <c r="D57" s="187">
        <v>13518</v>
      </c>
    </row>
    <row r="58" spans="1:4">
      <c r="A58" s="185" t="s">
        <v>364</v>
      </c>
      <c r="B58" s="184" t="s">
        <v>196</v>
      </c>
      <c r="C58" s="187">
        <f t="shared" si="0"/>
        <v>11495.833333333334</v>
      </c>
      <c r="D58" s="187">
        <v>13795</v>
      </c>
    </row>
    <row r="59" spans="1:4">
      <c r="A59" s="185" t="s">
        <v>364</v>
      </c>
      <c r="B59" s="184" t="s">
        <v>197</v>
      </c>
      <c r="C59" s="187">
        <f t="shared" si="0"/>
        <v>11754.166666666668</v>
      </c>
      <c r="D59" s="187">
        <v>14105</v>
      </c>
    </row>
    <row r="60" spans="1:4">
      <c r="A60" s="185" t="s">
        <v>364</v>
      </c>
      <c r="B60" s="184" t="s">
        <v>198</v>
      </c>
      <c r="C60" s="187">
        <f t="shared" si="0"/>
        <v>12011.666666666668</v>
      </c>
      <c r="D60" s="187">
        <v>14414</v>
      </c>
    </row>
    <row r="61" spans="1:4">
      <c r="A61" s="185" t="s">
        <v>364</v>
      </c>
      <c r="B61" s="184" t="s">
        <v>199</v>
      </c>
      <c r="C61" s="187">
        <f t="shared" si="0"/>
        <v>12245.833333333334</v>
      </c>
      <c r="D61" s="187">
        <v>14695</v>
      </c>
    </row>
    <row r="62" spans="1:4">
      <c r="A62" s="185" t="s">
        <v>364</v>
      </c>
      <c r="B62" s="184" t="s">
        <v>200</v>
      </c>
      <c r="C62" s="187">
        <f t="shared" si="0"/>
        <v>12568.333333333334</v>
      </c>
      <c r="D62" s="187">
        <v>15082</v>
      </c>
    </row>
    <row r="63" spans="1:4">
      <c r="A63" s="185" t="s">
        <v>364</v>
      </c>
      <c r="B63" s="184" t="s">
        <v>201</v>
      </c>
      <c r="C63" s="187">
        <f t="shared" si="0"/>
        <v>12866.666666666668</v>
      </c>
      <c r="D63" s="187">
        <v>15440</v>
      </c>
    </row>
    <row r="64" spans="1:4">
      <c r="A64" s="185" t="s">
        <v>364</v>
      </c>
      <c r="B64" s="184" t="s">
        <v>362</v>
      </c>
      <c r="C64" s="187">
        <f t="shared" si="0"/>
        <v>13355.833333333334</v>
      </c>
      <c r="D64" s="187">
        <v>16027</v>
      </c>
    </row>
    <row r="65" spans="1:4">
      <c r="A65" s="185" t="s">
        <v>364</v>
      </c>
      <c r="B65" s="184" t="s">
        <v>399</v>
      </c>
      <c r="C65" s="187">
        <f t="shared" si="0"/>
        <v>13664.166666666668</v>
      </c>
      <c r="D65" s="187">
        <v>16397</v>
      </c>
    </row>
    <row r="66" spans="1:4">
      <c r="A66" s="185" t="s">
        <v>364</v>
      </c>
      <c r="B66" s="184" t="s">
        <v>400</v>
      </c>
      <c r="C66" s="187">
        <f t="shared" si="0"/>
        <v>13868.333333333334</v>
      </c>
      <c r="D66" s="187">
        <v>16642</v>
      </c>
    </row>
    <row r="67" spans="1:4">
      <c r="A67" s="185" t="s">
        <v>364</v>
      </c>
      <c r="B67" s="184" t="s">
        <v>401</v>
      </c>
      <c r="C67" s="187">
        <f t="shared" ref="C67:C130" si="1">D67/1.2</f>
        <v>14285</v>
      </c>
      <c r="D67" s="187">
        <v>17142</v>
      </c>
    </row>
    <row r="68" spans="1:4">
      <c r="A68" s="185" t="s">
        <v>364</v>
      </c>
      <c r="B68" s="184" t="s">
        <v>402</v>
      </c>
      <c r="C68" s="187">
        <f t="shared" si="1"/>
        <v>14595</v>
      </c>
      <c r="D68" s="187">
        <v>17514</v>
      </c>
    </row>
    <row r="69" spans="1:4">
      <c r="A69" s="185" t="s">
        <v>364</v>
      </c>
      <c r="B69" s="184" t="s">
        <v>403</v>
      </c>
      <c r="C69" s="187">
        <f t="shared" si="1"/>
        <v>14932.5</v>
      </c>
      <c r="D69" s="187">
        <v>17919</v>
      </c>
    </row>
    <row r="70" spans="1:4">
      <c r="A70" s="185" t="s">
        <v>364</v>
      </c>
      <c r="B70" s="184" t="s">
        <v>404</v>
      </c>
      <c r="C70" s="187">
        <f t="shared" si="1"/>
        <v>15163.333333333334</v>
      </c>
      <c r="D70" s="187">
        <v>18196</v>
      </c>
    </row>
    <row r="71" spans="1:4">
      <c r="A71" s="185" t="s">
        <v>364</v>
      </c>
      <c r="B71" s="184" t="s">
        <v>405</v>
      </c>
      <c r="C71" s="187">
        <f t="shared" si="1"/>
        <v>15475.833333333334</v>
      </c>
      <c r="D71" s="187">
        <v>18571</v>
      </c>
    </row>
    <row r="72" spans="1:4">
      <c r="A72" s="185" t="s">
        <v>364</v>
      </c>
      <c r="B72" s="184" t="s">
        <v>406</v>
      </c>
      <c r="C72" s="187">
        <f t="shared" si="1"/>
        <v>15751.666666666668</v>
      </c>
      <c r="D72" s="187">
        <v>18902</v>
      </c>
    </row>
    <row r="73" spans="1:4">
      <c r="A73" s="185" t="s">
        <v>364</v>
      </c>
      <c r="B73" s="184" t="s">
        <v>202</v>
      </c>
      <c r="C73" s="187">
        <f t="shared" si="1"/>
        <v>10749.166666666668</v>
      </c>
      <c r="D73" s="187">
        <v>12899</v>
      </c>
    </row>
    <row r="74" spans="1:4">
      <c r="A74" s="185" t="s">
        <v>364</v>
      </c>
      <c r="B74" s="184" t="s">
        <v>203</v>
      </c>
      <c r="C74" s="187">
        <f t="shared" si="1"/>
        <v>11007.5</v>
      </c>
      <c r="D74" s="187">
        <v>13209</v>
      </c>
    </row>
    <row r="75" spans="1:4">
      <c r="A75" s="185" t="s">
        <v>364</v>
      </c>
      <c r="B75" s="184" t="s">
        <v>204</v>
      </c>
      <c r="C75" s="187">
        <f t="shared" si="1"/>
        <v>11265</v>
      </c>
      <c r="D75" s="187">
        <v>13518</v>
      </c>
    </row>
    <row r="76" spans="1:4">
      <c r="A76" s="185" t="s">
        <v>364</v>
      </c>
      <c r="B76" s="184" t="s">
        <v>205</v>
      </c>
      <c r="C76" s="187">
        <f t="shared" si="1"/>
        <v>11495.833333333334</v>
      </c>
      <c r="D76" s="187">
        <v>13795</v>
      </c>
    </row>
    <row r="77" spans="1:4">
      <c r="A77" s="185" t="s">
        <v>364</v>
      </c>
      <c r="B77" s="184" t="s">
        <v>206</v>
      </c>
      <c r="C77" s="187">
        <f t="shared" si="1"/>
        <v>11754.166666666668</v>
      </c>
      <c r="D77" s="187">
        <v>14105</v>
      </c>
    </row>
    <row r="78" spans="1:4">
      <c r="A78" s="185" t="s">
        <v>364</v>
      </c>
      <c r="B78" s="184" t="s">
        <v>207</v>
      </c>
      <c r="C78" s="187">
        <f t="shared" si="1"/>
        <v>12011.666666666668</v>
      </c>
      <c r="D78" s="187">
        <v>14414</v>
      </c>
    </row>
    <row r="79" spans="1:4">
      <c r="A79" s="185" t="s">
        <v>364</v>
      </c>
      <c r="B79" s="184" t="s">
        <v>208</v>
      </c>
      <c r="C79" s="187">
        <f t="shared" si="1"/>
        <v>12245.833333333334</v>
      </c>
      <c r="D79" s="187">
        <v>14695</v>
      </c>
    </row>
    <row r="80" spans="1:4">
      <c r="A80" s="185" t="s">
        <v>364</v>
      </c>
      <c r="B80" s="184" t="s">
        <v>209</v>
      </c>
      <c r="C80" s="187">
        <f t="shared" si="1"/>
        <v>12568.333333333334</v>
      </c>
      <c r="D80" s="187">
        <v>15082</v>
      </c>
    </row>
    <row r="81" spans="1:4">
      <c r="A81" s="185" t="s">
        <v>364</v>
      </c>
      <c r="B81" s="184" t="s">
        <v>210</v>
      </c>
      <c r="C81" s="187">
        <f t="shared" si="1"/>
        <v>12866.666666666668</v>
      </c>
      <c r="D81" s="187">
        <v>15440</v>
      </c>
    </row>
    <row r="82" spans="1:4">
      <c r="A82" s="185" t="s">
        <v>364</v>
      </c>
      <c r="B82" s="184" t="s">
        <v>211</v>
      </c>
      <c r="C82" s="187">
        <f t="shared" si="1"/>
        <v>13355.833333333334</v>
      </c>
      <c r="D82" s="187">
        <v>16027</v>
      </c>
    </row>
    <row r="83" spans="1:4">
      <c r="A83" s="185" t="s">
        <v>364</v>
      </c>
      <c r="B83" s="184" t="s">
        <v>363</v>
      </c>
      <c r="C83" s="187">
        <f t="shared" si="1"/>
        <v>13664.166666666668</v>
      </c>
      <c r="D83" s="187">
        <v>16397</v>
      </c>
    </row>
    <row r="84" spans="1:4">
      <c r="A84" s="185" t="s">
        <v>364</v>
      </c>
      <c r="B84" s="184" t="s">
        <v>407</v>
      </c>
      <c r="C84" s="187">
        <f t="shared" si="1"/>
        <v>13975.833333333334</v>
      </c>
      <c r="D84" s="187">
        <v>16771</v>
      </c>
    </row>
    <row r="85" spans="1:4">
      <c r="A85" s="185" t="s">
        <v>364</v>
      </c>
      <c r="B85" s="184" t="s">
        <v>408</v>
      </c>
      <c r="C85" s="187">
        <f t="shared" si="1"/>
        <v>14285</v>
      </c>
      <c r="D85" s="187">
        <v>17142</v>
      </c>
    </row>
    <row r="86" spans="1:4">
      <c r="A86" s="185" t="s">
        <v>364</v>
      </c>
      <c r="B86" s="184" t="s">
        <v>409</v>
      </c>
      <c r="C86" s="187">
        <f t="shared" si="1"/>
        <v>14595</v>
      </c>
      <c r="D86" s="187">
        <v>17514</v>
      </c>
    </row>
    <row r="87" spans="1:4">
      <c r="A87" s="185" t="s">
        <v>364</v>
      </c>
      <c r="B87" s="184" t="s">
        <v>410</v>
      </c>
      <c r="C87" s="187">
        <f t="shared" si="1"/>
        <v>14932.5</v>
      </c>
      <c r="D87" s="187">
        <v>17919</v>
      </c>
    </row>
    <row r="88" spans="1:4">
      <c r="A88" s="185" t="s">
        <v>364</v>
      </c>
      <c r="B88" s="184" t="s">
        <v>411</v>
      </c>
      <c r="C88" s="187">
        <f t="shared" si="1"/>
        <v>15163.333333333334</v>
      </c>
      <c r="D88" s="187">
        <v>18196</v>
      </c>
    </row>
    <row r="89" spans="1:4">
      <c r="A89" s="185" t="s">
        <v>364</v>
      </c>
      <c r="B89" s="184" t="s">
        <v>412</v>
      </c>
      <c r="C89" s="187">
        <f t="shared" si="1"/>
        <v>15475.833333333334</v>
      </c>
      <c r="D89" s="187">
        <v>18571</v>
      </c>
    </row>
    <row r="90" spans="1:4">
      <c r="A90" s="185" t="s">
        <v>364</v>
      </c>
      <c r="B90" s="184" t="s">
        <v>413</v>
      </c>
      <c r="C90" s="187">
        <f t="shared" si="1"/>
        <v>15751.666666666668</v>
      </c>
      <c r="D90" s="187">
        <v>18902</v>
      </c>
    </row>
    <row r="91" spans="1:4">
      <c r="A91" s="185" t="s">
        <v>364</v>
      </c>
      <c r="B91" s="184" t="s">
        <v>414</v>
      </c>
      <c r="C91" s="187">
        <f t="shared" si="1"/>
        <v>15901.666666666668</v>
      </c>
      <c r="D91" s="187">
        <v>19082</v>
      </c>
    </row>
    <row r="92" spans="1:4">
      <c r="A92" s="185" t="s">
        <v>364</v>
      </c>
      <c r="B92" s="184" t="s">
        <v>212</v>
      </c>
      <c r="C92" s="187">
        <f t="shared" si="1"/>
        <v>11007.5</v>
      </c>
      <c r="D92" s="187">
        <v>13209</v>
      </c>
    </row>
    <row r="93" spans="1:4">
      <c r="A93" s="185" t="s">
        <v>364</v>
      </c>
      <c r="B93" s="184" t="s">
        <v>213</v>
      </c>
      <c r="C93" s="187">
        <f t="shared" si="1"/>
        <v>11265</v>
      </c>
      <c r="D93" s="187">
        <v>13518</v>
      </c>
    </row>
    <row r="94" spans="1:4">
      <c r="A94" s="185" t="s">
        <v>364</v>
      </c>
      <c r="B94" s="184" t="s">
        <v>214</v>
      </c>
      <c r="C94" s="187">
        <f t="shared" si="1"/>
        <v>11495.833333333334</v>
      </c>
      <c r="D94" s="187">
        <v>13795</v>
      </c>
    </row>
    <row r="95" spans="1:4">
      <c r="A95" s="185" t="s">
        <v>364</v>
      </c>
      <c r="B95" s="184" t="s">
        <v>215</v>
      </c>
      <c r="C95" s="187">
        <f t="shared" si="1"/>
        <v>11754.166666666668</v>
      </c>
      <c r="D95" s="187">
        <v>14105</v>
      </c>
    </row>
    <row r="96" spans="1:4">
      <c r="A96" s="185" t="s">
        <v>364</v>
      </c>
      <c r="B96" s="184" t="s">
        <v>216</v>
      </c>
      <c r="C96" s="187">
        <f t="shared" si="1"/>
        <v>12011.666666666668</v>
      </c>
      <c r="D96" s="187">
        <v>14414</v>
      </c>
    </row>
    <row r="97" spans="1:4">
      <c r="A97" s="185" t="s">
        <v>364</v>
      </c>
      <c r="B97" s="184" t="s">
        <v>217</v>
      </c>
      <c r="C97" s="187">
        <f t="shared" si="1"/>
        <v>12245.833333333334</v>
      </c>
      <c r="D97" s="187">
        <v>14695</v>
      </c>
    </row>
    <row r="98" spans="1:4">
      <c r="A98" s="185" t="s">
        <v>364</v>
      </c>
      <c r="B98" s="184" t="s">
        <v>218</v>
      </c>
      <c r="C98" s="187">
        <f t="shared" si="1"/>
        <v>12568.333333333334</v>
      </c>
      <c r="D98" s="187">
        <v>15082</v>
      </c>
    </row>
    <row r="99" spans="1:4">
      <c r="A99" s="185" t="s">
        <v>364</v>
      </c>
      <c r="B99" s="184" t="s">
        <v>219</v>
      </c>
      <c r="C99" s="187">
        <f t="shared" si="1"/>
        <v>12866.666666666668</v>
      </c>
      <c r="D99" s="187">
        <v>15440</v>
      </c>
    </row>
    <row r="100" spans="1:4">
      <c r="A100" s="185" t="s">
        <v>364</v>
      </c>
      <c r="B100" s="184" t="s">
        <v>220</v>
      </c>
      <c r="C100" s="187">
        <f t="shared" si="1"/>
        <v>13355.833333333334</v>
      </c>
      <c r="D100" s="187">
        <v>16027</v>
      </c>
    </row>
    <row r="101" spans="1:4">
      <c r="A101" s="185" t="s">
        <v>364</v>
      </c>
      <c r="B101" s="184" t="s">
        <v>221</v>
      </c>
      <c r="C101" s="187">
        <f t="shared" si="1"/>
        <v>13664.166666666668</v>
      </c>
      <c r="D101" s="187">
        <v>16397</v>
      </c>
    </row>
    <row r="102" spans="1:4">
      <c r="A102" s="185" t="s">
        <v>364</v>
      </c>
      <c r="B102" s="184" t="s">
        <v>415</v>
      </c>
      <c r="C102" s="187">
        <f t="shared" si="1"/>
        <v>13975.833333333334</v>
      </c>
      <c r="D102" s="187">
        <v>16771</v>
      </c>
    </row>
    <row r="103" spans="1:4">
      <c r="A103" s="185" t="s">
        <v>364</v>
      </c>
      <c r="B103" s="184" t="s">
        <v>416</v>
      </c>
      <c r="C103" s="187">
        <f t="shared" si="1"/>
        <v>14285</v>
      </c>
      <c r="D103" s="187">
        <v>17142</v>
      </c>
    </row>
    <row r="104" spans="1:4">
      <c r="A104" s="185" t="s">
        <v>364</v>
      </c>
      <c r="B104" s="184" t="s">
        <v>417</v>
      </c>
      <c r="C104" s="187">
        <f t="shared" si="1"/>
        <v>14595</v>
      </c>
      <c r="D104" s="187">
        <v>17514</v>
      </c>
    </row>
    <row r="105" spans="1:4">
      <c r="A105" s="185" t="s">
        <v>364</v>
      </c>
      <c r="B105" s="184" t="s">
        <v>418</v>
      </c>
      <c r="C105" s="187">
        <f t="shared" si="1"/>
        <v>14932.5</v>
      </c>
      <c r="D105" s="187">
        <v>17919</v>
      </c>
    </row>
    <row r="106" spans="1:4">
      <c r="A106" s="185" t="s">
        <v>364</v>
      </c>
      <c r="B106" s="184" t="s">
        <v>419</v>
      </c>
      <c r="C106" s="187">
        <f t="shared" si="1"/>
        <v>15163.333333333334</v>
      </c>
      <c r="D106" s="187">
        <v>18196</v>
      </c>
    </row>
    <row r="107" spans="1:4">
      <c r="A107" s="185" t="s">
        <v>364</v>
      </c>
      <c r="B107" s="184" t="s">
        <v>420</v>
      </c>
      <c r="C107" s="187">
        <f t="shared" si="1"/>
        <v>15475.833333333334</v>
      </c>
      <c r="D107" s="187">
        <v>18571</v>
      </c>
    </row>
    <row r="108" spans="1:4">
      <c r="A108" s="185" t="s">
        <v>364</v>
      </c>
      <c r="B108" s="184" t="s">
        <v>421</v>
      </c>
      <c r="C108" s="187">
        <f t="shared" si="1"/>
        <v>15751.666666666668</v>
      </c>
      <c r="D108" s="187">
        <v>18902</v>
      </c>
    </row>
    <row r="109" spans="1:4">
      <c r="A109" s="185" t="s">
        <v>364</v>
      </c>
      <c r="B109" s="184" t="s">
        <v>422</v>
      </c>
      <c r="C109" s="187">
        <f t="shared" si="1"/>
        <v>15901.666666666668</v>
      </c>
      <c r="D109" s="187">
        <v>19082</v>
      </c>
    </row>
    <row r="110" spans="1:4">
      <c r="A110" s="185" t="s">
        <v>364</v>
      </c>
      <c r="B110" s="184" t="s">
        <v>423</v>
      </c>
      <c r="C110" s="187">
        <f t="shared" si="1"/>
        <v>16531.666666666668</v>
      </c>
      <c r="D110" s="187">
        <v>19838</v>
      </c>
    </row>
    <row r="111" spans="1:4">
      <c r="A111" s="185" t="s">
        <v>364</v>
      </c>
      <c r="B111" s="184" t="s">
        <v>222</v>
      </c>
      <c r="C111" s="187">
        <f t="shared" si="1"/>
        <v>11265</v>
      </c>
      <c r="D111" s="187">
        <v>13518</v>
      </c>
    </row>
    <row r="112" spans="1:4">
      <c r="A112" s="185" t="s">
        <v>364</v>
      </c>
      <c r="B112" s="184" t="s">
        <v>223</v>
      </c>
      <c r="C112" s="187">
        <f t="shared" si="1"/>
        <v>11495.833333333334</v>
      </c>
      <c r="D112" s="187">
        <v>13795</v>
      </c>
    </row>
    <row r="113" spans="1:4">
      <c r="A113" s="185" t="s">
        <v>364</v>
      </c>
      <c r="B113" s="184" t="s">
        <v>224</v>
      </c>
      <c r="C113" s="187">
        <f t="shared" si="1"/>
        <v>11754.166666666668</v>
      </c>
      <c r="D113" s="187">
        <v>14105</v>
      </c>
    </row>
    <row r="114" spans="1:4">
      <c r="A114" s="185" t="s">
        <v>364</v>
      </c>
      <c r="B114" s="184" t="s">
        <v>225</v>
      </c>
      <c r="C114" s="187">
        <f t="shared" si="1"/>
        <v>12011.666666666668</v>
      </c>
      <c r="D114" s="187">
        <v>14414</v>
      </c>
    </row>
    <row r="115" spans="1:4">
      <c r="A115" s="185" t="s">
        <v>364</v>
      </c>
      <c r="B115" s="184" t="s">
        <v>226</v>
      </c>
      <c r="C115" s="187">
        <f t="shared" si="1"/>
        <v>12245.833333333334</v>
      </c>
      <c r="D115" s="187">
        <v>14695</v>
      </c>
    </row>
    <row r="116" spans="1:4">
      <c r="A116" s="185" t="s">
        <v>364</v>
      </c>
      <c r="B116" s="184" t="s">
        <v>227</v>
      </c>
      <c r="C116" s="187">
        <f t="shared" si="1"/>
        <v>12568.333333333334</v>
      </c>
      <c r="D116" s="187">
        <v>15082</v>
      </c>
    </row>
    <row r="117" spans="1:4">
      <c r="A117" s="185" t="s">
        <v>364</v>
      </c>
      <c r="B117" s="184" t="s">
        <v>228</v>
      </c>
      <c r="C117" s="187">
        <f t="shared" si="1"/>
        <v>12866.666666666668</v>
      </c>
      <c r="D117" s="187">
        <v>15440</v>
      </c>
    </row>
    <row r="118" spans="1:4">
      <c r="A118" s="185" t="s">
        <v>364</v>
      </c>
      <c r="B118" s="184" t="s">
        <v>229</v>
      </c>
      <c r="C118" s="187">
        <f t="shared" si="1"/>
        <v>13355.833333333334</v>
      </c>
      <c r="D118" s="187">
        <v>16027</v>
      </c>
    </row>
    <row r="119" spans="1:4">
      <c r="A119" s="185" t="s">
        <v>364</v>
      </c>
      <c r="B119" s="184" t="s">
        <v>230</v>
      </c>
      <c r="C119" s="187">
        <f t="shared" si="1"/>
        <v>13664.166666666668</v>
      </c>
      <c r="D119" s="187">
        <v>16397</v>
      </c>
    </row>
    <row r="120" spans="1:4">
      <c r="A120" s="185" t="s">
        <v>364</v>
      </c>
      <c r="B120" s="184" t="s">
        <v>231</v>
      </c>
      <c r="C120" s="187">
        <f t="shared" si="1"/>
        <v>13975.833333333334</v>
      </c>
      <c r="D120" s="187">
        <v>16771</v>
      </c>
    </row>
    <row r="121" spans="1:4">
      <c r="A121" s="185" t="s">
        <v>364</v>
      </c>
      <c r="B121" s="184" t="s">
        <v>424</v>
      </c>
      <c r="C121" s="187">
        <f t="shared" si="1"/>
        <v>14285</v>
      </c>
      <c r="D121" s="187">
        <v>17142</v>
      </c>
    </row>
    <row r="122" spans="1:4">
      <c r="A122" s="185" t="s">
        <v>364</v>
      </c>
      <c r="B122" s="184" t="s">
        <v>425</v>
      </c>
      <c r="C122" s="187">
        <f t="shared" si="1"/>
        <v>14595</v>
      </c>
      <c r="D122" s="187">
        <v>17514</v>
      </c>
    </row>
    <row r="123" spans="1:4">
      <c r="A123" s="185" t="s">
        <v>364</v>
      </c>
      <c r="B123" s="184" t="s">
        <v>426</v>
      </c>
      <c r="C123" s="187">
        <f t="shared" si="1"/>
        <v>14932.5</v>
      </c>
      <c r="D123" s="187">
        <v>17919</v>
      </c>
    </row>
    <row r="124" spans="1:4">
      <c r="A124" s="185" t="s">
        <v>364</v>
      </c>
      <c r="B124" s="184" t="s">
        <v>427</v>
      </c>
      <c r="C124" s="187">
        <f t="shared" si="1"/>
        <v>15163.333333333334</v>
      </c>
      <c r="D124" s="187">
        <v>18196</v>
      </c>
    </row>
    <row r="125" spans="1:4">
      <c r="A125" s="185" t="s">
        <v>364</v>
      </c>
      <c r="B125" s="184" t="s">
        <v>428</v>
      </c>
      <c r="C125" s="187">
        <f t="shared" si="1"/>
        <v>15475.833333333334</v>
      </c>
      <c r="D125" s="187">
        <v>18571</v>
      </c>
    </row>
    <row r="126" spans="1:4">
      <c r="A126" s="185" t="s">
        <v>364</v>
      </c>
      <c r="B126" s="184" t="s">
        <v>429</v>
      </c>
      <c r="C126" s="187">
        <f t="shared" si="1"/>
        <v>15751.666666666668</v>
      </c>
      <c r="D126" s="187">
        <v>18902</v>
      </c>
    </row>
    <row r="127" spans="1:4">
      <c r="A127" s="185" t="s">
        <v>364</v>
      </c>
      <c r="B127" s="184" t="s">
        <v>430</v>
      </c>
      <c r="C127" s="187">
        <f t="shared" si="1"/>
        <v>15901.666666666668</v>
      </c>
      <c r="D127" s="187">
        <v>19082</v>
      </c>
    </row>
    <row r="128" spans="1:4">
      <c r="A128" s="185" t="s">
        <v>364</v>
      </c>
      <c r="B128" s="184" t="s">
        <v>431</v>
      </c>
      <c r="C128" s="187">
        <f t="shared" si="1"/>
        <v>16531.666666666668</v>
      </c>
      <c r="D128" s="187">
        <v>19838</v>
      </c>
    </row>
    <row r="129" spans="1:4">
      <c r="A129" s="185" t="s">
        <v>364</v>
      </c>
      <c r="B129" s="184" t="s">
        <v>432</v>
      </c>
      <c r="C129" s="187">
        <f t="shared" si="1"/>
        <v>16899.166666666668</v>
      </c>
      <c r="D129" s="187">
        <v>20279</v>
      </c>
    </row>
    <row r="130" spans="1:4">
      <c r="A130" s="185" t="s">
        <v>364</v>
      </c>
      <c r="B130" s="184" t="s">
        <v>433</v>
      </c>
      <c r="C130" s="187">
        <f t="shared" si="1"/>
        <v>11495.833333333334</v>
      </c>
      <c r="D130" s="187">
        <v>13795</v>
      </c>
    </row>
    <row r="131" spans="1:4">
      <c r="A131" s="185" t="s">
        <v>364</v>
      </c>
      <c r="B131" s="184" t="s">
        <v>434</v>
      </c>
      <c r="C131" s="187">
        <f t="shared" ref="C131:C194" si="2">D131/1.2</f>
        <v>11754.166666666668</v>
      </c>
      <c r="D131" s="187">
        <v>14105</v>
      </c>
    </row>
    <row r="132" spans="1:4">
      <c r="A132" s="185" t="s">
        <v>364</v>
      </c>
      <c r="B132" s="184" t="s">
        <v>435</v>
      </c>
      <c r="C132" s="187">
        <f t="shared" si="2"/>
        <v>12011.666666666668</v>
      </c>
      <c r="D132" s="187">
        <v>14414</v>
      </c>
    </row>
    <row r="133" spans="1:4">
      <c r="A133" s="185" t="s">
        <v>364</v>
      </c>
      <c r="B133" s="184" t="s">
        <v>436</v>
      </c>
      <c r="C133" s="187">
        <f t="shared" si="2"/>
        <v>12245.833333333334</v>
      </c>
      <c r="D133" s="187">
        <v>14695</v>
      </c>
    </row>
    <row r="134" spans="1:4">
      <c r="A134" s="185" t="s">
        <v>364</v>
      </c>
      <c r="B134" s="184" t="s">
        <v>437</v>
      </c>
      <c r="C134" s="187">
        <f t="shared" si="2"/>
        <v>12568.333333333334</v>
      </c>
      <c r="D134" s="187">
        <v>15082</v>
      </c>
    </row>
    <row r="135" spans="1:4">
      <c r="A135" s="185" t="s">
        <v>364</v>
      </c>
      <c r="B135" s="184" t="s">
        <v>438</v>
      </c>
      <c r="C135" s="187">
        <f t="shared" si="2"/>
        <v>12866.666666666668</v>
      </c>
      <c r="D135" s="187">
        <v>15440</v>
      </c>
    </row>
    <row r="136" spans="1:4">
      <c r="A136" s="185" t="s">
        <v>364</v>
      </c>
      <c r="B136" s="184" t="s">
        <v>439</v>
      </c>
      <c r="C136" s="187">
        <f t="shared" si="2"/>
        <v>13355.833333333334</v>
      </c>
      <c r="D136" s="187">
        <v>16027</v>
      </c>
    </row>
    <row r="137" spans="1:4">
      <c r="A137" s="185" t="s">
        <v>364</v>
      </c>
      <c r="B137" s="184" t="s">
        <v>440</v>
      </c>
      <c r="C137" s="187">
        <f t="shared" si="2"/>
        <v>13664.166666666668</v>
      </c>
      <c r="D137" s="187">
        <v>16397</v>
      </c>
    </row>
    <row r="138" spans="1:4">
      <c r="A138" s="185" t="s">
        <v>364</v>
      </c>
      <c r="B138" s="184" t="s">
        <v>441</v>
      </c>
      <c r="C138" s="187">
        <f t="shared" si="2"/>
        <v>13975.833333333334</v>
      </c>
      <c r="D138" s="187">
        <v>16771</v>
      </c>
    </row>
    <row r="139" spans="1:4">
      <c r="A139" s="185" t="s">
        <v>364</v>
      </c>
      <c r="B139" s="184" t="s">
        <v>442</v>
      </c>
      <c r="C139" s="187">
        <f t="shared" si="2"/>
        <v>14285</v>
      </c>
      <c r="D139" s="187">
        <v>17142</v>
      </c>
    </row>
    <row r="140" spans="1:4">
      <c r="A140" s="185" t="s">
        <v>364</v>
      </c>
      <c r="B140" s="184" t="s">
        <v>443</v>
      </c>
      <c r="C140" s="187">
        <f t="shared" si="2"/>
        <v>14595</v>
      </c>
      <c r="D140" s="187">
        <v>17514</v>
      </c>
    </row>
    <row r="141" spans="1:4">
      <c r="A141" s="185" t="s">
        <v>364</v>
      </c>
      <c r="B141" s="184" t="s">
        <v>444</v>
      </c>
      <c r="C141" s="187">
        <f t="shared" si="2"/>
        <v>14932.5</v>
      </c>
      <c r="D141" s="187">
        <v>17919</v>
      </c>
    </row>
    <row r="142" spans="1:4">
      <c r="A142" s="185" t="s">
        <v>364</v>
      </c>
      <c r="B142" s="184" t="s">
        <v>445</v>
      </c>
      <c r="C142" s="187">
        <f t="shared" si="2"/>
        <v>15163.333333333334</v>
      </c>
      <c r="D142" s="187">
        <v>18196</v>
      </c>
    </row>
    <row r="143" spans="1:4">
      <c r="A143" s="185" t="s">
        <v>364</v>
      </c>
      <c r="B143" s="184" t="s">
        <v>446</v>
      </c>
      <c r="C143" s="187">
        <f t="shared" si="2"/>
        <v>15475.833333333334</v>
      </c>
      <c r="D143" s="187">
        <v>18571</v>
      </c>
    </row>
    <row r="144" spans="1:4">
      <c r="A144" s="185" t="s">
        <v>364</v>
      </c>
      <c r="B144" s="184" t="s">
        <v>447</v>
      </c>
      <c r="C144" s="187">
        <f t="shared" si="2"/>
        <v>15751.666666666668</v>
      </c>
      <c r="D144" s="187">
        <v>18902</v>
      </c>
    </row>
    <row r="145" spans="1:4">
      <c r="A145" s="185" t="s">
        <v>364</v>
      </c>
      <c r="B145" s="184" t="s">
        <v>448</v>
      </c>
      <c r="C145" s="187">
        <f t="shared" si="2"/>
        <v>15901.666666666668</v>
      </c>
      <c r="D145" s="187">
        <v>19082</v>
      </c>
    </row>
    <row r="146" spans="1:4">
      <c r="A146" s="185" t="s">
        <v>364</v>
      </c>
      <c r="B146" s="184" t="s">
        <v>449</v>
      </c>
      <c r="C146" s="187">
        <f t="shared" si="2"/>
        <v>16531.666666666668</v>
      </c>
      <c r="D146" s="187">
        <v>19838</v>
      </c>
    </row>
    <row r="147" spans="1:4">
      <c r="A147" s="185" t="s">
        <v>364</v>
      </c>
      <c r="B147" s="184" t="s">
        <v>450</v>
      </c>
      <c r="C147" s="187">
        <f t="shared" si="2"/>
        <v>16899.166666666668</v>
      </c>
      <c r="D147" s="187">
        <v>20279</v>
      </c>
    </row>
    <row r="148" spans="1:4">
      <c r="A148" s="185" t="s">
        <v>364</v>
      </c>
      <c r="B148" s="184" t="s">
        <v>451</v>
      </c>
      <c r="C148" s="187">
        <f t="shared" si="2"/>
        <v>17560</v>
      </c>
      <c r="D148" s="187">
        <v>21072</v>
      </c>
    </row>
    <row r="149" spans="1:4">
      <c r="A149" s="185" t="s">
        <v>364</v>
      </c>
      <c r="B149" s="184" t="s">
        <v>452</v>
      </c>
      <c r="C149" s="187">
        <f t="shared" si="2"/>
        <v>11754.166666666668</v>
      </c>
      <c r="D149" s="187">
        <v>14105</v>
      </c>
    </row>
    <row r="150" spans="1:4">
      <c r="A150" s="185" t="s">
        <v>364</v>
      </c>
      <c r="B150" s="184" t="s">
        <v>453</v>
      </c>
      <c r="C150" s="187">
        <f t="shared" si="2"/>
        <v>12011.666666666668</v>
      </c>
      <c r="D150" s="187">
        <v>14414</v>
      </c>
    </row>
    <row r="151" spans="1:4">
      <c r="A151" s="185" t="s">
        <v>364</v>
      </c>
      <c r="B151" s="184" t="s">
        <v>454</v>
      </c>
      <c r="C151" s="187">
        <f t="shared" si="2"/>
        <v>12245.833333333334</v>
      </c>
      <c r="D151" s="187">
        <v>14695</v>
      </c>
    </row>
    <row r="152" spans="1:4">
      <c r="A152" s="185" t="s">
        <v>364</v>
      </c>
      <c r="B152" s="184" t="s">
        <v>455</v>
      </c>
      <c r="C152" s="187">
        <f t="shared" si="2"/>
        <v>12568.333333333334</v>
      </c>
      <c r="D152" s="187">
        <v>15082</v>
      </c>
    </row>
    <row r="153" spans="1:4">
      <c r="A153" s="185" t="s">
        <v>364</v>
      </c>
      <c r="B153" s="184" t="s">
        <v>456</v>
      </c>
      <c r="C153" s="187">
        <f t="shared" si="2"/>
        <v>12866.666666666668</v>
      </c>
      <c r="D153" s="187">
        <v>15440</v>
      </c>
    </row>
    <row r="154" spans="1:4">
      <c r="A154" s="185" t="s">
        <v>364</v>
      </c>
      <c r="B154" s="184" t="s">
        <v>457</v>
      </c>
      <c r="C154" s="187">
        <f t="shared" si="2"/>
        <v>13355.833333333334</v>
      </c>
      <c r="D154" s="187">
        <v>16027</v>
      </c>
    </row>
    <row r="155" spans="1:4">
      <c r="A155" s="185" t="s">
        <v>364</v>
      </c>
      <c r="B155" s="184" t="s">
        <v>458</v>
      </c>
      <c r="C155" s="187">
        <f t="shared" si="2"/>
        <v>13664.166666666668</v>
      </c>
      <c r="D155" s="187">
        <v>16397</v>
      </c>
    </row>
    <row r="156" spans="1:4">
      <c r="A156" s="185" t="s">
        <v>364</v>
      </c>
      <c r="B156" s="184" t="s">
        <v>459</v>
      </c>
      <c r="C156" s="187">
        <f t="shared" si="2"/>
        <v>13975.833333333334</v>
      </c>
      <c r="D156" s="187">
        <v>16771</v>
      </c>
    </row>
    <row r="157" spans="1:4">
      <c r="A157" s="185" t="s">
        <v>364</v>
      </c>
      <c r="B157" s="184" t="s">
        <v>460</v>
      </c>
      <c r="C157" s="187">
        <f t="shared" si="2"/>
        <v>14285</v>
      </c>
      <c r="D157" s="187">
        <v>17142</v>
      </c>
    </row>
    <row r="158" spans="1:4">
      <c r="A158" s="185" t="s">
        <v>364</v>
      </c>
      <c r="B158" s="184" t="s">
        <v>461</v>
      </c>
      <c r="C158" s="187">
        <f t="shared" si="2"/>
        <v>14595</v>
      </c>
      <c r="D158" s="187">
        <v>17514</v>
      </c>
    </row>
    <row r="159" spans="1:4">
      <c r="A159" s="185" t="s">
        <v>364</v>
      </c>
      <c r="B159" s="184" t="s">
        <v>462</v>
      </c>
      <c r="C159" s="187">
        <f t="shared" si="2"/>
        <v>14932.5</v>
      </c>
      <c r="D159" s="187">
        <v>17919</v>
      </c>
    </row>
    <row r="160" spans="1:4">
      <c r="A160" s="185" t="s">
        <v>364</v>
      </c>
      <c r="B160" s="184" t="s">
        <v>463</v>
      </c>
      <c r="C160" s="187">
        <f t="shared" si="2"/>
        <v>15163.333333333334</v>
      </c>
      <c r="D160" s="187">
        <v>18196</v>
      </c>
    </row>
    <row r="161" spans="1:4">
      <c r="A161" s="185" t="s">
        <v>364</v>
      </c>
      <c r="B161" s="184" t="s">
        <v>464</v>
      </c>
      <c r="C161" s="187">
        <f t="shared" si="2"/>
        <v>15475.833333333334</v>
      </c>
      <c r="D161" s="187">
        <v>18571</v>
      </c>
    </row>
    <row r="162" spans="1:4">
      <c r="A162" s="185" t="s">
        <v>364</v>
      </c>
      <c r="B162" s="184" t="s">
        <v>465</v>
      </c>
      <c r="C162" s="187">
        <f t="shared" si="2"/>
        <v>15751.666666666668</v>
      </c>
      <c r="D162" s="187">
        <v>18902</v>
      </c>
    </row>
    <row r="163" spans="1:4">
      <c r="A163" s="185" t="s">
        <v>364</v>
      </c>
      <c r="B163" s="184" t="s">
        <v>466</v>
      </c>
      <c r="C163" s="187">
        <f t="shared" si="2"/>
        <v>15901.666666666668</v>
      </c>
      <c r="D163" s="187">
        <v>19082</v>
      </c>
    </row>
    <row r="164" spans="1:4">
      <c r="A164" s="185" t="s">
        <v>364</v>
      </c>
      <c r="B164" s="184" t="s">
        <v>467</v>
      </c>
      <c r="C164" s="187">
        <f t="shared" si="2"/>
        <v>16531.666666666668</v>
      </c>
      <c r="D164" s="187">
        <v>19838</v>
      </c>
    </row>
    <row r="165" spans="1:4">
      <c r="A165" s="185" t="s">
        <v>364</v>
      </c>
      <c r="B165" s="184" t="s">
        <v>468</v>
      </c>
      <c r="C165" s="187">
        <f t="shared" si="2"/>
        <v>16899.166666666668</v>
      </c>
      <c r="D165" s="187">
        <v>20279</v>
      </c>
    </row>
    <row r="166" spans="1:4">
      <c r="A166" s="185" t="s">
        <v>364</v>
      </c>
      <c r="B166" s="184" t="s">
        <v>469</v>
      </c>
      <c r="C166" s="187">
        <f t="shared" si="2"/>
        <v>17560</v>
      </c>
      <c r="D166" s="187">
        <v>21072</v>
      </c>
    </row>
    <row r="167" spans="1:4">
      <c r="A167" s="185" t="s">
        <v>364</v>
      </c>
      <c r="B167" s="184" t="s">
        <v>470</v>
      </c>
      <c r="C167" s="187">
        <f t="shared" si="2"/>
        <v>18215</v>
      </c>
      <c r="D167" s="187">
        <v>21858</v>
      </c>
    </row>
    <row r="168" spans="1:4">
      <c r="A168" s="185" t="s">
        <v>364</v>
      </c>
      <c r="B168" s="184" t="s">
        <v>471</v>
      </c>
      <c r="C168" s="187">
        <f t="shared" si="2"/>
        <v>12011.666666666668</v>
      </c>
      <c r="D168" s="187">
        <v>14414</v>
      </c>
    </row>
    <row r="169" spans="1:4">
      <c r="A169" s="185" t="s">
        <v>364</v>
      </c>
      <c r="B169" s="184" t="s">
        <v>472</v>
      </c>
      <c r="C169" s="187">
        <f t="shared" si="2"/>
        <v>12245.833333333334</v>
      </c>
      <c r="D169" s="187">
        <v>14695</v>
      </c>
    </row>
    <row r="170" spans="1:4">
      <c r="A170" s="185" t="s">
        <v>364</v>
      </c>
      <c r="B170" s="184" t="s">
        <v>473</v>
      </c>
      <c r="C170" s="187">
        <f t="shared" si="2"/>
        <v>12568.333333333334</v>
      </c>
      <c r="D170" s="187">
        <v>15082</v>
      </c>
    </row>
    <row r="171" spans="1:4">
      <c r="A171" s="185" t="s">
        <v>364</v>
      </c>
      <c r="B171" s="184" t="s">
        <v>474</v>
      </c>
      <c r="C171" s="187">
        <f t="shared" si="2"/>
        <v>12866.666666666668</v>
      </c>
      <c r="D171" s="187">
        <v>15440</v>
      </c>
    </row>
    <row r="172" spans="1:4">
      <c r="A172" s="185" t="s">
        <v>364</v>
      </c>
      <c r="B172" s="184" t="s">
        <v>475</v>
      </c>
      <c r="C172" s="187">
        <f t="shared" si="2"/>
        <v>13355.833333333334</v>
      </c>
      <c r="D172" s="187">
        <v>16027</v>
      </c>
    </row>
    <row r="173" spans="1:4">
      <c r="A173" s="185" t="s">
        <v>364</v>
      </c>
      <c r="B173" s="184" t="s">
        <v>476</v>
      </c>
      <c r="C173" s="187">
        <f t="shared" si="2"/>
        <v>13664.166666666668</v>
      </c>
      <c r="D173" s="187">
        <v>16397</v>
      </c>
    </row>
    <row r="174" spans="1:4">
      <c r="A174" s="185" t="s">
        <v>364</v>
      </c>
      <c r="B174" s="184" t="s">
        <v>477</v>
      </c>
      <c r="C174" s="187">
        <f t="shared" si="2"/>
        <v>13975.833333333334</v>
      </c>
      <c r="D174" s="187">
        <v>16771</v>
      </c>
    </row>
    <row r="175" spans="1:4">
      <c r="A175" s="185" t="s">
        <v>364</v>
      </c>
      <c r="B175" s="184" t="s">
        <v>478</v>
      </c>
      <c r="C175" s="187">
        <f t="shared" si="2"/>
        <v>14285</v>
      </c>
      <c r="D175" s="187">
        <v>17142</v>
      </c>
    </row>
    <row r="176" spans="1:4">
      <c r="A176" s="185" t="s">
        <v>364</v>
      </c>
      <c r="B176" s="184" t="s">
        <v>479</v>
      </c>
      <c r="C176" s="187">
        <f t="shared" si="2"/>
        <v>14595</v>
      </c>
      <c r="D176" s="187">
        <v>17514</v>
      </c>
    </row>
    <row r="177" spans="1:4">
      <c r="A177" s="185" t="s">
        <v>364</v>
      </c>
      <c r="B177" s="184" t="s">
        <v>480</v>
      </c>
      <c r="C177" s="187">
        <f t="shared" si="2"/>
        <v>14932.5</v>
      </c>
      <c r="D177" s="187">
        <v>17919</v>
      </c>
    </row>
    <row r="178" spans="1:4">
      <c r="A178" s="185" t="s">
        <v>364</v>
      </c>
      <c r="B178" s="184" t="s">
        <v>481</v>
      </c>
      <c r="C178" s="187">
        <f t="shared" si="2"/>
        <v>15163.333333333334</v>
      </c>
      <c r="D178" s="187">
        <v>18196</v>
      </c>
    </row>
    <row r="179" spans="1:4">
      <c r="A179" s="185" t="s">
        <v>364</v>
      </c>
      <c r="B179" s="184" t="s">
        <v>482</v>
      </c>
      <c r="C179" s="187">
        <f t="shared" si="2"/>
        <v>15475.833333333334</v>
      </c>
      <c r="D179" s="187">
        <v>18571</v>
      </c>
    </row>
    <row r="180" spans="1:4">
      <c r="A180" s="185" t="s">
        <v>364</v>
      </c>
      <c r="B180" s="184" t="s">
        <v>483</v>
      </c>
      <c r="C180" s="187">
        <f t="shared" si="2"/>
        <v>15751.666666666668</v>
      </c>
      <c r="D180" s="187">
        <v>18902</v>
      </c>
    </row>
    <row r="181" spans="1:4">
      <c r="A181" s="185" t="s">
        <v>364</v>
      </c>
      <c r="B181" s="184" t="s">
        <v>484</v>
      </c>
      <c r="C181" s="187">
        <f t="shared" si="2"/>
        <v>15901.666666666668</v>
      </c>
      <c r="D181" s="187">
        <v>19082</v>
      </c>
    </row>
    <row r="182" spans="1:4">
      <c r="A182" s="185" t="s">
        <v>364</v>
      </c>
      <c r="B182" s="184" t="s">
        <v>485</v>
      </c>
      <c r="C182" s="187">
        <f t="shared" si="2"/>
        <v>16531.666666666668</v>
      </c>
      <c r="D182" s="187">
        <v>19838</v>
      </c>
    </row>
    <row r="183" spans="1:4">
      <c r="A183" s="185" t="s">
        <v>364</v>
      </c>
      <c r="B183" s="184" t="s">
        <v>486</v>
      </c>
      <c r="C183" s="187">
        <f t="shared" si="2"/>
        <v>16899.166666666668</v>
      </c>
      <c r="D183" s="187">
        <v>20279</v>
      </c>
    </row>
    <row r="184" spans="1:4">
      <c r="A184" s="185" t="s">
        <v>364</v>
      </c>
      <c r="B184" s="184" t="s">
        <v>487</v>
      </c>
      <c r="C184" s="187">
        <f t="shared" si="2"/>
        <v>17560</v>
      </c>
      <c r="D184" s="187">
        <v>21072</v>
      </c>
    </row>
    <row r="185" spans="1:4">
      <c r="A185" s="185" t="s">
        <v>364</v>
      </c>
      <c r="B185" s="184" t="s">
        <v>488</v>
      </c>
      <c r="C185" s="187">
        <f t="shared" si="2"/>
        <v>18215</v>
      </c>
      <c r="D185" s="187">
        <v>21858</v>
      </c>
    </row>
    <row r="186" spans="1:4">
      <c r="A186" s="185" t="s">
        <v>364</v>
      </c>
      <c r="B186" s="184" t="s">
        <v>489</v>
      </c>
      <c r="C186" s="187">
        <f t="shared" si="2"/>
        <v>19016.666666666668</v>
      </c>
      <c r="D186" s="187">
        <v>22820</v>
      </c>
    </row>
    <row r="187" spans="1:4">
      <c r="A187" s="185" t="s">
        <v>364</v>
      </c>
      <c r="B187" s="184" t="s">
        <v>490</v>
      </c>
      <c r="C187" s="187">
        <f t="shared" si="2"/>
        <v>12245.833333333334</v>
      </c>
      <c r="D187" s="187">
        <v>14695</v>
      </c>
    </row>
    <row r="188" spans="1:4">
      <c r="A188" s="185" t="s">
        <v>364</v>
      </c>
      <c r="B188" s="184" t="s">
        <v>491</v>
      </c>
      <c r="C188" s="187">
        <f t="shared" si="2"/>
        <v>12568.333333333334</v>
      </c>
      <c r="D188" s="187">
        <v>15082</v>
      </c>
    </row>
    <row r="189" spans="1:4">
      <c r="A189" s="185" t="s">
        <v>364</v>
      </c>
      <c r="B189" s="184" t="s">
        <v>492</v>
      </c>
      <c r="C189" s="187">
        <f t="shared" si="2"/>
        <v>12866.666666666668</v>
      </c>
      <c r="D189" s="187">
        <v>15440</v>
      </c>
    </row>
    <row r="190" spans="1:4">
      <c r="A190" s="185" t="s">
        <v>364</v>
      </c>
      <c r="B190" s="184" t="s">
        <v>493</v>
      </c>
      <c r="C190" s="187">
        <f t="shared" si="2"/>
        <v>13355.833333333334</v>
      </c>
      <c r="D190" s="187">
        <v>16027</v>
      </c>
    </row>
    <row r="191" spans="1:4">
      <c r="A191" s="185" t="s">
        <v>364</v>
      </c>
      <c r="B191" s="184" t="s">
        <v>494</v>
      </c>
      <c r="C191" s="187">
        <f t="shared" si="2"/>
        <v>13664.166666666668</v>
      </c>
      <c r="D191" s="187">
        <v>16397</v>
      </c>
    </row>
    <row r="192" spans="1:4">
      <c r="A192" s="185" t="s">
        <v>364</v>
      </c>
      <c r="B192" s="184" t="s">
        <v>495</v>
      </c>
      <c r="C192" s="187">
        <f t="shared" si="2"/>
        <v>14135.833333333334</v>
      </c>
      <c r="D192" s="187">
        <v>16963</v>
      </c>
    </row>
    <row r="193" spans="1:4">
      <c r="A193" s="185" t="s">
        <v>364</v>
      </c>
      <c r="B193" s="184" t="s">
        <v>496</v>
      </c>
      <c r="C193" s="187">
        <f t="shared" si="2"/>
        <v>14387.5</v>
      </c>
      <c r="D193" s="187">
        <v>17265</v>
      </c>
    </row>
    <row r="194" spans="1:4">
      <c r="A194" s="185" t="s">
        <v>364</v>
      </c>
      <c r="B194" s="184" t="s">
        <v>497</v>
      </c>
      <c r="C194" s="187">
        <f t="shared" si="2"/>
        <v>14640.833333333334</v>
      </c>
      <c r="D194" s="187">
        <v>17569</v>
      </c>
    </row>
    <row r="195" spans="1:4">
      <c r="A195" s="185" t="s">
        <v>364</v>
      </c>
      <c r="B195" s="184" t="s">
        <v>498</v>
      </c>
      <c r="C195" s="187">
        <f t="shared" ref="C195:C258" si="3">D195/1.2</f>
        <v>14892.5</v>
      </c>
      <c r="D195" s="187">
        <v>17871</v>
      </c>
    </row>
    <row r="196" spans="1:4">
      <c r="A196" s="185" t="s">
        <v>364</v>
      </c>
      <c r="B196" s="184" t="s">
        <v>499</v>
      </c>
      <c r="C196" s="187">
        <f t="shared" si="3"/>
        <v>15145</v>
      </c>
      <c r="D196" s="187">
        <v>18174</v>
      </c>
    </row>
    <row r="197" spans="1:4">
      <c r="A197" s="185" t="s">
        <v>364</v>
      </c>
      <c r="B197" s="184" t="s">
        <v>500</v>
      </c>
      <c r="C197" s="187">
        <f t="shared" si="3"/>
        <v>15395.833333333334</v>
      </c>
      <c r="D197" s="187">
        <v>18475</v>
      </c>
    </row>
    <row r="198" spans="1:4">
      <c r="A198" s="185" t="s">
        <v>364</v>
      </c>
      <c r="B198" s="184" t="s">
        <v>501</v>
      </c>
      <c r="C198" s="187">
        <f t="shared" si="3"/>
        <v>15647.5</v>
      </c>
      <c r="D198" s="187">
        <v>18777</v>
      </c>
    </row>
    <row r="199" spans="1:4">
      <c r="A199" s="185" t="s">
        <v>364</v>
      </c>
      <c r="B199" s="184" t="s">
        <v>502</v>
      </c>
      <c r="C199" s="187">
        <f t="shared" si="3"/>
        <v>15901.666666666668</v>
      </c>
      <c r="D199" s="187">
        <v>19082</v>
      </c>
    </row>
    <row r="200" spans="1:4">
      <c r="A200" s="185" t="s">
        <v>364</v>
      </c>
      <c r="B200" s="184" t="s">
        <v>503</v>
      </c>
      <c r="C200" s="187">
        <f t="shared" si="3"/>
        <v>16531.666666666668</v>
      </c>
      <c r="D200" s="187">
        <v>19838</v>
      </c>
    </row>
    <row r="201" spans="1:4">
      <c r="A201" s="185" t="s">
        <v>364</v>
      </c>
      <c r="B201" s="184" t="s">
        <v>504</v>
      </c>
      <c r="C201" s="187">
        <f t="shared" si="3"/>
        <v>16899.166666666668</v>
      </c>
      <c r="D201" s="187">
        <v>20279</v>
      </c>
    </row>
    <row r="202" spans="1:4">
      <c r="A202" s="185" t="s">
        <v>364</v>
      </c>
      <c r="B202" s="184" t="s">
        <v>505</v>
      </c>
      <c r="C202" s="187">
        <f t="shared" si="3"/>
        <v>17560</v>
      </c>
      <c r="D202" s="187">
        <v>21072</v>
      </c>
    </row>
    <row r="203" spans="1:4">
      <c r="A203" s="185" t="s">
        <v>364</v>
      </c>
      <c r="B203" s="184" t="s">
        <v>506</v>
      </c>
      <c r="C203" s="187">
        <f t="shared" si="3"/>
        <v>18215</v>
      </c>
      <c r="D203" s="187">
        <v>21858</v>
      </c>
    </row>
    <row r="204" spans="1:4">
      <c r="A204" s="185" t="s">
        <v>364</v>
      </c>
      <c r="B204" s="184" t="s">
        <v>507</v>
      </c>
      <c r="C204" s="187">
        <f t="shared" si="3"/>
        <v>19016.666666666668</v>
      </c>
      <c r="D204" s="187">
        <v>22820</v>
      </c>
    </row>
    <row r="205" spans="1:4">
      <c r="A205" s="185" t="s">
        <v>364</v>
      </c>
      <c r="B205" s="184" t="s">
        <v>508</v>
      </c>
      <c r="C205" s="187">
        <f t="shared" si="3"/>
        <v>19432.5</v>
      </c>
      <c r="D205" s="187">
        <v>23319</v>
      </c>
    </row>
    <row r="206" spans="1:4">
      <c r="A206" s="185" t="s">
        <v>364</v>
      </c>
      <c r="B206" s="184" t="s">
        <v>509</v>
      </c>
      <c r="C206" s="187">
        <f t="shared" si="3"/>
        <v>12568.333333333334</v>
      </c>
      <c r="D206" s="187">
        <v>15082</v>
      </c>
    </row>
    <row r="207" spans="1:4">
      <c r="A207" s="185" t="s">
        <v>364</v>
      </c>
      <c r="B207" s="184" t="s">
        <v>510</v>
      </c>
      <c r="C207" s="187">
        <f t="shared" si="3"/>
        <v>12866.666666666668</v>
      </c>
      <c r="D207" s="187">
        <v>15440</v>
      </c>
    </row>
    <row r="208" spans="1:4">
      <c r="A208" s="185" t="s">
        <v>364</v>
      </c>
      <c r="B208" s="184" t="s">
        <v>511</v>
      </c>
      <c r="C208" s="187">
        <f t="shared" si="3"/>
        <v>13355.833333333334</v>
      </c>
      <c r="D208" s="187">
        <v>16027</v>
      </c>
    </row>
    <row r="209" spans="1:4">
      <c r="A209" s="185" t="s">
        <v>364</v>
      </c>
      <c r="B209" s="184" t="s">
        <v>512</v>
      </c>
      <c r="C209" s="187">
        <f t="shared" si="3"/>
        <v>13664.166666666668</v>
      </c>
      <c r="D209" s="187">
        <v>16397</v>
      </c>
    </row>
    <row r="210" spans="1:4">
      <c r="A210" s="185" t="s">
        <v>364</v>
      </c>
      <c r="B210" s="184" t="s">
        <v>513</v>
      </c>
      <c r="C210" s="187">
        <f t="shared" si="3"/>
        <v>14135.833333333334</v>
      </c>
      <c r="D210" s="187">
        <v>16963</v>
      </c>
    </row>
    <row r="211" spans="1:4">
      <c r="A211" s="185" t="s">
        <v>364</v>
      </c>
      <c r="B211" s="184" t="s">
        <v>514</v>
      </c>
      <c r="C211" s="187">
        <f t="shared" si="3"/>
        <v>14387.5</v>
      </c>
      <c r="D211" s="187">
        <v>17265</v>
      </c>
    </row>
    <row r="212" spans="1:4">
      <c r="A212" s="185" t="s">
        <v>364</v>
      </c>
      <c r="B212" s="184" t="s">
        <v>515</v>
      </c>
      <c r="C212" s="187">
        <f t="shared" si="3"/>
        <v>14640.833333333334</v>
      </c>
      <c r="D212" s="187">
        <v>17569</v>
      </c>
    </row>
    <row r="213" spans="1:4">
      <c r="A213" s="185" t="s">
        <v>364</v>
      </c>
      <c r="B213" s="184" t="s">
        <v>516</v>
      </c>
      <c r="C213" s="187">
        <f t="shared" si="3"/>
        <v>14892.5</v>
      </c>
      <c r="D213" s="187">
        <v>17871</v>
      </c>
    </row>
    <row r="214" spans="1:4">
      <c r="A214" s="185" t="s">
        <v>364</v>
      </c>
      <c r="B214" s="184" t="s">
        <v>517</v>
      </c>
      <c r="C214" s="187">
        <f t="shared" si="3"/>
        <v>15145</v>
      </c>
      <c r="D214" s="187">
        <v>18174</v>
      </c>
    </row>
    <row r="215" spans="1:4">
      <c r="A215" s="185" t="s">
        <v>364</v>
      </c>
      <c r="B215" s="184" t="s">
        <v>518</v>
      </c>
      <c r="C215" s="187">
        <f t="shared" si="3"/>
        <v>15395.833333333334</v>
      </c>
      <c r="D215" s="187">
        <v>18475</v>
      </c>
    </row>
    <row r="216" spans="1:4">
      <c r="A216" s="185" t="s">
        <v>364</v>
      </c>
      <c r="B216" s="184" t="s">
        <v>519</v>
      </c>
      <c r="C216" s="187">
        <f t="shared" si="3"/>
        <v>15647.5</v>
      </c>
      <c r="D216" s="187">
        <v>18777</v>
      </c>
    </row>
    <row r="217" spans="1:4">
      <c r="A217" s="185" t="s">
        <v>364</v>
      </c>
      <c r="B217" s="184" t="s">
        <v>520</v>
      </c>
      <c r="C217" s="187">
        <f t="shared" si="3"/>
        <v>15901.666666666668</v>
      </c>
      <c r="D217" s="187">
        <v>19082</v>
      </c>
    </row>
    <row r="218" spans="1:4">
      <c r="A218" s="185" t="s">
        <v>364</v>
      </c>
      <c r="B218" s="184" t="s">
        <v>521</v>
      </c>
      <c r="C218" s="187">
        <f t="shared" si="3"/>
        <v>16531.666666666668</v>
      </c>
      <c r="D218" s="187">
        <v>19838</v>
      </c>
    </row>
    <row r="219" spans="1:4">
      <c r="A219" s="185" t="s">
        <v>364</v>
      </c>
      <c r="B219" s="184" t="s">
        <v>522</v>
      </c>
      <c r="C219" s="187">
        <f t="shared" si="3"/>
        <v>16899.166666666668</v>
      </c>
      <c r="D219" s="187">
        <v>20279</v>
      </c>
    </row>
    <row r="220" spans="1:4">
      <c r="A220" s="185" t="s">
        <v>364</v>
      </c>
      <c r="B220" s="184" t="s">
        <v>523</v>
      </c>
      <c r="C220" s="187">
        <f t="shared" si="3"/>
        <v>17560</v>
      </c>
      <c r="D220" s="187">
        <v>21072</v>
      </c>
    </row>
    <row r="221" spans="1:4">
      <c r="A221" s="185" t="s">
        <v>364</v>
      </c>
      <c r="B221" s="184" t="s">
        <v>524</v>
      </c>
      <c r="C221" s="187">
        <f t="shared" si="3"/>
        <v>18215</v>
      </c>
      <c r="D221" s="187">
        <v>21858</v>
      </c>
    </row>
    <row r="222" spans="1:4">
      <c r="A222" s="185" t="s">
        <v>364</v>
      </c>
      <c r="B222" s="184" t="s">
        <v>525</v>
      </c>
      <c r="C222" s="187">
        <f t="shared" si="3"/>
        <v>19016.666666666668</v>
      </c>
      <c r="D222" s="187">
        <v>22820</v>
      </c>
    </row>
    <row r="223" spans="1:4">
      <c r="A223" s="185" t="s">
        <v>364</v>
      </c>
      <c r="B223" s="184" t="s">
        <v>526</v>
      </c>
      <c r="C223" s="187">
        <f t="shared" si="3"/>
        <v>19432.5</v>
      </c>
      <c r="D223" s="187">
        <v>23319</v>
      </c>
    </row>
    <row r="224" spans="1:4">
      <c r="A224" s="185" t="s">
        <v>364</v>
      </c>
      <c r="B224" s="184" t="s">
        <v>527</v>
      </c>
      <c r="C224" s="187">
        <f t="shared" si="3"/>
        <v>19709.166666666668</v>
      </c>
      <c r="D224" s="187">
        <v>23651</v>
      </c>
    </row>
    <row r="225" spans="1:4">
      <c r="A225" s="185" t="s">
        <v>364</v>
      </c>
      <c r="B225" s="184" t="s">
        <v>528</v>
      </c>
      <c r="C225" s="187">
        <f t="shared" si="3"/>
        <v>12866.666666666668</v>
      </c>
      <c r="D225" s="187">
        <v>15440</v>
      </c>
    </row>
    <row r="226" spans="1:4">
      <c r="A226" s="185" t="s">
        <v>364</v>
      </c>
      <c r="B226" s="184" t="s">
        <v>529</v>
      </c>
      <c r="C226" s="187">
        <f t="shared" si="3"/>
        <v>13355.833333333334</v>
      </c>
      <c r="D226" s="187">
        <v>16027</v>
      </c>
    </row>
    <row r="227" spans="1:4">
      <c r="A227" s="185" t="s">
        <v>364</v>
      </c>
      <c r="B227" s="184" t="s">
        <v>530</v>
      </c>
      <c r="C227" s="187">
        <f t="shared" si="3"/>
        <v>13664.166666666668</v>
      </c>
      <c r="D227" s="187">
        <v>16397</v>
      </c>
    </row>
    <row r="228" spans="1:4">
      <c r="A228" s="185" t="s">
        <v>364</v>
      </c>
      <c r="B228" s="184" t="s">
        <v>531</v>
      </c>
      <c r="C228" s="187">
        <f t="shared" si="3"/>
        <v>14135.833333333334</v>
      </c>
      <c r="D228" s="187">
        <v>16963</v>
      </c>
    </row>
    <row r="229" spans="1:4">
      <c r="A229" s="185" t="s">
        <v>364</v>
      </c>
      <c r="B229" s="184" t="s">
        <v>532</v>
      </c>
      <c r="C229" s="187">
        <f t="shared" si="3"/>
        <v>14387.5</v>
      </c>
      <c r="D229" s="187">
        <v>17265</v>
      </c>
    </row>
    <row r="230" spans="1:4">
      <c r="A230" s="185" t="s">
        <v>364</v>
      </c>
      <c r="B230" s="184" t="s">
        <v>533</v>
      </c>
      <c r="C230" s="187">
        <f t="shared" si="3"/>
        <v>14640.833333333334</v>
      </c>
      <c r="D230" s="187">
        <v>17569</v>
      </c>
    </row>
    <row r="231" spans="1:4">
      <c r="A231" s="185" t="s">
        <v>364</v>
      </c>
      <c r="B231" s="184" t="s">
        <v>534</v>
      </c>
      <c r="C231" s="187">
        <f t="shared" si="3"/>
        <v>14892.5</v>
      </c>
      <c r="D231" s="187">
        <v>17871</v>
      </c>
    </row>
    <row r="232" spans="1:4">
      <c r="A232" s="185" t="s">
        <v>364</v>
      </c>
      <c r="B232" s="184" t="s">
        <v>535</v>
      </c>
      <c r="C232" s="187">
        <f t="shared" si="3"/>
        <v>15145</v>
      </c>
      <c r="D232" s="187">
        <v>18174</v>
      </c>
    </row>
    <row r="233" spans="1:4">
      <c r="A233" s="185" t="s">
        <v>364</v>
      </c>
      <c r="B233" s="184" t="s">
        <v>536</v>
      </c>
      <c r="C233" s="187">
        <f t="shared" si="3"/>
        <v>15395.833333333334</v>
      </c>
      <c r="D233" s="187">
        <v>18475</v>
      </c>
    </row>
    <row r="234" spans="1:4">
      <c r="A234" s="185" t="s">
        <v>364</v>
      </c>
      <c r="B234" s="184" t="s">
        <v>537</v>
      </c>
      <c r="C234" s="187">
        <f t="shared" si="3"/>
        <v>15647.5</v>
      </c>
      <c r="D234" s="187">
        <v>18777</v>
      </c>
    </row>
    <row r="235" spans="1:4">
      <c r="A235" s="185" t="s">
        <v>364</v>
      </c>
      <c r="B235" s="184" t="s">
        <v>538</v>
      </c>
      <c r="C235" s="187">
        <f t="shared" si="3"/>
        <v>15901.666666666668</v>
      </c>
      <c r="D235" s="187">
        <v>19082</v>
      </c>
    </row>
    <row r="236" spans="1:4">
      <c r="A236" s="185" t="s">
        <v>364</v>
      </c>
      <c r="B236" s="184" t="s">
        <v>539</v>
      </c>
      <c r="C236" s="187">
        <f t="shared" si="3"/>
        <v>16531.666666666668</v>
      </c>
      <c r="D236" s="187">
        <v>19838</v>
      </c>
    </row>
    <row r="237" spans="1:4">
      <c r="A237" s="185" t="s">
        <v>364</v>
      </c>
      <c r="B237" s="184" t="s">
        <v>540</v>
      </c>
      <c r="C237" s="187">
        <f t="shared" si="3"/>
        <v>16899.166666666668</v>
      </c>
      <c r="D237" s="187">
        <v>20279</v>
      </c>
    </row>
    <row r="238" spans="1:4">
      <c r="A238" s="185" t="s">
        <v>364</v>
      </c>
      <c r="B238" s="184" t="s">
        <v>541</v>
      </c>
      <c r="C238" s="187">
        <f t="shared" si="3"/>
        <v>175393.33333333334</v>
      </c>
      <c r="D238" s="187">
        <v>210472</v>
      </c>
    </row>
    <row r="239" spans="1:4">
      <c r="A239" s="185" t="s">
        <v>364</v>
      </c>
      <c r="B239" s="184" t="s">
        <v>542</v>
      </c>
      <c r="C239" s="187">
        <f t="shared" si="3"/>
        <v>18215</v>
      </c>
      <c r="D239" s="187">
        <v>21858</v>
      </c>
    </row>
    <row r="240" spans="1:4">
      <c r="A240" s="185" t="s">
        <v>364</v>
      </c>
      <c r="B240" s="184" t="s">
        <v>543</v>
      </c>
      <c r="C240" s="187">
        <f t="shared" si="3"/>
        <v>19016.666666666668</v>
      </c>
      <c r="D240" s="187">
        <v>22820</v>
      </c>
    </row>
    <row r="241" spans="1:4">
      <c r="A241" s="185" t="s">
        <v>364</v>
      </c>
      <c r="B241" s="184" t="s">
        <v>544</v>
      </c>
      <c r="C241" s="187">
        <f t="shared" si="3"/>
        <v>19432.5</v>
      </c>
      <c r="D241" s="187">
        <v>23319</v>
      </c>
    </row>
    <row r="242" spans="1:4">
      <c r="A242" s="185" t="s">
        <v>364</v>
      </c>
      <c r="B242" s="184" t="s">
        <v>545</v>
      </c>
      <c r="C242" s="187">
        <f t="shared" si="3"/>
        <v>19709.166666666668</v>
      </c>
      <c r="D242" s="187">
        <v>23651</v>
      </c>
    </row>
    <row r="243" spans="1:4">
      <c r="A243" s="185" t="s">
        <v>364</v>
      </c>
      <c r="B243" s="184" t="s">
        <v>546</v>
      </c>
      <c r="C243" s="187">
        <f t="shared" si="3"/>
        <v>20265.833333333336</v>
      </c>
      <c r="D243" s="187">
        <v>24319</v>
      </c>
    </row>
    <row r="244" spans="1:4">
      <c r="A244" s="185" t="s">
        <v>364</v>
      </c>
      <c r="B244" s="184" t="s">
        <v>547</v>
      </c>
      <c r="C244" s="187">
        <f t="shared" si="3"/>
        <v>13355.833333333334</v>
      </c>
      <c r="D244" s="187">
        <v>16027</v>
      </c>
    </row>
    <row r="245" spans="1:4">
      <c r="A245" s="185" t="s">
        <v>364</v>
      </c>
      <c r="B245" s="184" t="s">
        <v>548</v>
      </c>
      <c r="C245" s="187">
        <f t="shared" si="3"/>
        <v>13664.166666666668</v>
      </c>
      <c r="D245" s="187">
        <v>16397</v>
      </c>
    </row>
    <row r="246" spans="1:4">
      <c r="A246" s="185" t="s">
        <v>364</v>
      </c>
      <c r="B246" s="184" t="s">
        <v>549</v>
      </c>
      <c r="C246" s="187">
        <f t="shared" si="3"/>
        <v>14135.833333333334</v>
      </c>
      <c r="D246" s="187">
        <v>16963</v>
      </c>
    </row>
    <row r="247" spans="1:4">
      <c r="A247" s="185" t="s">
        <v>364</v>
      </c>
      <c r="B247" s="184" t="s">
        <v>550</v>
      </c>
      <c r="C247" s="187">
        <f t="shared" si="3"/>
        <v>14387.5</v>
      </c>
      <c r="D247" s="187">
        <v>17265</v>
      </c>
    </row>
    <row r="248" spans="1:4">
      <c r="A248" s="185" t="s">
        <v>364</v>
      </c>
      <c r="B248" s="184" t="s">
        <v>551</v>
      </c>
      <c r="C248" s="187">
        <f t="shared" si="3"/>
        <v>14640.833333333334</v>
      </c>
      <c r="D248" s="187">
        <v>17569</v>
      </c>
    </row>
    <row r="249" spans="1:4">
      <c r="A249" s="185" t="s">
        <v>364</v>
      </c>
      <c r="B249" s="184" t="s">
        <v>552</v>
      </c>
      <c r="C249" s="187">
        <f t="shared" si="3"/>
        <v>14892.5</v>
      </c>
      <c r="D249" s="187">
        <v>17871</v>
      </c>
    </row>
    <row r="250" spans="1:4">
      <c r="A250" s="185" t="s">
        <v>364</v>
      </c>
      <c r="B250" s="184" t="s">
        <v>553</v>
      </c>
      <c r="C250" s="187">
        <f t="shared" si="3"/>
        <v>15145</v>
      </c>
      <c r="D250" s="187">
        <v>18174</v>
      </c>
    </row>
    <row r="251" spans="1:4">
      <c r="A251" s="185" t="s">
        <v>364</v>
      </c>
      <c r="B251" s="184" t="s">
        <v>554</v>
      </c>
      <c r="C251" s="187">
        <f t="shared" si="3"/>
        <v>15395.833333333334</v>
      </c>
      <c r="D251" s="187">
        <v>18475</v>
      </c>
    </row>
    <row r="252" spans="1:4">
      <c r="A252" s="185" t="s">
        <v>364</v>
      </c>
      <c r="B252" s="184" t="s">
        <v>555</v>
      </c>
      <c r="C252" s="187">
        <f t="shared" si="3"/>
        <v>15647.5</v>
      </c>
      <c r="D252" s="187">
        <v>18777</v>
      </c>
    </row>
    <row r="253" spans="1:4">
      <c r="A253" s="185" t="s">
        <v>364</v>
      </c>
      <c r="B253" s="184" t="s">
        <v>556</v>
      </c>
      <c r="C253" s="187">
        <f t="shared" si="3"/>
        <v>15901.666666666668</v>
      </c>
      <c r="D253" s="187">
        <v>19082</v>
      </c>
    </row>
    <row r="254" spans="1:4">
      <c r="A254" s="185" t="s">
        <v>364</v>
      </c>
      <c r="B254" s="184" t="s">
        <v>557</v>
      </c>
      <c r="C254" s="187">
        <f t="shared" si="3"/>
        <v>16531.666666666668</v>
      </c>
      <c r="D254" s="187">
        <v>19838</v>
      </c>
    </row>
    <row r="255" spans="1:4">
      <c r="A255" s="185" t="s">
        <v>364</v>
      </c>
      <c r="B255" s="184" t="s">
        <v>558</v>
      </c>
      <c r="C255" s="187">
        <f t="shared" si="3"/>
        <v>16899.166666666668</v>
      </c>
      <c r="D255" s="187">
        <v>20279</v>
      </c>
    </row>
    <row r="256" spans="1:4">
      <c r="A256" s="185" t="s">
        <v>364</v>
      </c>
      <c r="B256" s="184" t="s">
        <v>559</v>
      </c>
      <c r="C256" s="187">
        <f t="shared" si="3"/>
        <v>17560</v>
      </c>
      <c r="D256" s="187">
        <v>21072</v>
      </c>
    </row>
    <row r="257" spans="1:4">
      <c r="A257" s="185" t="s">
        <v>364</v>
      </c>
      <c r="B257" s="184" t="s">
        <v>560</v>
      </c>
      <c r="C257" s="187">
        <f t="shared" si="3"/>
        <v>18215</v>
      </c>
      <c r="D257" s="187">
        <v>21858</v>
      </c>
    </row>
    <row r="258" spans="1:4">
      <c r="A258" s="185" t="s">
        <v>364</v>
      </c>
      <c r="B258" s="184" t="s">
        <v>561</v>
      </c>
      <c r="C258" s="187">
        <f t="shared" si="3"/>
        <v>19016.666666666668</v>
      </c>
      <c r="D258" s="187">
        <v>22820</v>
      </c>
    </row>
    <row r="259" spans="1:4">
      <c r="A259" s="185" t="s">
        <v>364</v>
      </c>
      <c r="B259" s="184" t="s">
        <v>562</v>
      </c>
      <c r="C259" s="187">
        <f t="shared" ref="C259:C322" si="4">D259/1.2</f>
        <v>19432.5</v>
      </c>
      <c r="D259" s="187">
        <v>23319</v>
      </c>
    </row>
    <row r="260" spans="1:4">
      <c r="A260" s="185" t="s">
        <v>364</v>
      </c>
      <c r="B260" s="184" t="s">
        <v>563</v>
      </c>
      <c r="C260" s="187">
        <f t="shared" si="4"/>
        <v>19709.166666666668</v>
      </c>
      <c r="D260" s="187">
        <v>23651</v>
      </c>
    </row>
    <row r="261" spans="1:4">
      <c r="A261" s="185" t="s">
        <v>364</v>
      </c>
      <c r="B261" s="184" t="s">
        <v>564</v>
      </c>
      <c r="C261" s="187">
        <f t="shared" si="4"/>
        <v>20265.833333333336</v>
      </c>
      <c r="D261" s="187">
        <v>24319</v>
      </c>
    </row>
    <row r="262" spans="1:4">
      <c r="A262" s="185" t="s">
        <v>364</v>
      </c>
      <c r="B262" s="184" t="s">
        <v>565</v>
      </c>
      <c r="C262" s="187">
        <f t="shared" si="4"/>
        <v>13664.166666666668</v>
      </c>
      <c r="D262" s="187">
        <v>16397</v>
      </c>
    </row>
    <row r="263" spans="1:4">
      <c r="A263" s="185" t="s">
        <v>364</v>
      </c>
      <c r="B263" s="184" t="s">
        <v>566</v>
      </c>
      <c r="C263" s="187">
        <f t="shared" si="4"/>
        <v>14135.833333333334</v>
      </c>
      <c r="D263" s="187">
        <v>16963</v>
      </c>
    </row>
    <row r="264" spans="1:4">
      <c r="A264" s="185" t="s">
        <v>364</v>
      </c>
      <c r="B264" s="184" t="s">
        <v>567</v>
      </c>
      <c r="C264" s="187">
        <f t="shared" si="4"/>
        <v>14387.5</v>
      </c>
      <c r="D264" s="187">
        <v>17265</v>
      </c>
    </row>
    <row r="265" spans="1:4">
      <c r="A265" s="185" t="s">
        <v>364</v>
      </c>
      <c r="B265" s="184" t="s">
        <v>568</v>
      </c>
      <c r="C265" s="187">
        <f t="shared" si="4"/>
        <v>14640.833333333334</v>
      </c>
      <c r="D265" s="187">
        <v>17569</v>
      </c>
    </row>
    <row r="266" spans="1:4">
      <c r="A266" s="185" t="s">
        <v>364</v>
      </c>
      <c r="B266" s="184" t="s">
        <v>569</v>
      </c>
      <c r="C266" s="187">
        <f t="shared" si="4"/>
        <v>0</v>
      </c>
    </row>
    <row r="267" spans="1:4">
      <c r="A267" s="185" t="s">
        <v>364</v>
      </c>
      <c r="B267" s="184" t="s">
        <v>570</v>
      </c>
      <c r="C267" s="187">
        <f t="shared" si="4"/>
        <v>0</v>
      </c>
    </row>
    <row r="268" spans="1:4">
      <c r="A268" s="185" t="s">
        <v>364</v>
      </c>
      <c r="B268" s="184" t="s">
        <v>571</v>
      </c>
      <c r="C268" s="187">
        <f t="shared" si="4"/>
        <v>0</v>
      </c>
    </row>
    <row r="269" spans="1:4">
      <c r="A269" s="185" t="s">
        <v>364</v>
      </c>
      <c r="B269" s="184" t="s">
        <v>572</v>
      </c>
      <c r="C269" s="187">
        <f t="shared" si="4"/>
        <v>0</v>
      </c>
    </row>
    <row r="270" spans="1:4">
      <c r="A270" s="185" t="s">
        <v>364</v>
      </c>
      <c r="B270" s="184" t="s">
        <v>573</v>
      </c>
      <c r="C270" s="187">
        <f t="shared" si="4"/>
        <v>0</v>
      </c>
    </row>
    <row r="271" spans="1:4">
      <c r="A271" s="185" t="s">
        <v>364</v>
      </c>
      <c r="B271" s="184" t="s">
        <v>574</v>
      </c>
      <c r="C271" s="187">
        <f t="shared" si="4"/>
        <v>0</v>
      </c>
    </row>
    <row r="272" spans="1:4">
      <c r="A272" s="185" t="s">
        <v>364</v>
      </c>
      <c r="B272" s="184" t="s">
        <v>575</v>
      </c>
      <c r="C272" s="187">
        <f t="shared" si="4"/>
        <v>0</v>
      </c>
    </row>
    <row r="273" spans="1:3">
      <c r="A273" s="185" t="s">
        <v>364</v>
      </c>
      <c r="B273" s="184" t="s">
        <v>576</v>
      </c>
      <c r="C273" s="187">
        <f t="shared" si="4"/>
        <v>0</v>
      </c>
    </row>
    <row r="274" spans="1:3">
      <c r="A274" s="185" t="s">
        <v>364</v>
      </c>
      <c r="B274" s="184" t="s">
        <v>577</v>
      </c>
      <c r="C274" s="187">
        <f t="shared" si="4"/>
        <v>0</v>
      </c>
    </row>
    <row r="275" spans="1:3">
      <c r="A275" s="185" t="s">
        <v>364</v>
      </c>
      <c r="B275" s="184" t="s">
        <v>578</v>
      </c>
      <c r="C275" s="187">
        <f t="shared" si="4"/>
        <v>0</v>
      </c>
    </row>
    <row r="276" spans="1:3">
      <c r="A276" s="185" t="s">
        <v>364</v>
      </c>
      <c r="B276" s="184" t="s">
        <v>579</v>
      </c>
      <c r="C276" s="187">
        <f t="shared" si="4"/>
        <v>0</v>
      </c>
    </row>
    <row r="277" spans="1:3">
      <c r="A277" s="185" t="s">
        <v>364</v>
      </c>
      <c r="B277" s="184" t="s">
        <v>580</v>
      </c>
      <c r="C277" s="187">
        <f t="shared" si="4"/>
        <v>0</v>
      </c>
    </row>
    <row r="278" spans="1:3">
      <c r="A278" s="185" t="s">
        <v>364</v>
      </c>
      <c r="B278" s="184" t="s">
        <v>581</v>
      </c>
      <c r="C278" s="187">
        <f t="shared" si="4"/>
        <v>0</v>
      </c>
    </row>
    <row r="279" spans="1:3">
      <c r="A279" s="185" t="s">
        <v>364</v>
      </c>
      <c r="B279" s="184" t="s">
        <v>582</v>
      </c>
      <c r="C279" s="187">
        <f t="shared" si="4"/>
        <v>0</v>
      </c>
    </row>
    <row r="280" spans="1:3">
      <c r="A280" s="185" t="s">
        <v>364</v>
      </c>
      <c r="B280" s="184" t="s">
        <v>583</v>
      </c>
      <c r="C280" s="187">
        <f t="shared" si="4"/>
        <v>0</v>
      </c>
    </row>
    <row r="281" spans="1:3">
      <c r="A281" s="185" t="s">
        <v>364</v>
      </c>
      <c r="B281" s="184" t="s">
        <v>584</v>
      </c>
      <c r="C281" s="187">
        <f t="shared" si="4"/>
        <v>0</v>
      </c>
    </row>
    <row r="282" spans="1:3">
      <c r="A282" s="185" t="s">
        <v>364</v>
      </c>
      <c r="B282" s="184" t="s">
        <v>585</v>
      </c>
      <c r="C282" s="187">
        <f t="shared" si="4"/>
        <v>0</v>
      </c>
    </row>
    <row r="283" spans="1:3">
      <c r="A283" s="185" t="s">
        <v>364</v>
      </c>
      <c r="B283" s="184" t="s">
        <v>586</v>
      </c>
      <c r="C283" s="187">
        <f t="shared" si="4"/>
        <v>0</v>
      </c>
    </row>
    <row r="284" spans="1:3">
      <c r="A284" s="185" t="s">
        <v>364</v>
      </c>
      <c r="B284" s="184" t="s">
        <v>587</v>
      </c>
      <c r="C284" s="187">
        <f t="shared" si="4"/>
        <v>0</v>
      </c>
    </row>
    <row r="285" spans="1:3">
      <c r="A285" s="185" t="s">
        <v>364</v>
      </c>
      <c r="B285" s="184" t="s">
        <v>588</v>
      </c>
      <c r="C285" s="187">
        <f t="shared" si="4"/>
        <v>0</v>
      </c>
    </row>
    <row r="286" spans="1:3">
      <c r="A286" s="185" t="s">
        <v>364</v>
      </c>
      <c r="B286" s="184" t="s">
        <v>589</v>
      </c>
      <c r="C286" s="187">
        <f t="shared" si="4"/>
        <v>0</v>
      </c>
    </row>
    <row r="287" spans="1:3">
      <c r="A287" s="185" t="s">
        <v>364</v>
      </c>
      <c r="B287" s="184" t="s">
        <v>590</v>
      </c>
      <c r="C287" s="187">
        <f t="shared" si="4"/>
        <v>0</v>
      </c>
    </row>
    <row r="288" spans="1:3">
      <c r="A288" s="185" t="s">
        <v>364</v>
      </c>
      <c r="B288" s="184" t="s">
        <v>591</v>
      </c>
      <c r="C288" s="187">
        <f t="shared" si="4"/>
        <v>0</v>
      </c>
    </row>
    <row r="289" spans="1:3">
      <c r="A289" s="185" t="s">
        <v>364</v>
      </c>
      <c r="B289" s="184" t="s">
        <v>592</v>
      </c>
      <c r="C289" s="187">
        <f t="shared" si="4"/>
        <v>0</v>
      </c>
    </row>
    <row r="290" spans="1:3">
      <c r="A290" s="185" t="s">
        <v>364</v>
      </c>
      <c r="B290" s="184" t="s">
        <v>593</v>
      </c>
      <c r="C290" s="187">
        <f t="shared" si="4"/>
        <v>0</v>
      </c>
    </row>
    <row r="291" spans="1:3">
      <c r="A291" s="185" t="s">
        <v>364</v>
      </c>
      <c r="B291" s="184" t="s">
        <v>594</v>
      </c>
      <c r="C291" s="187">
        <f t="shared" si="4"/>
        <v>0</v>
      </c>
    </row>
    <row r="292" spans="1:3">
      <c r="A292" s="185" t="s">
        <v>364</v>
      </c>
      <c r="B292" s="184" t="s">
        <v>595</v>
      </c>
      <c r="C292" s="187">
        <f t="shared" si="4"/>
        <v>0</v>
      </c>
    </row>
    <row r="293" spans="1:3">
      <c r="A293" s="185" t="s">
        <v>364</v>
      </c>
      <c r="B293" s="184" t="s">
        <v>596</v>
      </c>
      <c r="C293" s="187">
        <f t="shared" si="4"/>
        <v>0</v>
      </c>
    </row>
    <row r="294" spans="1:3">
      <c r="A294" s="185" t="s">
        <v>364</v>
      </c>
      <c r="B294" s="184" t="s">
        <v>597</v>
      </c>
      <c r="C294" s="187">
        <f t="shared" si="4"/>
        <v>0</v>
      </c>
    </row>
    <row r="295" spans="1:3">
      <c r="A295" s="185" t="s">
        <v>364</v>
      </c>
      <c r="B295" s="184" t="s">
        <v>598</v>
      </c>
      <c r="C295" s="187">
        <f t="shared" si="4"/>
        <v>0</v>
      </c>
    </row>
    <row r="296" spans="1:3">
      <c r="A296" s="185" t="s">
        <v>364</v>
      </c>
      <c r="B296" s="184" t="s">
        <v>599</v>
      </c>
      <c r="C296" s="187">
        <f t="shared" si="4"/>
        <v>0</v>
      </c>
    </row>
    <row r="297" spans="1:3">
      <c r="A297" s="185" t="s">
        <v>364</v>
      </c>
      <c r="B297" s="184" t="s">
        <v>600</v>
      </c>
      <c r="C297" s="187">
        <f t="shared" si="4"/>
        <v>0</v>
      </c>
    </row>
    <row r="298" spans="1:3">
      <c r="A298" s="185" t="s">
        <v>364</v>
      </c>
      <c r="B298" s="184" t="s">
        <v>601</v>
      </c>
      <c r="C298" s="187">
        <f t="shared" si="4"/>
        <v>0</v>
      </c>
    </row>
    <row r="299" spans="1:3">
      <c r="A299" s="185" t="s">
        <v>364</v>
      </c>
      <c r="B299" s="184" t="s">
        <v>602</v>
      </c>
      <c r="C299" s="187">
        <f t="shared" si="4"/>
        <v>0</v>
      </c>
    </row>
    <row r="300" spans="1:3">
      <c r="A300" s="185" t="s">
        <v>364</v>
      </c>
      <c r="B300" s="184" t="s">
        <v>603</v>
      </c>
      <c r="C300" s="187">
        <f t="shared" si="4"/>
        <v>0</v>
      </c>
    </row>
    <row r="301" spans="1:3">
      <c r="A301" s="185" t="s">
        <v>364</v>
      </c>
      <c r="B301" s="184" t="s">
        <v>604</v>
      </c>
      <c r="C301" s="187">
        <f t="shared" si="4"/>
        <v>0</v>
      </c>
    </row>
    <row r="302" spans="1:3">
      <c r="A302" s="185" t="s">
        <v>364</v>
      </c>
      <c r="B302" s="184" t="s">
        <v>605</v>
      </c>
      <c r="C302" s="187">
        <f t="shared" si="4"/>
        <v>0</v>
      </c>
    </row>
    <row r="303" spans="1:3">
      <c r="A303" s="185" t="s">
        <v>364</v>
      </c>
      <c r="B303" s="184" t="s">
        <v>606</v>
      </c>
      <c r="C303" s="187">
        <f t="shared" si="4"/>
        <v>0</v>
      </c>
    </row>
    <row r="304" spans="1:3">
      <c r="A304" s="185" t="s">
        <v>364</v>
      </c>
      <c r="B304" s="184" t="s">
        <v>607</v>
      </c>
      <c r="C304" s="187">
        <f t="shared" si="4"/>
        <v>0</v>
      </c>
    </row>
    <row r="305" spans="1:3">
      <c r="A305" s="185" t="s">
        <v>364</v>
      </c>
      <c r="B305" s="184" t="s">
        <v>608</v>
      </c>
      <c r="C305" s="187">
        <f t="shared" si="4"/>
        <v>0</v>
      </c>
    </row>
    <row r="306" spans="1:3">
      <c r="A306" s="185" t="s">
        <v>364</v>
      </c>
      <c r="B306" s="184" t="s">
        <v>609</v>
      </c>
      <c r="C306" s="187">
        <f t="shared" si="4"/>
        <v>0</v>
      </c>
    </row>
    <row r="307" spans="1:3">
      <c r="A307" s="185" t="s">
        <v>364</v>
      </c>
      <c r="B307" s="184" t="s">
        <v>610</v>
      </c>
      <c r="C307" s="187">
        <f t="shared" si="4"/>
        <v>0</v>
      </c>
    </row>
    <row r="308" spans="1:3">
      <c r="A308" s="185" t="s">
        <v>364</v>
      </c>
      <c r="B308" s="184" t="s">
        <v>611</v>
      </c>
      <c r="C308" s="187">
        <f t="shared" si="4"/>
        <v>0</v>
      </c>
    </row>
    <row r="309" spans="1:3">
      <c r="A309" s="185" t="s">
        <v>364</v>
      </c>
      <c r="B309" s="184" t="s">
        <v>612</v>
      </c>
      <c r="C309" s="187">
        <f t="shared" si="4"/>
        <v>0</v>
      </c>
    </row>
    <row r="310" spans="1:3">
      <c r="A310" s="185" t="s">
        <v>364</v>
      </c>
      <c r="B310" s="184" t="s">
        <v>613</v>
      </c>
      <c r="C310" s="187">
        <f t="shared" si="4"/>
        <v>0</v>
      </c>
    </row>
    <row r="311" spans="1:3">
      <c r="A311" s="185" t="s">
        <v>364</v>
      </c>
      <c r="B311" s="184" t="s">
        <v>614</v>
      </c>
      <c r="C311" s="187">
        <f t="shared" si="4"/>
        <v>0</v>
      </c>
    </row>
    <row r="312" spans="1:3">
      <c r="A312" s="185" t="s">
        <v>364</v>
      </c>
      <c r="B312" s="184" t="s">
        <v>615</v>
      </c>
      <c r="C312" s="187">
        <f t="shared" si="4"/>
        <v>0</v>
      </c>
    </row>
    <row r="313" spans="1:3">
      <c r="A313" s="185" t="s">
        <v>364</v>
      </c>
      <c r="B313" s="184" t="s">
        <v>616</v>
      </c>
      <c r="C313" s="187">
        <f t="shared" si="4"/>
        <v>0</v>
      </c>
    </row>
    <row r="314" spans="1:3">
      <c r="A314" s="185" t="s">
        <v>364</v>
      </c>
      <c r="B314" s="184" t="s">
        <v>617</v>
      </c>
      <c r="C314" s="187">
        <f t="shared" si="4"/>
        <v>0</v>
      </c>
    </row>
    <row r="315" spans="1:3">
      <c r="A315" s="185" t="s">
        <v>364</v>
      </c>
      <c r="B315" s="184" t="s">
        <v>618</v>
      </c>
      <c r="C315" s="187">
        <f t="shared" si="4"/>
        <v>0</v>
      </c>
    </row>
    <row r="316" spans="1:3">
      <c r="A316" s="185" t="s">
        <v>364</v>
      </c>
      <c r="B316" s="184" t="s">
        <v>619</v>
      </c>
      <c r="C316" s="187">
        <f t="shared" si="4"/>
        <v>0</v>
      </c>
    </row>
    <row r="317" spans="1:3">
      <c r="A317" s="185" t="s">
        <v>364</v>
      </c>
      <c r="B317" s="184" t="s">
        <v>620</v>
      </c>
      <c r="C317" s="187">
        <f t="shared" si="4"/>
        <v>0</v>
      </c>
    </row>
    <row r="318" spans="1:3">
      <c r="A318" s="185" t="s">
        <v>364</v>
      </c>
      <c r="B318" s="184" t="s">
        <v>621</v>
      </c>
      <c r="C318" s="187">
        <f t="shared" si="4"/>
        <v>0</v>
      </c>
    </row>
    <row r="319" spans="1:3">
      <c r="A319" s="185" t="s">
        <v>364</v>
      </c>
      <c r="B319" s="184" t="s">
        <v>622</v>
      </c>
      <c r="C319" s="187">
        <f t="shared" si="4"/>
        <v>0</v>
      </c>
    </row>
    <row r="320" spans="1:3">
      <c r="A320" s="185" t="s">
        <v>364</v>
      </c>
      <c r="B320" s="184" t="s">
        <v>623</v>
      </c>
      <c r="C320" s="187">
        <f t="shared" si="4"/>
        <v>0</v>
      </c>
    </row>
    <row r="321" spans="1:3">
      <c r="A321" s="185" t="s">
        <v>364</v>
      </c>
      <c r="B321" s="184" t="s">
        <v>624</v>
      </c>
      <c r="C321" s="187">
        <f t="shared" si="4"/>
        <v>0</v>
      </c>
    </row>
    <row r="322" spans="1:3">
      <c r="A322" s="185" t="s">
        <v>364</v>
      </c>
      <c r="B322" s="184" t="s">
        <v>625</v>
      </c>
      <c r="C322" s="187">
        <f t="shared" si="4"/>
        <v>0</v>
      </c>
    </row>
    <row r="323" spans="1:3">
      <c r="A323" s="185" t="s">
        <v>364</v>
      </c>
      <c r="B323" s="184" t="s">
        <v>626</v>
      </c>
      <c r="C323" s="187">
        <f t="shared" ref="C323:C345" si="5">D323/1.2</f>
        <v>0</v>
      </c>
    </row>
    <row r="324" spans="1:3">
      <c r="A324" s="185" t="s">
        <v>364</v>
      </c>
      <c r="B324" s="184" t="s">
        <v>627</v>
      </c>
      <c r="C324" s="187">
        <f t="shared" si="5"/>
        <v>0</v>
      </c>
    </row>
    <row r="325" spans="1:3">
      <c r="A325" s="185" t="s">
        <v>364</v>
      </c>
      <c r="B325" s="184" t="s">
        <v>628</v>
      </c>
      <c r="C325" s="187">
        <f t="shared" si="5"/>
        <v>0</v>
      </c>
    </row>
    <row r="326" spans="1:3">
      <c r="A326" s="185" t="s">
        <v>364</v>
      </c>
      <c r="B326" s="184" t="s">
        <v>629</v>
      </c>
      <c r="C326" s="187">
        <f t="shared" si="5"/>
        <v>0</v>
      </c>
    </row>
    <row r="327" spans="1:3">
      <c r="A327" s="185" t="s">
        <v>364</v>
      </c>
      <c r="B327" s="184" t="s">
        <v>630</v>
      </c>
      <c r="C327" s="187">
        <f t="shared" si="5"/>
        <v>0</v>
      </c>
    </row>
    <row r="328" spans="1:3">
      <c r="A328" s="185" t="s">
        <v>364</v>
      </c>
      <c r="B328" s="184" t="s">
        <v>631</v>
      </c>
      <c r="C328" s="187">
        <f t="shared" si="5"/>
        <v>0</v>
      </c>
    </row>
    <row r="329" spans="1:3">
      <c r="A329" s="185" t="s">
        <v>364</v>
      </c>
      <c r="B329" s="184" t="s">
        <v>632</v>
      </c>
      <c r="C329" s="187">
        <f t="shared" si="5"/>
        <v>0</v>
      </c>
    </row>
    <row r="330" spans="1:3">
      <c r="A330" s="185" t="s">
        <v>364</v>
      </c>
      <c r="B330" s="184" t="s">
        <v>633</v>
      </c>
      <c r="C330" s="187">
        <f t="shared" si="5"/>
        <v>0</v>
      </c>
    </row>
    <row r="331" spans="1:3">
      <c r="A331" s="185" t="s">
        <v>364</v>
      </c>
      <c r="B331" s="184" t="s">
        <v>634</v>
      </c>
      <c r="C331" s="187">
        <f t="shared" si="5"/>
        <v>0</v>
      </c>
    </row>
    <row r="332" spans="1:3">
      <c r="A332" s="185" t="s">
        <v>364</v>
      </c>
      <c r="B332" s="184" t="s">
        <v>635</v>
      </c>
      <c r="C332" s="187">
        <f t="shared" si="5"/>
        <v>0</v>
      </c>
    </row>
    <row r="333" spans="1:3">
      <c r="A333" s="185" t="s">
        <v>364</v>
      </c>
      <c r="B333" s="184" t="s">
        <v>636</v>
      </c>
      <c r="C333" s="187">
        <f t="shared" si="5"/>
        <v>0</v>
      </c>
    </row>
    <row r="334" spans="1:3">
      <c r="A334" s="185" t="s">
        <v>364</v>
      </c>
      <c r="B334" s="184" t="s">
        <v>637</v>
      </c>
      <c r="C334" s="187">
        <f t="shared" si="5"/>
        <v>0</v>
      </c>
    </row>
    <row r="335" spans="1:3">
      <c r="A335" s="185" t="s">
        <v>364</v>
      </c>
      <c r="B335" s="184" t="s">
        <v>638</v>
      </c>
      <c r="C335" s="187">
        <f t="shared" si="5"/>
        <v>0</v>
      </c>
    </row>
    <row r="336" spans="1:3">
      <c r="A336" s="185" t="s">
        <v>364</v>
      </c>
      <c r="B336" s="184" t="s">
        <v>639</v>
      </c>
      <c r="C336" s="187">
        <f t="shared" si="5"/>
        <v>0</v>
      </c>
    </row>
    <row r="337" spans="1:3">
      <c r="A337" s="185" t="s">
        <v>364</v>
      </c>
      <c r="B337" s="184" t="s">
        <v>640</v>
      </c>
      <c r="C337" s="187">
        <f t="shared" si="5"/>
        <v>0</v>
      </c>
    </row>
    <row r="338" spans="1:3">
      <c r="A338" s="185" t="s">
        <v>364</v>
      </c>
      <c r="B338" s="184" t="s">
        <v>641</v>
      </c>
      <c r="C338" s="187">
        <f t="shared" si="5"/>
        <v>0</v>
      </c>
    </row>
    <row r="339" spans="1:3">
      <c r="A339" s="185" t="s">
        <v>364</v>
      </c>
      <c r="B339" s="184" t="s">
        <v>642</v>
      </c>
      <c r="C339" s="187">
        <f t="shared" si="5"/>
        <v>0</v>
      </c>
    </row>
    <row r="340" spans="1:3">
      <c r="A340" s="185" t="s">
        <v>364</v>
      </c>
      <c r="B340" s="184" t="s">
        <v>643</v>
      </c>
      <c r="C340" s="187">
        <f t="shared" si="5"/>
        <v>0</v>
      </c>
    </row>
    <row r="341" spans="1:3">
      <c r="A341" s="185" t="s">
        <v>364</v>
      </c>
      <c r="B341" s="184" t="s">
        <v>644</v>
      </c>
      <c r="C341" s="187">
        <f t="shared" si="5"/>
        <v>0</v>
      </c>
    </row>
    <row r="342" spans="1:3">
      <c r="A342" s="185" t="s">
        <v>364</v>
      </c>
      <c r="B342" s="184" t="s">
        <v>645</v>
      </c>
      <c r="C342" s="187">
        <f t="shared" si="5"/>
        <v>0</v>
      </c>
    </row>
    <row r="343" spans="1:3">
      <c r="A343" s="185" t="s">
        <v>364</v>
      </c>
      <c r="B343" s="184" t="s">
        <v>646</v>
      </c>
      <c r="C343" s="187">
        <f t="shared" si="5"/>
        <v>0</v>
      </c>
    </row>
    <row r="344" spans="1:3">
      <c r="A344" s="185" t="s">
        <v>364</v>
      </c>
      <c r="B344" s="184" t="s">
        <v>647</v>
      </c>
      <c r="C344" s="187">
        <f t="shared" si="5"/>
        <v>0</v>
      </c>
    </row>
    <row r="345" spans="1:3">
      <c r="A345" s="185" t="s">
        <v>364</v>
      </c>
      <c r="B345" s="184" t="s">
        <v>648</v>
      </c>
      <c r="C345" s="187">
        <f t="shared" si="5"/>
        <v>0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51FE6-2B9F-4523-8743-B86F75803E04}">
  <sheetPr>
    <tabColor rgb="FF7030A0"/>
  </sheetPr>
  <dimension ref="A1"/>
  <sheetViews>
    <sheetView workbookViewId="0">
      <selection activeCell="J29" sqref="J29"/>
    </sheetView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FC1E0-A126-444E-AC52-6A226CCBE176}">
  <sheetPr>
    <tabColor rgb="FFFF0000"/>
  </sheetPr>
  <dimension ref="B3:D3982"/>
  <sheetViews>
    <sheetView topLeftCell="A70" workbookViewId="0">
      <selection activeCell="B3" sqref="B3"/>
    </sheetView>
  </sheetViews>
  <sheetFormatPr baseColWidth="10" defaultRowHeight="15"/>
  <cols>
    <col min="2" max="2" width="80.5703125" bestFit="1" customWidth="1"/>
  </cols>
  <sheetData>
    <row r="3" spans="2:4">
      <c r="B3" s="34" t="s">
        <v>291</v>
      </c>
      <c r="C3" s="35" t="s">
        <v>34</v>
      </c>
      <c r="D3" s="87">
        <v>419.73</v>
      </c>
    </row>
    <row r="4" spans="2:4">
      <c r="B4" s="34" t="s">
        <v>291</v>
      </c>
      <c r="C4" s="35" t="s">
        <v>33</v>
      </c>
      <c r="D4" s="87">
        <v>419.73</v>
      </c>
    </row>
    <row r="5" spans="2:4">
      <c r="B5" s="34" t="s">
        <v>291</v>
      </c>
      <c r="C5" s="35" t="s">
        <v>35</v>
      </c>
      <c r="D5" s="87">
        <v>419.73</v>
      </c>
    </row>
    <row r="6" spans="2:4">
      <c r="B6" s="34" t="s">
        <v>291</v>
      </c>
      <c r="C6" s="35" t="s">
        <v>36</v>
      </c>
      <c r="D6" s="87">
        <v>419.73</v>
      </c>
    </row>
    <row r="7" spans="2:4">
      <c r="B7" s="34" t="s">
        <v>291</v>
      </c>
      <c r="C7" s="35" t="s">
        <v>37</v>
      </c>
      <c r="D7" s="87">
        <v>419.73</v>
      </c>
    </row>
    <row r="8" spans="2:4">
      <c r="B8" s="34" t="s">
        <v>291</v>
      </c>
      <c r="C8" s="35" t="s">
        <v>38</v>
      </c>
      <c r="D8" s="87">
        <v>419.73</v>
      </c>
    </row>
    <row r="9" spans="2:4">
      <c r="B9" s="34" t="s">
        <v>291</v>
      </c>
      <c r="C9" s="35" t="s">
        <v>39</v>
      </c>
      <c r="D9" s="87">
        <v>419.73</v>
      </c>
    </row>
    <row r="10" spans="2:4">
      <c r="B10" s="34" t="s">
        <v>291</v>
      </c>
      <c r="C10" s="35" t="s">
        <v>40</v>
      </c>
      <c r="D10" s="87">
        <v>419.73</v>
      </c>
    </row>
    <row r="11" spans="2:4">
      <c r="B11" s="34" t="s">
        <v>291</v>
      </c>
      <c r="C11" s="35" t="s">
        <v>41</v>
      </c>
      <c r="D11" s="87">
        <v>419.73</v>
      </c>
    </row>
    <row r="12" spans="2:4">
      <c r="B12" s="34" t="s">
        <v>291</v>
      </c>
      <c r="C12" s="35" t="s">
        <v>42</v>
      </c>
      <c r="D12" s="87">
        <v>419.73</v>
      </c>
    </row>
    <row r="13" spans="2:4">
      <c r="B13" s="34" t="s">
        <v>291</v>
      </c>
      <c r="C13" s="35" t="s">
        <v>43</v>
      </c>
      <c r="D13" s="87">
        <v>419.73</v>
      </c>
    </row>
    <row r="14" spans="2:4">
      <c r="B14" s="34" t="s">
        <v>291</v>
      </c>
      <c r="C14" s="35" t="s">
        <v>44</v>
      </c>
      <c r="D14" s="87">
        <v>419.73</v>
      </c>
    </row>
    <row r="15" spans="2:4">
      <c r="B15" s="34" t="s">
        <v>291</v>
      </c>
      <c r="C15" s="35" t="s">
        <v>45</v>
      </c>
      <c r="D15" s="87">
        <v>419.73</v>
      </c>
    </row>
    <row r="16" spans="2:4">
      <c r="B16" s="34" t="s">
        <v>291</v>
      </c>
      <c r="C16" s="35" t="s">
        <v>46</v>
      </c>
      <c r="D16" s="87">
        <v>419.73</v>
      </c>
    </row>
    <row r="17" spans="2:4">
      <c r="B17" s="34" t="s">
        <v>291</v>
      </c>
      <c r="C17" s="35" t="s">
        <v>47</v>
      </c>
      <c r="D17" s="87">
        <v>419.73</v>
      </c>
    </row>
    <row r="18" spans="2:4">
      <c r="B18" s="34" t="s">
        <v>291</v>
      </c>
      <c r="C18" s="35" t="s">
        <v>48</v>
      </c>
      <c r="D18" s="87">
        <v>419.73</v>
      </c>
    </row>
    <row r="19" spans="2:4">
      <c r="B19" s="34" t="s">
        <v>291</v>
      </c>
      <c r="C19" s="35" t="s">
        <v>49</v>
      </c>
      <c r="D19" s="87">
        <v>419.73</v>
      </c>
    </row>
    <row r="20" spans="2:4">
      <c r="B20" s="34" t="s">
        <v>291</v>
      </c>
      <c r="C20" s="35" t="s">
        <v>50</v>
      </c>
      <c r="D20" s="87">
        <v>419.73</v>
      </c>
    </row>
    <row r="21" spans="2:4">
      <c r="B21" s="34" t="s">
        <v>291</v>
      </c>
      <c r="C21" s="35" t="s">
        <v>51</v>
      </c>
      <c r="D21" s="87">
        <v>419.73</v>
      </c>
    </row>
    <row r="22" spans="2:4">
      <c r="B22" s="34" t="s">
        <v>291</v>
      </c>
      <c r="C22" s="35" t="s">
        <v>52</v>
      </c>
      <c r="D22" s="87">
        <v>419.73</v>
      </c>
    </row>
    <row r="23" spans="2:4">
      <c r="B23" s="34" t="s">
        <v>291</v>
      </c>
      <c r="C23" s="35" t="s">
        <v>53</v>
      </c>
      <c r="D23" s="87">
        <v>419.73</v>
      </c>
    </row>
    <row r="24" spans="2:4">
      <c r="B24" s="34" t="s">
        <v>291</v>
      </c>
      <c r="C24" s="35" t="s">
        <v>54</v>
      </c>
      <c r="D24" s="87">
        <v>419.73</v>
      </c>
    </row>
    <row r="25" spans="2:4">
      <c r="B25" s="34" t="s">
        <v>291</v>
      </c>
      <c r="C25" s="35" t="s">
        <v>55</v>
      </c>
      <c r="D25" s="87">
        <v>419.73</v>
      </c>
    </row>
    <row r="26" spans="2:4">
      <c r="B26" s="34" t="s">
        <v>291</v>
      </c>
      <c r="C26" s="35" t="s">
        <v>56</v>
      </c>
      <c r="D26" s="87">
        <v>419.73</v>
      </c>
    </row>
    <row r="27" spans="2:4">
      <c r="B27" s="34" t="s">
        <v>291</v>
      </c>
      <c r="C27" s="35" t="s">
        <v>57</v>
      </c>
      <c r="D27" s="87">
        <v>419.73</v>
      </c>
    </row>
    <row r="28" spans="2:4">
      <c r="B28" s="34" t="s">
        <v>291</v>
      </c>
      <c r="C28" s="35" t="s">
        <v>58</v>
      </c>
      <c r="D28" s="87">
        <v>419.73</v>
      </c>
    </row>
    <row r="29" spans="2:4">
      <c r="B29" s="34" t="s">
        <v>291</v>
      </c>
      <c r="C29" s="35" t="s">
        <v>59</v>
      </c>
      <c r="D29" s="87">
        <v>419.73</v>
      </c>
    </row>
    <row r="30" spans="2:4">
      <c r="B30" s="34" t="s">
        <v>291</v>
      </c>
      <c r="C30" s="35" t="s">
        <v>60</v>
      </c>
      <c r="D30" s="87">
        <v>419.73</v>
      </c>
    </row>
    <row r="31" spans="2:4">
      <c r="B31" s="34" t="s">
        <v>291</v>
      </c>
      <c r="C31" s="35" t="s">
        <v>61</v>
      </c>
      <c r="D31" s="87">
        <v>419.73</v>
      </c>
    </row>
    <row r="32" spans="2:4">
      <c r="B32" s="34" t="s">
        <v>291</v>
      </c>
      <c r="C32" s="35" t="s">
        <v>62</v>
      </c>
      <c r="D32" s="87">
        <v>419.73</v>
      </c>
    </row>
    <row r="33" spans="2:4">
      <c r="B33" s="34" t="s">
        <v>291</v>
      </c>
      <c r="C33" s="35" t="s">
        <v>63</v>
      </c>
      <c r="D33" s="87">
        <v>419.73</v>
      </c>
    </row>
    <row r="34" spans="2:4">
      <c r="B34" s="34" t="s">
        <v>291</v>
      </c>
      <c r="C34" s="35" t="s">
        <v>64</v>
      </c>
      <c r="D34" s="87">
        <v>419.73</v>
      </c>
    </row>
    <row r="35" spans="2:4">
      <c r="B35" s="34" t="s">
        <v>291</v>
      </c>
      <c r="C35" s="35" t="s">
        <v>65</v>
      </c>
      <c r="D35" s="87">
        <v>419.73</v>
      </c>
    </row>
    <row r="36" spans="2:4">
      <c r="B36" s="34" t="s">
        <v>291</v>
      </c>
      <c r="C36" s="35" t="s">
        <v>66</v>
      </c>
      <c r="D36" s="87">
        <v>419.73</v>
      </c>
    </row>
    <row r="37" spans="2:4">
      <c r="B37" s="34" t="s">
        <v>291</v>
      </c>
      <c r="C37" s="35" t="s">
        <v>67</v>
      </c>
      <c r="D37" s="87">
        <v>419.73</v>
      </c>
    </row>
    <row r="38" spans="2:4">
      <c r="B38" s="34" t="s">
        <v>291</v>
      </c>
      <c r="C38" s="35" t="s">
        <v>68</v>
      </c>
      <c r="D38" s="87">
        <v>419.73</v>
      </c>
    </row>
    <row r="39" spans="2:4">
      <c r="B39" s="34" t="s">
        <v>291</v>
      </c>
      <c r="C39" s="35" t="s">
        <v>69</v>
      </c>
      <c r="D39" s="87">
        <v>419.73</v>
      </c>
    </row>
    <row r="40" spans="2:4">
      <c r="B40" s="34" t="s">
        <v>291</v>
      </c>
      <c r="C40" s="35" t="s">
        <v>70</v>
      </c>
      <c r="D40" s="87">
        <v>419.73</v>
      </c>
    </row>
    <row r="41" spans="2:4">
      <c r="B41" s="34" t="s">
        <v>291</v>
      </c>
      <c r="C41" s="35" t="s">
        <v>71</v>
      </c>
      <c r="D41" s="87">
        <v>419.73</v>
      </c>
    </row>
    <row r="42" spans="2:4">
      <c r="B42" s="34" t="s">
        <v>291</v>
      </c>
      <c r="C42" s="35" t="s">
        <v>72</v>
      </c>
      <c r="D42" s="87">
        <v>419.73</v>
      </c>
    </row>
    <row r="43" spans="2:4">
      <c r="B43" s="34" t="s">
        <v>291</v>
      </c>
      <c r="C43" s="35" t="s">
        <v>73</v>
      </c>
      <c r="D43" s="87">
        <v>419.73</v>
      </c>
    </row>
    <row r="44" spans="2:4">
      <c r="B44" s="34" t="s">
        <v>291</v>
      </c>
      <c r="C44" s="35" t="s">
        <v>74</v>
      </c>
      <c r="D44" s="87">
        <v>419.73</v>
      </c>
    </row>
    <row r="45" spans="2:4">
      <c r="B45" s="34" t="s">
        <v>291</v>
      </c>
      <c r="C45" s="35" t="s">
        <v>75</v>
      </c>
      <c r="D45" s="87">
        <v>419.73</v>
      </c>
    </row>
    <row r="46" spans="2:4">
      <c r="B46" s="34" t="s">
        <v>291</v>
      </c>
      <c r="C46" s="35" t="s">
        <v>76</v>
      </c>
      <c r="D46" s="87">
        <v>419.73</v>
      </c>
    </row>
    <row r="47" spans="2:4">
      <c r="B47" s="34" t="s">
        <v>291</v>
      </c>
      <c r="C47" s="35" t="s">
        <v>77</v>
      </c>
      <c r="D47" s="87">
        <v>419.73</v>
      </c>
    </row>
    <row r="48" spans="2:4">
      <c r="B48" s="34" t="s">
        <v>291</v>
      </c>
      <c r="C48" s="35" t="s">
        <v>78</v>
      </c>
      <c r="D48" s="87">
        <v>419.73</v>
      </c>
    </row>
    <row r="49" spans="2:4">
      <c r="B49" s="34" t="s">
        <v>291</v>
      </c>
      <c r="C49" s="35" t="s">
        <v>79</v>
      </c>
      <c r="D49" s="87">
        <v>419.73</v>
      </c>
    </row>
    <row r="50" spans="2:4">
      <c r="B50" s="34" t="s">
        <v>291</v>
      </c>
      <c r="C50" s="35" t="s">
        <v>80</v>
      </c>
      <c r="D50" s="87">
        <v>419.73</v>
      </c>
    </row>
    <row r="51" spans="2:4">
      <c r="B51" s="34" t="s">
        <v>291</v>
      </c>
      <c r="C51" s="35" t="s">
        <v>81</v>
      </c>
      <c r="D51" s="87">
        <v>419.73</v>
      </c>
    </row>
    <row r="52" spans="2:4">
      <c r="B52" s="34" t="s">
        <v>291</v>
      </c>
      <c r="C52" s="35" t="s">
        <v>83</v>
      </c>
      <c r="D52" s="87">
        <v>419.73</v>
      </c>
    </row>
    <row r="53" spans="2:4">
      <c r="B53" s="34" t="s">
        <v>291</v>
      </c>
      <c r="C53" s="35" t="s">
        <v>84</v>
      </c>
      <c r="D53" s="87">
        <v>419.73</v>
      </c>
    </row>
    <row r="54" spans="2:4">
      <c r="B54" s="34" t="s">
        <v>291</v>
      </c>
      <c r="C54" s="35" t="s">
        <v>85</v>
      </c>
      <c r="D54" s="87">
        <v>419.73</v>
      </c>
    </row>
    <row r="55" spans="2:4">
      <c r="B55" s="34" t="s">
        <v>291</v>
      </c>
      <c r="C55" s="35" t="s">
        <v>86</v>
      </c>
      <c r="D55" s="87">
        <v>419.73</v>
      </c>
    </row>
    <row r="56" spans="2:4">
      <c r="B56" s="34" t="s">
        <v>291</v>
      </c>
      <c r="C56" s="35" t="s">
        <v>87</v>
      </c>
      <c r="D56" s="87">
        <v>419.73</v>
      </c>
    </row>
    <row r="57" spans="2:4">
      <c r="B57" s="34" t="s">
        <v>291</v>
      </c>
      <c r="C57" s="35" t="s">
        <v>88</v>
      </c>
      <c r="D57" s="87">
        <v>419.73</v>
      </c>
    </row>
    <row r="58" spans="2:4">
      <c r="B58" s="34" t="s">
        <v>291</v>
      </c>
      <c r="C58" s="35" t="s">
        <v>89</v>
      </c>
      <c r="D58" s="87">
        <v>419.73</v>
      </c>
    </row>
    <row r="59" spans="2:4">
      <c r="B59" s="34" t="s">
        <v>291</v>
      </c>
      <c r="C59" s="35" t="s">
        <v>90</v>
      </c>
      <c r="D59" s="87">
        <v>419.73</v>
      </c>
    </row>
    <row r="60" spans="2:4">
      <c r="B60" s="34" t="s">
        <v>291</v>
      </c>
      <c r="C60" s="35" t="s">
        <v>91</v>
      </c>
      <c r="D60" s="87">
        <v>419.73</v>
      </c>
    </row>
    <row r="61" spans="2:4">
      <c r="B61" s="34" t="s">
        <v>291</v>
      </c>
      <c r="C61" s="35" t="s">
        <v>82</v>
      </c>
      <c r="D61" s="87">
        <v>419.73</v>
      </c>
    </row>
    <row r="62" spans="2:4">
      <c r="B62" s="34" t="s">
        <v>291</v>
      </c>
      <c r="C62" s="35" t="s">
        <v>92</v>
      </c>
      <c r="D62" s="87">
        <v>419.73</v>
      </c>
    </row>
    <row r="63" spans="2:4">
      <c r="B63" s="34" t="s">
        <v>291</v>
      </c>
      <c r="C63" s="35" t="s">
        <v>93</v>
      </c>
      <c r="D63" s="87">
        <v>419.73</v>
      </c>
    </row>
    <row r="64" spans="2:4">
      <c r="B64" s="34" t="s">
        <v>291</v>
      </c>
      <c r="C64" s="35" t="s">
        <v>235</v>
      </c>
      <c r="D64" s="87">
        <v>419.73</v>
      </c>
    </row>
    <row r="65" spans="2:4">
      <c r="B65" s="34" t="s">
        <v>291</v>
      </c>
      <c r="C65" s="35" t="s">
        <v>95</v>
      </c>
      <c r="D65" s="87">
        <v>419.73</v>
      </c>
    </row>
    <row r="66" spans="2:4">
      <c r="B66" s="34" t="s">
        <v>291</v>
      </c>
      <c r="C66" s="35" t="s">
        <v>96</v>
      </c>
      <c r="D66" s="87">
        <v>419.73</v>
      </c>
    </row>
    <row r="67" spans="2:4">
      <c r="B67" s="34" t="s">
        <v>291</v>
      </c>
      <c r="C67" s="35" t="s">
        <v>97</v>
      </c>
      <c r="D67" s="87">
        <v>419.73</v>
      </c>
    </row>
    <row r="68" spans="2:4">
      <c r="B68" s="34" t="s">
        <v>291</v>
      </c>
      <c r="C68" s="35" t="s">
        <v>98</v>
      </c>
      <c r="D68" s="87">
        <v>419.73</v>
      </c>
    </row>
    <row r="69" spans="2:4">
      <c r="B69" s="34" t="s">
        <v>291</v>
      </c>
      <c r="C69" s="35" t="s">
        <v>99</v>
      </c>
      <c r="D69" s="87">
        <v>419.73</v>
      </c>
    </row>
    <row r="70" spans="2:4">
      <c r="B70" s="34" t="s">
        <v>291</v>
      </c>
      <c r="C70" s="35" t="s">
        <v>100</v>
      </c>
      <c r="D70" s="87">
        <v>419.73</v>
      </c>
    </row>
    <row r="71" spans="2:4">
      <c r="B71" s="34" t="s">
        <v>291</v>
      </c>
      <c r="C71" s="35" t="s">
        <v>101</v>
      </c>
      <c r="D71" s="87">
        <v>419.73</v>
      </c>
    </row>
    <row r="72" spans="2:4">
      <c r="B72" s="34" t="s">
        <v>291</v>
      </c>
      <c r="C72" s="35" t="s">
        <v>102</v>
      </c>
      <c r="D72" s="87">
        <v>419.73</v>
      </c>
    </row>
    <row r="73" spans="2:4">
      <c r="B73" s="34" t="s">
        <v>291</v>
      </c>
      <c r="C73" s="35" t="s">
        <v>103</v>
      </c>
      <c r="D73" s="87">
        <v>419.73</v>
      </c>
    </row>
    <row r="74" spans="2:4">
      <c r="B74" s="34" t="s">
        <v>291</v>
      </c>
      <c r="C74" s="35" t="s">
        <v>104</v>
      </c>
      <c r="D74" s="87">
        <v>419.73</v>
      </c>
    </row>
    <row r="75" spans="2:4">
      <c r="B75" s="34" t="s">
        <v>291</v>
      </c>
      <c r="C75" s="35" t="s">
        <v>105</v>
      </c>
      <c r="D75" s="87">
        <v>419.73</v>
      </c>
    </row>
    <row r="76" spans="2:4">
      <c r="B76" s="34" t="s">
        <v>291</v>
      </c>
      <c r="C76" s="35" t="s">
        <v>106</v>
      </c>
      <c r="D76" s="87">
        <v>419.73</v>
      </c>
    </row>
    <row r="77" spans="2:4">
      <c r="B77" s="34" t="s">
        <v>291</v>
      </c>
      <c r="C77" s="35" t="s">
        <v>107</v>
      </c>
      <c r="D77" s="87">
        <v>419.73</v>
      </c>
    </row>
    <row r="78" spans="2:4">
      <c r="B78" s="34" t="s">
        <v>291</v>
      </c>
      <c r="C78" s="35" t="s">
        <v>108</v>
      </c>
      <c r="D78" s="87">
        <v>419.73</v>
      </c>
    </row>
    <row r="79" spans="2:4">
      <c r="B79" s="34" t="s">
        <v>291</v>
      </c>
      <c r="C79" s="35" t="s">
        <v>109</v>
      </c>
      <c r="D79" s="87">
        <v>419.73</v>
      </c>
    </row>
    <row r="80" spans="2:4">
      <c r="B80" s="34" t="s">
        <v>291</v>
      </c>
      <c r="C80" s="35" t="s">
        <v>110</v>
      </c>
      <c r="D80" s="87">
        <v>419.73</v>
      </c>
    </row>
    <row r="81" spans="2:4">
      <c r="B81" s="34" t="s">
        <v>291</v>
      </c>
      <c r="C81" s="35" t="s">
        <v>111</v>
      </c>
      <c r="D81" s="87">
        <v>419.73</v>
      </c>
    </row>
    <row r="82" spans="2:4">
      <c r="B82" s="34" t="s">
        <v>291</v>
      </c>
      <c r="C82" s="35" t="s">
        <v>112</v>
      </c>
      <c r="D82" s="87">
        <v>419.73</v>
      </c>
    </row>
    <row r="83" spans="2:4">
      <c r="B83" s="34" t="s">
        <v>291</v>
      </c>
      <c r="C83" s="35" t="s">
        <v>113</v>
      </c>
      <c r="D83" s="87">
        <v>419.73</v>
      </c>
    </row>
    <row r="84" spans="2:4">
      <c r="B84" s="34" t="s">
        <v>291</v>
      </c>
      <c r="C84" s="35" t="s">
        <v>114</v>
      </c>
      <c r="D84" s="87">
        <v>419.73</v>
      </c>
    </row>
    <row r="85" spans="2:4">
      <c r="B85" s="34" t="s">
        <v>291</v>
      </c>
      <c r="C85" s="35" t="s">
        <v>115</v>
      </c>
      <c r="D85" s="87">
        <v>419.73</v>
      </c>
    </row>
    <row r="86" spans="2:4">
      <c r="B86" s="34" t="s">
        <v>291</v>
      </c>
      <c r="C86" s="35" t="s">
        <v>116</v>
      </c>
      <c r="D86" s="87">
        <v>419.73</v>
      </c>
    </row>
    <row r="87" spans="2:4">
      <c r="B87" s="34" t="s">
        <v>291</v>
      </c>
      <c r="C87" s="35" t="s">
        <v>117</v>
      </c>
      <c r="D87" s="87">
        <v>419.73</v>
      </c>
    </row>
    <row r="88" spans="2:4">
      <c r="B88" s="34" t="s">
        <v>291</v>
      </c>
      <c r="C88" s="35" t="s">
        <v>118</v>
      </c>
      <c r="D88" s="87">
        <v>419.73</v>
      </c>
    </row>
    <row r="89" spans="2:4">
      <c r="B89" s="34" t="s">
        <v>291</v>
      </c>
      <c r="C89" s="35" t="s">
        <v>119</v>
      </c>
      <c r="D89" s="87">
        <v>419.73</v>
      </c>
    </row>
    <row r="90" spans="2:4">
      <c r="B90" s="34" t="s">
        <v>291</v>
      </c>
      <c r="C90" s="35" t="s">
        <v>120</v>
      </c>
      <c r="D90" s="87">
        <v>419.73</v>
      </c>
    </row>
    <row r="91" spans="2:4">
      <c r="B91" s="34" t="s">
        <v>291</v>
      </c>
      <c r="C91" s="35" t="s">
        <v>121</v>
      </c>
      <c r="D91" s="87">
        <v>419.73</v>
      </c>
    </row>
    <row r="92" spans="2:4">
      <c r="B92" s="34" t="s">
        <v>291</v>
      </c>
      <c r="C92" s="35" t="s">
        <v>122</v>
      </c>
      <c r="D92" s="87">
        <v>419.73</v>
      </c>
    </row>
    <row r="93" spans="2:4">
      <c r="B93" s="34" t="s">
        <v>291</v>
      </c>
      <c r="C93" s="35" t="s">
        <v>123</v>
      </c>
      <c r="D93" s="87">
        <v>419.73</v>
      </c>
    </row>
    <row r="94" spans="2:4">
      <c r="B94" s="34" t="s">
        <v>291</v>
      </c>
      <c r="C94" s="35" t="s">
        <v>124</v>
      </c>
      <c r="D94" s="87">
        <v>419.73</v>
      </c>
    </row>
    <row r="95" spans="2:4">
      <c r="B95" s="34" t="s">
        <v>291</v>
      </c>
      <c r="C95" s="35" t="s">
        <v>125</v>
      </c>
      <c r="D95" s="87">
        <v>419.73</v>
      </c>
    </row>
    <row r="96" spans="2:4">
      <c r="B96" s="34" t="s">
        <v>291</v>
      </c>
      <c r="C96" s="35" t="s">
        <v>126</v>
      </c>
      <c r="D96" s="87">
        <v>419.73</v>
      </c>
    </row>
    <row r="97" spans="2:4">
      <c r="B97" s="34" t="s">
        <v>291</v>
      </c>
      <c r="C97" s="35" t="s">
        <v>127</v>
      </c>
      <c r="D97" s="87">
        <v>419.73</v>
      </c>
    </row>
    <row r="98" spans="2:4">
      <c r="B98" s="34" t="s">
        <v>291</v>
      </c>
      <c r="C98" s="35" t="s">
        <v>128</v>
      </c>
      <c r="D98" s="87">
        <v>419.73</v>
      </c>
    </row>
    <row r="99" spans="2:4">
      <c r="B99" s="34" t="s">
        <v>291</v>
      </c>
      <c r="C99" s="35" t="s">
        <v>129</v>
      </c>
      <c r="D99" s="87">
        <v>419.73</v>
      </c>
    </row>
    <row r="100" spans="2:4">
      <c r="B100" s="34" t="s">
        <v>291</v>
      </c>
      <c r="C100" s="35" t="s">
        <v>130</v>
      </c>
      <c r="D100" s="87">
        <v>419.73</v>
      </c>
    </row>
    <row r="101" spans="2:4">
      <c r="B101" s="34" t="s">
        <v>291</v>
      </c>
      <c r="C101" s="35" t="s">
        <v>131</v>
      </c>
      <c r="D101" s="87">
        <v>419.73</v>
      </c>
    </row>
    <row r="102" spans="2:4">
      <c r="B102" s="34" t="s">
        <v>291</v>
      </c>
      <c r="C102" s="35" t="s">
        <v>132</v>
      </c>
      <c r="D102" s="87">
        <v>419.73</v>
      </c>
    </row>
    <row r="103" spans="2:4">
      <c r="B103" s="34" t="s">
        <v>291</v>
      </c>
      <c r="C103" s="35" t="s">
        <v>133</v>
      </c>
      <c r="D103" s="87">
        <v>419.73</v>
      </c>
    </row>
    <row r="104" spans="2:4">
      <c r="B104" s="34" t="s">
        <v>291</v>
      </c>
      <c r="C104" s="35" t="s">
        <v>134</v>
      </c>
      <c r="D104" s="87">
        <v>419.73</v>
      </c>
    </row>
    <row r="105" spans="2:4">
      <c r="B105" s="34" t="s">
        <v>291</v>
      </c>
      <c r="C105" s="35" t="s">
        <v>135</v>
      </c>
      <c r="D105" s="87">
        <v>419.73</v>
      </c>
    </row>
    <row r="106" spans="2:4">
      <c r="B106" s="34" t="s">
        <v>291</v>
      </c>
      <c r="C106" s="35" t="s">
        <v>136</v>
      </c>
      <c r="D106" s="87">
        <v>419.73</v>
      </c>
    </row>
    <row r="107" spans="2:4">
      <c r="B107" s="34" t="s">
        <v>291</v>
      </c>
      <c r="C107" s="35" t="s">
        <v>137</v>
      </c>
      <c r="D107" s="87">
        <v>419.73</v>
      </c>
    </row>
    <row r="108" spans="2:4">
      <c r="B108" s="34" t="s">
        <v>291</v>
      </c>
      <c r="C108" s="35" t="s">
        <v>138</v>
      </c>
      <c r="D108" s="87">
        <v>470.74</v>
      </c>
    </row>
    <row r="109" spans="2:4">
      <c r="B109" s="34" t="s">
        <v>291</v>
      </c>
      <c r="C109" s="35" t="s">
        <v>139</v>
      </c>
      <c r="D109" s="87">
        <v>470.74</v>
      </c>
    </row>
    <row r="110" spans="2:4">
      <c r="B110" s="34" t="s">
        <v>291</v>
      </c>
      <c r="C110" s="35" t="s">
        <v>140</v>
      </c>
      <c r="D110" s="87">
        <v>470.74</v>
      </c>
    </row>
    <row r="111" spans="2:4">
      <c r="B111" s="34" t="s">
        <v>291</v>
      </c>
      <c r="C111" s="35" t="s">
        <v>141</v>
      </c>
      <c r="D111" s="87">
        <v>470.74</v>
      </c>
    </row>
    <row r="112" spans="2:4">
      <c r="B112" s="34" t="s">
        <v>291</v>
      </c>
      <c r="C112" s="35" t="s">
        <v>142</v>
      </c>
      <c r="D112" s="87">
        <v>470.74</v>
      </c>
    </row>
    <row r="113" spans="2:4">
      <c r="B113" s="34" t="s">
        <v>291</v>
      </c>
      <c r="C113" s="35" t="s">
        <v>143</v>
      </c>
      <c r="D113" s="87">
        <v>470.74</v>
      </c>
    </row>
    <row r="114" spans="2:4">
      <c r="B114" s="34" t="s">
        <v>291</v>
      </c>
      <c r="C114" s="35" t="s">
        <v>144</v>
      </c>
      <c r="D114" s="87">
        <v>470.74</v>
      </c>
    </row>
    <row r="115" spans="2:4">
      <c r="B115" s="34" t="s">
        <v>291</v>
      </c>
      <c r="C115" s="35" t="s">
        <v>145</v>
      </c>
      <c r="D115" s="87">
        <v>470.74</v>
      </c>
    </row>
    <row r="116" spans="2:4">
      <c r="B116" s="34" t="s">
        <v>291</v>
      </c>
      <c r="C116" s="35" t="s">
        <v>146</v>
      </c>
      <c r="D116" s="87">
        <v>470.74</v>
      </c>
    </row>
    <row r="117" spans="2:4">
      <c r="B117" s="34" t="s">
        <v>291</v>
      </c>
      <c r="C117" s="35" t="s">
        <v>147</v>
      </c>
      <c r="D117" s="87">
        <v>470.74</v>
      </c>
    </row>
    <row r="118" spans="2:4">
      <c r="B118" s="34" t="s">
        <v>291</v>
      </c>
      <c r="C118" s="35" t="s">
        <v>148</v>
      </c>
      <c r="D118" s="87">
        <v>470.74</v>
      </c>
    </row>
    <row r="119" spans="2:4">
      <c r="B119" s="34" t="s">
        <v>291</v>
      </c>
      <c r="C119" s="35" t="s">
        <v>149</v>
      </c>
      <c r="D119" s="87">
        <v>470.74</v>
      </c>
    </row>
    <row r="120" spans="2:4">
      <c r="B120" s="34" t="s">
        <v>291</v>
      </c>
      <c r="C120" s="35" t="s">
        <v>150</v>
      </c>
      <c r="D120" s="87">
        <v>470.74</v>
      </c>
    </row>
    <row r="121" spans="2:4">
      <c r="B121" s="34" t="s">
        <v>291</v>
      </c>
      <c r="C121" s="35" t="s">
        <v>151</v>
      </c>
      <c r="D121" s="87">
        <v>470.74</v>
      </c>
    </row>
    <row r="122" spans="2:4">
      <c r="B122" s="34" t="s">
        <v>291</v>
      </c>
      <c r="C122" s="35" t="s">
        <v>152</v>
      </c>
      <c r="D122" s="87">
        <v>470.74</v>
      </c>
    </row>
    <row r="123" spans="2:4">
      <c r="B123" s="34" t="s">
        <v>291</v>
      </c>
      <c r="C123" s="35" t="s">
        <v>153</v>
      </c>
      <c r="D123" s="87">
        <v>470.74</v>
      </c>
    </row>
    <row r="124" spans="2:4">
      <c r="B124" s="34" t="s">
        <v>291</v>
      </c>
      <c r="C124" s="35" t="s">
        <v>154</v>
      </c>
      <c r="D124" s="87">
        <v>470.74</v>
      </c>
    </row>
    <row r="125" spans="2:4">
      <c r="B125" s="34" t="s">
        <v>291</v>
      </c>
      <c r="C125" s="35" t="s">
        <v>155</v>
      </c>
      <c r="D125" s="87">
        <v>470.74</v>
      </c>
    </row>
    <row r="126" spans="2:4">
      <c r="B126" s="34" t="s">
        <v>291</v>
      </c>
      <c r="C126" s="35" t="s">
        <v>156</v>
      </c>
      <c r="D126" s="87">
        <v>470.74</v>
      </c>
    </row>
    <row r="127" spans="2:4">
      <c r="B127" s="34" t="s">
        <v>291</v>
      </c>
      <c r="C127" s="35" t="s">
        <v>157</v>
      </c>
      <c r="D127" s="87">
        <v>470.74</v>
      </c>
    </row>
    <row r="128" spans="2:4">
      <c r="B128" s="34" t="s">
        <v>291</v>
      </c>
      <c r="C128" s="35" t="s">
        <v>158</v>
      </c>
      <c r="D128" s="87">
        <v>470.74</v>
      </c>
    </row>
    <row r="129" spans="2:4">
      <c r="B129" s="34" t="s">
        <v>291</v>
      </c>
      <c r="C129" s="35" t="s">
        <v>159</v>
      </c>
      <c r="D129" s="87">
        <v>470.74</v>
      </c>
    </row>
    <row r="130" spans="2:4">
      <c r="B130" s="34" t="s">
        <v>291</v>
      </c>
      <c r="C130" s="35" t="s">
        <v>160</v>
      </c>
      <c r="D130" s="87">
        <v>470.74</v>
      </c>
    </row>
    <row r="131" spans="2:4">
      <c r="B131" s="34" t="s">
        <v>291</v>
      </c>
      <c r="C131" s="35" t="s">
        <v>161</v>
      </c>
      <c r="D131" s="87">
        <v>470.74</v>
      </c>
    </row>
    <row r="132" spans="2:4">
      <c r="B132" s="34" t="s">
        <v>291</v>
      </c>
      <c r="C132" s="35" t="s">
        <v>162</v>
      </c>
      <c r="D132" s="87">
        <v>470.74</v>
      </c>
    </row>
    <row r="133" spans="2:4">
      <c r="B133" s="34" t="s">
        <v>291</v>
      </c>
      <c r="C133" s="35" t="s">
        <v>163</v>
      </c>
      <c r="D133" s="87">
        <v>470.74</v>
      </c>
    </row>
    <row r="134" spans="2:4">
      <c r="B134" s="34" t="s">
        <v>291</v>
      </c>
      <c r="C134" s="35" t="s">
        <v>164</v>
      </c>
      <c r="D134" s="87">
        <v>470.74</v>
      </c>
    </row>
    <row r="135" spans="2:4">
      <c r="B135" s="34" t="s">
        <v>291</v>
      </c>
      <c r="C135" s="35" t="s">
        <v>165</v>
      </c>
      <c r="D135" s="87">
        <v>470.74</v>
      </c>
    </row>
    <row r="136" spans="2:4">
      <c r="B136" s="34" t="s">
        <v>291</v>
      </c>
      <c r="C136" s="35" t="s">
        <v>166</v>
      </c>
      <c r="D136" s="87">
        <v>470.74</v>
      </c>
    </row>
    <row r="137" spans="2:4">
      <c r="B137" s="34" t="s">
        <v>291</v>
      </c>
      <c r="C137" s="35" t="s">
        <v>167</v>
      </c>
      <c r="D137" s="87">
        <v>470.74</v>
      </c>
    </row>
    <row r="138" spans="2:4">
      <c r="B138" s="34" t="s">
        <v>291</v>
      </c>
      <c r="C138" s="35" t="s">
        <v>168</v>
      </c>
      <c r="D138" s="87">
        <v>470.74</v>
      </c>
    </row>
    <row r="139" spans="2:4">
      <c r="B139" s="34" t="s">
        <v>291</v>
      </c>
      <c r="C139" s="35" t="s">
        <v>169</v>
      </c>
      <c r="D139" s="87">
        <v>499.16</v>
      </c>
    </row>
    <row r="140" spans="2:4">
      <c r="B140" s="34" t="s">
        <v>291</v>
      </c>
      <c r="C140" s="35" t="s">
        <v>170</v>
      </c>
      <c r="D140" s="87">
        <v>499.16</v>
      </c>
    </row>
    <row r="141" spans="2:4">
      <c r="B141" s="34" t="s">
        <v>291</v>
      </c>
      <c r="C141" s="35" t="s">
        <v>171</v>
      </c>
      <c r="D141" s="87">
        <v>499.16</v>
      </c>
    </row>
    <row r="142" spans="2:4">
      <c r="B142" s="34" t="s">
        <v>291</v>
      </c>
      <c r="C142" s="35" t="s">
        <v>172</v>
      </c>
      <c r="D142" s="87">
        <v>499.16</v>
      </c>
    </row>
    <row r="143" spans="2:4">
      <c r="B143" s="34" t="s">
        <v>291</v>
      </c>
      <c r="C143" s="35" t="s">
        <v>173</v>
      </c>
      <c r="D143" s="87">
        <v>499.16</v>
      </c>
    </row>
    <row r="144" spans="2:4">
      <c r="B144" s="34" t="s">
        <v>291</v>
      </c>
      <c r="C144" s="35" t="s">
        <v>174</v>
      </c>
      <c r="D144" s="87">
        <v>499.16</v>
      </c>
    </row>
    <row r="145" spans="2:4">
      <c r="B145" s="34" t="s">
        <v>291</v>
      </c>
      <c r="C145" s="35" t="s">
        <v>175</v>
      </c>
      <c r="D145" s="87">
        <v>499.16</v>
      </c>
    </row>
    <row r="146" spans="2:4">
      <c r="B146" s="34" t="s">
        <v>291</v>
      </c>
      <c r="C146" s="35" t="s">
        <v>176</v>
      </c>
      <c r="D146" s="87">
        <v>499.16</v>
      </c>
    </row>
    <row r="147" spans="2:4">
      <c r="B147" s="34" t="s">
        <v>291</v>
      </c>
      <c r="C147" s="35" t="s">
        <v>177</v>
      </c>
      <c r="D147" s="87">
        <v>499.16</v>
      </c>
    </row>
    <row r="148" spans="2:4">
      <c r="B148" s="34" t="s">
        <v>291</v>
      </c>
      <c r="C148" s="35" t="s">
        <v>178</v>
      </c>
      <c r="D148" s="87">
        <v>499.16</v>
      </c>
    </row>
    <row r="149" spans="2:4">
      <c r="B149" s="34" t="s">
        <v>291</v>
      </c>
      <c r="C149" s="35" t="s">
        <v>179</v>
      </c>
      <c r="D149" s="87">
        <v>499.16</v>
      </c>
    </row>
    <row r="150" spans="2:4">
      <c r="B150" s="34" t="s">
        <v>291</v>
      </c>
      <c r="C150" s="35" t="s">
        <v>180</v>
      </c>
      <c r="D150" s="87">
        <v>499.16</v>
      </c>
    </row>
    <row r="151" spans="2:4">
      <c r="B151" s="34" t="s">
        <v>291</v>
      </c>
      <c r="C151" s="35" t="s">
        <v>181</v>
      </c>
      <c r="D151" s="87">
        <v>499.16</v>
      </c>
    </row>
    <row r="152" spans="2:4">
      <c r="B152" s="34" t="s">
        <v>291</v>
      </c>
      <c r="C152" s="35" t="s">
        <v>182</v>
      </c>
      <c r="D152" s="87">
        <v>499.16</v>
      </c>
    </row>
    <row r="153" spans="2:4">
      <c r="B153" s="34" t="s">
        <v>291</v>
      </c>
      <c r="C153" s="35" t="s">
        <v>183</v>
      </c>
      <c r="D153" s="87">
        <v>499.16</v>
      </c>
    </row>
    <row r="154" spans="2:4">
      <c r="B154" s="34" t="s">
        <v>291</v>
      </c>
      <c r="C154" s="35" t="s">
        <v>184</v>
      </c>
      <c r="D154" s="87">
        <v>499.16</v>
      </c>
    </row>
    <row r="155" spans="2:4">
      <c r="B155" s="34" t="s">
        <v>291</v>
      </c>
      <c r="C155" s="35" t="s">
        <v>185</v>
      </c>
      <c r="D155" s="87">
        <v>499.16</v>
      </c>
    </row>
    <row r="156" spans="2:4">
      <c r="B156" s="34" t="s">
        <v>291</v>
      </c>
      <c r="C156" s="35" t="s">
        <v>186</v>
      </c>
      <c r="D156" s="87">
        <v>499.16</v>
      </c>
    </row>
    <row r="157" spans="2:4">
      <c r="B157" s="34" t="s">
        <v>291</v>
      </c>
      <c r="C157" s="35" t="s">
        <v>187</v>
      </c>
      <c r="D157" s="87">
        <v>499.16</v>
      </c>
    </row>
    <row r="158" spans="2:4">
      <c r="B158" s="34" t="s">
        <v>291</v>
      </c>
      <c r="C158" s="35" t="s">
        <v>188</v>
      </c>
      <c r="D158" s="87">
        <v>499.16</v>
      </c>
    </row>
    <row r="159" spans="2:4">
      <c r="B159" s="34" t="s">
        <v>291</v>
      </c>
      <c r="C159" s="35" t="s">
        <v>189</v>
      </c>
      <c r="D159" s="87">
        <v>499.16</v>
      </c>
    </row>
    <row r="160" spans="2:4">
      <c r="B160" s="34" t="s">
        <v>291</v>
      </c>
      <c r="C160" s="35" t="s">
        <v>190</v>
      </c>
      <c r="D160" s="87">
        <v>499.16</v>
      </c>
    </row>
    <row r="161" spans="2:4">
      <c r="B161" s="34" t="s">
        <v>291</v>
      </c>
      <c r="C161" s="35" t="s">
        <v>191</v>
      </c>
      <c r="D161" s="87">
        <v>499.16</v>
      </c>
    </row>
    <row r="162" spans="2:4">
      <c r="B162" s="34" t="s">
        <v>291</v>
      </c>
      <c r="C162" s="35" t="s">
        <v>192</v>
      </c>
      <c r="D162" s="87">
        <v>499.16</v>
      </c>
    </row>
    <row r="163" spans="2:4">
      <c r="B163" s="34" t="s">
        <v>291</v>
      </c>
      <c r="C163" s="35" t="s">
        <v>193</v>
      </c>
      <c r="D163" s="87">
        <v>499.16</v>
      </c>
    </row>
    <row r="164" spans="2:4">
      <c r="B164" s="34" t="s">
        <v>291</v>
      </c>
      <c r="C164" s="35" t="s">
        <v>194</v>
      </c>
      <c r="D164" s="87">
        <v>499.16</v>
      </c>
    </row>
    <row r="165" spans="2:4">
      <c r="B165" s="34" t="s">
        <v>291</v>
      </c>
      <c r="C165" s="35" t="s">
        <v>195</v>
      </c>
      <c r="D165" s="87">
        <v>499.16</v>
      </c>
    </row>
    <row r="166" spans="2:4">
      <c r="B166" s="34" t="s">
        <v>291</v>
      </c>
      <c r="C166" s="35" t="s">
        <v>196</v>
      </c>
      <c r="D166" s="87">
        <v>499.16</v>
      </c>
    </row>
    <row r="167" spans="2:4">
      <c r="B167" s="34" t="s">
        <v>291</v>
      </c>
      <c r="C167" s="35" t="s">
        <v>197</v>
      </c>
      <c r="D167" s="87">
        <v>499.16</v>
      </c>
    </row>
    <row r="168" spans="2:4">
      <c r="B168" s="34" t="s">
        <v>291</v>
      </c>
      <c r="C168" s="35" t="s">
        <v>198</v>
      </c>
      <c r="D168" s="87">
        <v>499.16</v>
      </c>
    </row>
    <row r="169" spans="2:4">
      <c r="B169" s="34" t="s">
        <v>291</v>
      </c>
      <c r="C169" s="35" t="s">
        <v>199</v>
      </c>
      <c r="D169" s="87">
        <v>499.16</v>
      </c>
    </row>
    <row r="170" spans="2:4">
      <c r="B170" s="34" t="s">
        <v>291</v>
      </c>
      <c r="C170" s="35" t="s">
        <v>200</v>
      </c>
      <c r="D170" s="87">
        <v>499.16</v>
      </c>
    </row>
    <row r="171" spans="2:4">
      <c r="B171" s="34" t="s">
        <v>291</v>
      </c>
      <c r="C171" s="35" t="s">
        <v>201</v>
      </c>
      <c r="D171" s="87">
        <v>521.74</v>
      </c>
    </row>
    <row r="172" spans="2:4">
      <c r="B172" s="34" t="s">
        <v>291</v>
      </c>
      <c r="C172" s="35" t="s">
        <v>202</v>
      </c>
      <c r="D172" s="87">
        <v>521.74</v>
      </c>
    </row>
    <row r="173" spans="2:4">
      <c r="B173" s="34" t="s">
        <v>291</v>
      </c>
      <c r="C173" s="35" t="s">
        <v>203</v>
      </c>
      <c r="D173" s="87">
        <v>521.74</v>
      </c>
    </row>
    <row r="174" spans="2:4">
      <c r="B174" s="34" t="s">
        <v>291</v>
      </c>
      <c r="C174" s="35" t="s">
        <v>204</v>
      </c>
      <c r="D174" s="87">
        <v>521.74</v>
      </c>
    </row>
    <row r="175" spans="2:4">
      <c r="B175" s="34" t="s">
        <v>291</v>
      </c>
      <c r="C175" s="35" t="s">
        <v>205</v>
      </c>
      <c r="D175" s="87">
        <v>521.74</v>
      </c>
    </row>
    <row r="176" spans="2:4">
      <c r="B176" s="34" t="s">
        <v>291</v>
      </c>
      <c r="C176" s="35" t="s">
        <v>206</v>
      </c>
      <c r="D176" s="87">
        <v>521.74</v>
      </c>
    </row>
    <row r="177" spans="2:4">
      <c r="B177" s="34" t="s">
        <v>291</v>
      </c>
      <c r="C177" s="35" t="s">
        <v>207</v>
      </c>
      <c r="D177" s="87">
        <v>521.74</v>
      </c>
    </row>
    <row r="178" spans="2:4">
      <c r="B178" s="34" t="s">
        <v>291</v>
      </c>
      <c r="C178" s="35" t="s">
        <v>208</v>
      </c>
      <c r="D178" s="87">
        <v>521.74</v>
      </c>
    </row>
    <row r="179" spans="2:4">
      <c r="B179" s="34" t="s">
        <v>291</v>
      </c>
      <c r="C179" s="35" t="s">
        <v>209</v>
      </c>
      <c r="D179" s="87">
        <v>521.74</v>
      </c>
    </row>
    <row r="180" spans="2:4">
      <c r="B180" s="34" t="s">
        <v>291</v>
      </c>
      <c r="C180" s="35" t="s">
        <v>210</v>
      </c>
      <c r="D180" s="87">
        <v>521.74</v>
      </c>
    </row>
    <row r="181" spans="2:4">
      <c r="B181" s="34" t="s">
        <v>291</v>
      </c>
      <c r="C181" s="35" t="s">
        <v>211</v>
      </c>
      <c r="D181" s="87">
        <v>521.74</v>
      </c>
    </row>
    <row r="182" spans="2:4">
      <c r="B182" s="34" t="s">
        <v>291</v>
      </c>
      <c r="C182" s="35" t="s">
        <v>212</v>
      </c>
      <c r="D182" s="87">
        <v>521.74</v>
      </c>
    </row>
    <row r="183" spans="2:4">
      <c r="B183" s="34" t="s">
        <v>291</v>
      </c>
      <c r="C183" s="35" t="s">
        <v>213</v>
      </c>
      <c r="D183" s="87">
        <v>521.74</v>
      </c>
    </row>
    <row r="184" spans="2:4">
      <c r="B184" s="34" t="s">
        <v>291</v>
      </c>
      <c r="C184" s="35" t="s">
        <v>214</v>
      </c>
      <c r="D184" s="87">
        <v>521.74</v>
      </c>
    </row>
    <row r="185" spans="2:4">
      <c r="B185" s="34" t="s">
        <v>291</v>
      </c>
      <c r="C185" s="35" t="s">
        <v>215</v>
      </c>
      <c r="D185" s="87">
        <v>521.74</v>
      </c>
    </row>
    <row r="186" spans="2:4">
      <c r="B186" s="34" t="s">
        <v>291</v>
      </c>
      <c r="C186" s="35" t="s">
        <v>216</v>
      </c>
      <c r="D186" s="87">
        <v>521.74</v>
      </c>
    </row>
    <row r="187" spans="2:4">
      <c r="B187" s="34" t="s">
        <v>291</v>
      </c>
      <c r="C187" s="35" t="s">
        <v>217</v>
      </c>
      <c r="D187" s="87">
        <v>521.74</v>
      </c>
    </row>
    <row r="188" spans="2:4">
      <c r="B188" s="34" t="s">
        <v>291</v>
      </c>
      <c r="C188" s="35" t="s">
        <v>218</v>
      </c>
      <c r="D188" s="87">
        <v>521.74</v>
      </c>
    </row>
    <row r="189" spans="2:4">
      <c r="B189" s="34" t="s">
        <v>291</v>
      </c>
      <c r="C189" s="35" t="s">
        <v>219</v>
      </c>
      <c r="D189" s="87">
        <v>521.74</v>
      </c>
    </row>
    <row r="190" spans="2:4">
      <c r="B190" s="34" t="s">
        <v>291</v>
      </c>
      <c r="C190" s="35" t="s">
        <v>220</v>
      </c>
      <c r="D190" s="87">
        <v>521.74</v>
      </c>
    </row>
    <row r="191" spans="2:4">
      <c r="B191" s="34" t="s">
        <v>291</v>
      </c>
      <c r="C191" s="35" t="s">
        <v>221</v>
      </c>
      <c r="D191" s="87">
        <v>521.74</v>
      </c>
    </row>
    <row r="192" spans="2:4">
      <c r="B192" s="34" t="s">
        <v>291</v>
      </c>
      <c r="C192" s="35" t="s">
        <v>222</v>
      </c>
      <c r="D192" s="87">
        <v>521.74</v>
      </c>
    </row>
    <row r="193" spans="2:4">
      <c r="B193" s="34" t="s">
        <v>291</v>
      </c>
      <c r="C193" s="35" t="s">
        <v>223</v>
      </c>
      <c r="D193" s="87">
        <v>521.74</v>
      </c>
    </row>
    <row r="194" spans="2:4">
      <c r="B194" s="34" t="s">
        <v>291</v>
      </c>
      <c r="C194" s="35" t="s">
        <v>224</v>
      </c>
      <c r="D194" s="87">
        <v>521.74</v>
      </c>
    </row>
    <row r="195" spans="2:4">
      <c r="B195" s="34" t="s">
        <v>291</v>
      </c>
      <c r="C195" s="35" t="s">
        <v>225</v>
      </c>
      <c r="D195" s="87">
        <v>521.74</v>
      </c>
    </row>
    <row r="196" spans="2:4">
      <c r="B196" s="34" t="s">
        <v>291</v>
      </c>
      <c r="C196" s="35" t="s">
        <v>226</v>
      </c>
      <c r="D196" s="87">
        <v>521.74</v>
      </c>
    </row>
    <row r="197" spans="2:4">
      <c r="B197" s="34" t="s">
        <v>291</v>
      </c>
      <c r="C197" s="35" t="s">
        <v>227</v>
      </c>
      <c r="D197" s="87">
        <v>521.74</v>
      </c>
    </row>
    <row r="198" spans="2:4">
      <c r="B198" s="34" t="s">
        <v>291</v>
      </c>
      <c r="C198" s="35" t="s">
        <v>228</v>
      </c>
      <c r="D198" s="87">
        <v>521.74</v>
      </c>
    </row>
    <row r="199" spans="2:4">
      <c r="B199" s="34" t="s">
        <v>291</v>
      </c>
      <c r="C199" s="35" t="s">
        <v>229</v>
      </c>
      <c r="D199" s="87">
        <v>521.74</v>
      </c>
    </row>
    <row r="200" spans="2:4">
      <c r="B200" s="34" t="s">
        <v>291</v>
      </c>
      <c r="C200" s="35" t="s">
        <v>230</v>
      </c>
      <c r="D200" s="87">
        <v>521.74</v>
      </c>
    </row>
    <row r="201" spans="2:4">
      <c r="B201" s="34" t="s">
        <v>291</v>
      </c>
      <c r="C201" s="35" t="s">
        <v>231</v>
      </c>
      <c r="D201" s="87">
        <v>521.74</v>
      </c>
    </row>
    <row r="202" spans="2:4">
      <c r="B202" s="85" t="s">
        <v>293</v>
      </c>
      <c r="C202" s="90" t="s">
        <v>34</v>
      </c>
      <c r="D202" s="86">
        <v>511.71</v>
      </c>
    </row>
    <row r="203" spans="2:4">
      <c r="B203" s="85" t="s">
        <v>293</v>
      </c>
      <c r="C203" s="90" t="s">
        <v>33</v>
      </c>
      <c r="D203" s="86">
        <v>511.71</v>
      </c>
    </row>
    <row r="204" spans="2:4">
      <c r="B204" s="85" t="s">
        <v>293</v>
      </c>
      <c r="C204" s="90" t="s">
        <v>35</v>
      </c>
      <c r="D204" s="86">
        <v>511.71</v>
      </c>
    </row>
    <row r="205" spans="2:4">
      <c r="B205" s="85" t="s">
        <v>293</v>
      </c>
      <c r="C205" s="90" t="s">
        <v>36</v>
      </c>
      <c r="D205" s="86">
        <v>511.71</v>
      </c>
    </row>
    <row r="206" spans="2:4">
      <c r="B206" s="85" t="s">
        <v>293</v>
      </c>
      <c r="C206" s="90" t="s">
        <v>37</v>
      </c>
      <c r="D206" s="86">
        <v>511.71</v>
      </c>
    </row>
    <row r="207" spans="2:4">
      <c r="B207" s="85" t="s">
        <v>293</v>
      </c>
      <c r="C207" s="90" t="s">
        <v>38</v>
      </c>
      <c r="D207" s="86">
        <v>511.71</v>
      </c>
    </row>
    <row r="208" spans="2:4">
      <c r="B208" s="85" t="s">
        <v>293</v>
      </c>
      <c r="C208" s="90" t="s">
        <v>39</v>
      </c>
      <c r="D208" s="86">
        <v>511.71</v>
      </c>
    </row>
    <row r="209" spans="2:4">
      <c r="B209" s="85" t="s">
        <v>293</v>
      </c>
      <c r="C209" s="90" t="s">
        <v>40</v>
      </c>
      <c r="D209" s="86">
        <v>511.71</v>
      </c>
    </row>
    <row r="210" spans="2:4">
      <c r="B210" s="85" t="s">
        <v>293</v>
      </c>
      <c r="C210" s="90" t="s">
        <v>41</v>
      </c>
      <c r="D210" s="86">
        <v>511.71</v>
      </c>
    </row>
    <row r="211" spans="2:4">
      <c r="B211" s="85" t="s">
        <v>293</v>
      </c>
      <c r="C211" s="90" t="s">
        <v>42</v>
      </c>
      <c r="D211" s="86">
        <v>511.71</v>
      </c>
    </row>
    <row r="212" spans="2:4">
      <c r="B212" s="85" t="s">
        <v>293</v>
      </c>
      <c r="C212" s="90" t="s">
        <v>43</v>
      </c>
      <c r="D212" s="86">
        <v>511.71</v>
      </c>
    </row>
    <row r="213" spans="2:4">
      <c r="B213" s="85" t="s">
        <v>293</v>
      </c>
      <c r="C213" s="90" t="s">
        <v>44</v>
      </c>
      <c r="D213" s="86">
        <v>511.71</v>
      </c>
    </row>
    <row r="214" spans="2:4">
      <c r="B214" s="85" t="s">
        <v>293</v>
      </c>
      <c r="C214" s="90" t="s">
        <v>45</v>
      </c>
      <c r="D214" s="86">
        <v>511.71</v>
      </c>
    </row>
    <row r="215" spans="2:4">
      <c r="B215" s="85" t="s">
        <v>293</v>
      </c>
      <c r="C215" s="90" t="s">
        <v>46</v>
      </c>
      <c r="D215" s="86">
        <v>511.71</v>
      </c>
    </row>
    <row r="216" spans="2:4">
      <c r="B216" s="85" t="s">
        <v>293</v>
      </c>
      <c r="C216" s="90" t="s">
        <v>47</v>
      </c>
      <c r="D216" s="86">
        <v>511.71</v>
      </c>
    </row>
    <row r="217" spans="2:4">
      <c r="B217" s="85" t="s">
        <v>293</v>
      </c>
      <c r="C217" s="90" t="s">
        <v>48</v>
      </c>
      <c r="D217" s="86">
        <v>511.71</v>
      </c>
    </row>
    <row r="218" spans="2:4">
      <c r="B218" s="85" t="s">
        <v>293</v>
      </c>
      <c r="C218" s="90" t="s">
        <v>49</v>
      </c>
      <c r="D218" s="86">
        <v>511.71</v>
      </c>
    </row>
    <row r="219" spans="2:4">
      <c r="B219" s="85" t="s">
        <v>293</v>
      </c>
      <c r="C219" s="90" t="s">
        <v>50</v>
      </c>
      <c r="D219" s="86">
        <v>511.71</v>
      </c>
    </row>
    <row r="220" spans="2:4">
      <c r="B220" s="85" t="s">
        <v>293</v>
      </c>
      <c r="C220" s="90" t="s">
        <v>51</v>
      </c>
      <c r="D220" s="86">
        <v>511.71</v>
      </c>
    </row>
    <row r="221" spans="2:4">
      <c r="B221" s="85" t="s">
        <v>293</v>
      </c>
      <c r="C221" s="90" t="s">
        <v>52</v>
      </c>
      <c r="D221" s="86">
        <v>511.71</v>
      </c>
    </row>
    <row r="222" spans="2:4">
      <c r="B222" s="85" t="s">
        <v>293</v>
      </c>
      <c r="C222" s="90" t="s">
        <v>53</v>
      </c>
      <c r="D222" s="86">
        <v>511.71</v>
      </c>
    </row>
    <row r="223" spans="2:4">
      <c r="B223" s="85" t="s">
        <v>293</v>
      </c>
      <c r="C223" s="90" t="s">
        <v>54</v>
      </c>
      <c r="D223" s="86">
        <v>511.71</v>
      </c>
    </row>
    <row r="224" spans="2:4">
      <c r="B224" s="85" t="s">
        <v>293</v>
      </c>
      <c r="C224" s="90" t="s">
        <v>55</v>
      </c>
      <c r="D224" s="86">
        <v>511.71</v>
      </c>
    </row>
    <row r="225" spans="2:4">
      <c r="B225" s="85" t="s">
        <v>293</v>
      </c>
      <c r="C225" s="90" t="s">
        <v>56</v>
      </c>
      <c r="D225" s="86">
        <v>511.71</v>
      </c>
    </row>
    <row r="226" spans="2:4">
      <c r="B226" s="85" t="s">
        <v>293</v>
      </c>
      <c r="C226" s="90" t="s">
        <v>57</v>
      </c>
      <c r="D226" s="86">
        <v>511.71</v>
      </c>
    </row>
    <row r="227" spans="2:4">
      <c r="B227" s="85" t="s">
        <v>293</v>
      </c>
      <c r="C227" s="90" t="s">
        <v>58</v>
      </c>
      <c r="D227" s="86">
        <v>511.71</v>
      </c>
    </row>
    <row r="228" spans="2:4">
      <c r="B228" s="85" t="s">
        <v>293</v>
      </c>
      <c r="C228" s="90" t="s">
        <v>59</v>
      </c>
      <c r="D228" s="86">
        <v>511.71</v>
      </c>
    </row>
    <row r="229" spans="2:4">
      <c r="B229" s="85" t="s">
        <v>293</v>
      </c>
      <c r="C229" s="90" t="s">
        <v>60</v>
      </c>
      <c r="D229" s="86">
        <v>511.71</v>
      </c>
    </row>
    <row r="230" spans="2:4">
      <c r="B230" s="85" t="s">
        <v>293</v>
      </c>
      <c r="C230" s="90" t="s">
        <v>61</v>
      </c>
      <c r="D230" s="86">
        <v>511.71</v>
      </c>
    </row>
    <row r="231" spans="2:4">
      <c r="B231" s="85" t="s">
        <v>293</v>
      </c>
      <c r="C231" s="90" t="s">
        <v>62</v>
      </c>
      <c r="D231" s="86">
        <v>511.71</v>
      </c>
    </row>
    <row r="232" spans="2:4">
      <c r="B232" s="85" t="s">
        <v>293</v>
      </c>
      <c r="C232" s="90" t="s">
        <v>63</v>
      </c>
      <c r="D232" s="86">
        <v>511.71</v>
      </c>
    </row>
    <row r="233" spans="2:4">
      <c r="B233" s="85" t="s">
        <v>293</v>
      </c>
      <c r="C233" s="90" t="s">
        <v>64</v>
      </c>
      <c r="D233" s="86">
        <v>511.71</v>
      </c>
    </row>
    <row r="234" spans="2:4">
      <c r="B234" s="85" t="s">
        <v>293</v>
      </c>
      <c r="C234" s="90" t="s">
        <v>65</v>
      </c>
      <c r="D234" s="86">
        <v>511.71</v>
      </c>
    </row>
    <row r="235" spans="2:4">
      <c r="B235" s="85" t="s">
        <v>293</v>
      </c>
      <c r="C235" s="90" t="s">
        <v>66</v>
      </c>
      <c r="D235" s="86">
        <v>511.71</v>
      </c>
    </row>
    <row r="236" spans="2:4">
      <c r="B236" s="85" t="s">
        <v>293</v>
      </c>
      <c r="C236" s="90" t="s">
        <v>67</v>
      </c>
      <c r="D236" s="86">
        <v>511.71</v>
      </c>
    </row>
    <row r="237" spans="2:4">
      <c r="B237" s="85" t="s">
        <v>293</v>
      </c>
      <c r="C237" s="90" t="s">
        <v>68</v>
      </c>
      <c r="D237" s="86">
        <v>511.71</v>
      </c>
    </row>
    <row r="238" spans="2:4">
      <c r="B238" s="85" t="s">
        <v>293</v>
      </c>
      <c r="C238" s="90" t="s">
        <v>69</v>
      </c>
      <c r="D238" s="86">
        <v>511.71</v>
      </c>
    </row>
    <row r="239" spans="2:4">
      <c r="B239" s="85" t="s">
        <v>293</v>
      </c>
      <c r="C239" s="90" t="s">
        <v>70</v>
      </c>
      <c r="D239" s="86">
        <v>511.71</v>
      </c>
    </row>
    <row r="240" spans="2:4">
      <c r="B240" s="85" t="s">
        <v>293</v>
      </c>
      <c r="C240" s="90" t="s">
        <v>71</v>
      </c>
      <c r="D240" s="86">
        <v>511.71</v>
      </c>
    </row>
    <row r="241" spans="2:4">
      <c r="B241" s="85" t="s">
        <v>293</v>
      </c>
      <c r="C241" s="90" t="s">
        <v>72</v>
      </c>
      <c r="D241" s="86">
        <v>511.71</v>
      </c>
    </row>
    <row r="242" spans="2:4">
      <c r="B242" s="85" t="s">
        <v>293</v>
      </c>
      <c r="C242" s="90" t="s">
        <v>73</v>
      </c>
      <c r="D242" s="86">
        <v>511.71</v>
      </c>
    </row>
    <row r="243" spans="2:4">
      <c r="B243" s="85" t="s">
        <v>293</v>
      </c>
      <c r="C243" s="90" t="s">
        <v>74</v>
      </c>
      <c r="D243" s="86">
        <v>511.71</v>
      </c>
    </row>
    <row r="244" spans="2:4">
      <c r="B244" s="85" t="s">
        <v>293</v>
      </c>
      <c r="C244" s="90" t="s">
        <v>75</v>
      </c>
      <c r="D244" s="86">
        <v>511.71</v>
      </c>
    </row>
    <row r="245" spans="2:4">
      <c r="B245" s="85" t="s">
        <v>293</v>
      </c>
      <c r="C245" s="90" t="s">
        <v>76</v>
      </c>
      <c r="D245" s="86">
        <v>511.71</v>
      </c>
    </row>
    <row r="246" spans="2:4">
      <c r="B246" s="85" t="s">
        <v>293</v>
      </c>
      <c r="C246" s="90" t="s">
        <v>77</v>
      </c>
      <c r="D246" s="86">
        <v>511.71</v>
      </c>
    </row>
    <row r="247" spans="2:4">
      <c r="B247" s="85" t="s">
        <v>293</v>
      </c>
      <c r="C247" s="90" t="s">
        <v>78</v>
      </c>
      <c r="D247" s="86">
        <v>511.71</v>
      </c>
    </row>
    <row r="248" spans="2:4">
      <c r="B248" s="85" t="s">
        <v>293</v>
      </c>
      <c r="C248" s="90" t="s">
        <v>79</v>
      </c>
      <c r="D248" s="86">
        <v>511.71</v>
      </c>
    </row>
    <row r="249" spans="2:4">
      <c r="B249" s="85" t="s">
        <v>293</v>
      </c>
      <c r="C249" s="90" t="s">
        <v>80</v>
      </c>
      <c r="D249" s="86">
        <v>511.71</v>
      </c>
    </row>
    <row r="250" spans="2:4">
      <c r="B250" s="85" t="s">
        <v>293</v>
      </c>
      <c r="C250" s="90" t="s">
        <v>81</v>
      </c>
      <c r="D250" s="86">
        <v>511.71</v>
      </c>
    </row>
    <row r="251" spans="2:4">
      <c r="B251" s="85" t="s">
        <v>293</v>
      </c>
      <c r="C251" s="90" t="s">
        <v>83</v>
      </c>
      <c r="D251" s="86">
        <v>511.71</v>
      </c>
    </row>
    <row r="252" spans="2:4">
      <c r="B252" s="85" t="s">
        <v>293</v>
      </c>
      <c r="C252" s="90" t="s">
        <v>84</v>
      </c>
      <c r="D252" s="86">
        <v>511.71</v>
      </c>
    </row>
    <row r="253" spans="2:4">
      <c r="B253" s="85" t="s">
        <v>293</v>
      </c>
      <c r="C253" s="90" t="s">
        <v>85</v>
      </c>
      <c r="D253" s="86">
        <v>511.71</v>
      </c>
    </row>
    <row r="254" spans="2:4">
      <c r="B254" s="85" t="s">
        <v>293</v>
      </c>
      <c r="C254" s="90" t="s">
        <v>86</v>
      </c>
      <c r="D254" s="86">
        <v>511.71</v>
      </c>
    </row>
    <row r="255" spans="2:4">
      <c r="B255" s="85" t="s">
        <v>293</v>
      </c>
      <c r="C255" s="90" t="s">
        <v>87</v>
      </c>
      <c r="D255" s="86">
        <v>511.71</v>
      </c>
    </row>
    <row r="256" spans="2:4">
      <c r="B256" s="85" t="s">
        <v>293</v>
      </c>
      <c r="C256" s="90" t="s">
        <v>88</v>
      </c>
      <c r="D256" s="86">
        <v>511.71</v>
      </c>
    </row>
    <row r="257" spans="2:4">
      <c r="B257" s="85" t="s">
        <v>293</v>
      </c>
      <c r="C257" s="90" t="s">
        <v>89</v>
      </c>
      <c r="D257" s="86">
        <v>511.71</v>
      </c>
    </row>
    <row r="258" spans="2:4">
      <c r="B258" s="85" t="s">
        <v>293</v>
      </c>
      <c r="C258" s="90" t="s">
        <v>90</v>
      </c>
      <c r="D258" s="86">
        <v>511.71</v>
      </c>
    </row>
    <row r="259" spans="2:4">
      <c r="B259" s="85" t="s">
        <v>293</v>
      </c>
      <c r="C259" s="90" t="s">
        <v>91</v>
      </c>
      <c r="D259" s="86">
        <v>511.71</v>
      </c>
    </row>
    <row r="260" spans="2:4">
      <c r="B260" s="85" t="s">
        <v>293</v>
      </c>
      <c r="C260" s="90" t="s">
        <v>82</v>
      </c>
      <c r="D260" s="86">
        <v>511.71</v>
      </c>
    </row>
    <row r="261" spans="2:4">
      <c r="B261" s="85" t="s">
        <v>293</v>
      </c>
      <c r="C261" s="90" t="s">
        <v>92</v>
      </c>
      <c r="D261" s="86">
        <v>511.71</v>
      </c>
    </row>
    <row r="262" spans="2:4">
      <c r="B262" s="85" t="s">
        <v>293</v>
      </c>
      <c r="C262" s="90" t="s">
        <v>93</v>
      </c>
      <c r="D262" s="86">
        <v>511.71</v>
      </c>
    </row>
    <row r="263" spans="2:4">
      <c r="B263" s="85" t="s">
        <v>293</v>
      </c>
      <c r="C263" s="90" t="s">
        <v>235</v>
      </c>
      <c r="D263" s="86">
        <v>511.71</v>
      </c>
    </row>
    <row r="264" spans="2:4">
      <c r="B264" s="85" t="s">
        <v>293</v>
      </c>
      <c r="C264" s="90" t="s">
        <v>95</v>
      </c>
      <c r="D264" s="86">
        <v>511.71</v>
      </c>
    </row>
    <row r="265" spans="2:4">
      <c r="B265" s="85" t="s">
        <v>293</v>
      </c>
      <c r="C265" s="90" t="s">
        <v>96</v>
      </c>
      <c r="D265" s="86">
        <v>511.71</v>
      </c>
    </row>
    <row r="266" spans="2:4">
      <c r="B266" s="85" t="s">
        <v>293</v>
      </c>
      <c r="C266" s="90" t="s">
        <v>97</v>
      </c>
      <c r="D266" s="86">
        <v>511.71</v>
      </c>
    </row>
    <row r="267" spans="2:4">
      <c r="B267" s="85" t="s">
        <v>293</v>
      </c>
      <c r="C267" s="90" t="s">
        <v>98</v>
      </c>
      <c r="D267" s="86">
        <v>511.71</v>
      </c>
    </row>
    <row r="268" spans="2:4">
      <c r="B268" s="85" t="s">
        <v>293</v>
      </c>
      <c r="C268" s="90" t="s">
        <v>99</v>
      </c>
      <c r="D268" s="86">
        <v>511.71</v>
      </c>
    </row>
    <row r="269" spans="2:4">
      <c r="B269" s="85" t="s">
        <v>293</v>
      </c>
      <c r="C269" s="90" t="s">
        <v>100</v>
      </c>
      <c r="D269" s="86">
        <v>511.71</v>
      </c>
    </row>
    <row r="270" spans="2:4">
      <c r="B270" s="85" t="s">
        <v>293</v>
      </c>
      <c r="C270" s="90" t="s">
        <v>101</v>
      </c>
      <c r="D270" s="86">
        <v>511.71</v>
      </c>
    </row>
    <row r="271" spans="2:4">
      <c r="B271" s="85" t="s">
        <v>293</v>
      </c>
      <c r="C271" s="90" t="s">
        <v>102</v>
      </c>
      <c r="D271" s="86">
        <v>511.71</v>
      </c>
    </row>
    <row r="272" spans="2:4">
      <c r="B272" s="85" t="s">
        <v>293</v>
      </c>
      <c r="C272" s="90" t="s">
        <v>103</v>
      </c>
      <c r="D272" s="86">
        <v>511.71</v>
      </c>
    </row>
    <row r="273" spans="2:4">
      <c r="B273" s="85" t="s">
        <v>293</v>
      </c>
      <c r="C273" s="90" t="s">
        <v>104</v>
      </c>
      <c r="D273" s="86">
        <v>511.71</v>
      </c>
    </row>
    <row r="274" spans="2:4">
      <c r="B274" s="85" t="s">
        <v>293</v>
      </c>
      <c r="C274" s="90" t="s">
        <v>105</v>
      </c>
      <c r="D274" s="86">
        <v>511.71</v>
      </c>
    </row>
    <row r="275" spans="2:4">
      <c r="B275" s="85" t="s">
        <v>293</v>
      </c>
      <c r="C275" s="90" t="s">
        <v>106</v>
      </c>
      <c r="D275" s="86">
        <v>511.71</v>
      </c>
    </row>
    <row r="276" spans="2:4">
      <c r="B276" s="85" t="s">
        <v>293</v>
      </c>
      <c r="C276" s="90" t="s">
        <v>107</v>
      </c>
      <c r="D276" s="86">
        <v>511.71</v>
      </c>
    </row>
    <row r="277" spans="2:4">
      <c r="B277" s="85" t="s">
        <v>293</v>
      </c>
      <c r="C277" s="90" t="s">
        <v>108</v>
      </c>
      <c r="D277" s="86">
        <v>511.71</v>
      </c>
    </row>
    <row r="278" spans="2:4">
      <c r="B278" s="85" t="s">
        <v>293</v>
      </c>
      <c r="C278" s="90" t="s">
        <v>109</v>
      </c>
      <c r="D278" s="86">
        <v>511.71</v>
      </c>
    </row>
    <row r="279" spans="2:4">
      <c r="B279" s="85" t="s">
        <v>293</v>
      </c>
      <c r="C279" s="90" t="s">
        <v>110</v>
      </c>
      <c r="D279" s="86">
        <v>511.71</v>
      </c>
    </row>
    <row r="280" spans="2:4">
      <c r="B280" s="85" t="s">
        <v>293</v>
      </c>
      <c r="C280" s="90" t="s">
        <v>111</v>
      </c>
      <c r="D280" s="86">
        <v>511.71</v>
      </c>
    </row>
    <row r="281" spans="2:4">
      <c r="B281" s="85" t="s">
        <v>293</v>
      </c>
      <c r="C281" s="90" t="s">
        <v>112</v>
      </c>
      <c r="D281" s="86">
        <v>511.71</v>
      </c>
    </row>
    <row r="282" spans="2:4">
      <c r="B282" s="85" t="s">
        <v>293</v>
      </c>
      <c r="C282" s="90" t="s">
        <v>113</v>
      </c>
      <c r="D282" s="86">
        <v>511.71</v>
      </c>
    </row>
    <row r="283" spans="2:4">
      <c r="B283" s="85" t="s">
        <v>293</v>
      </c>
      <c r="C283" s="90" t="s">
        <v>114</v>
      </c>
      <c r="D283" s="86">
        <v>511.71</v>
      </c>
    </row>
    <row r="284" spans="2:4">
      <c r="B284" s="85" t="s">
        <v>293</v>
      </c>
      <c r="C284" s="90" t="s">
        <v>115</v>
      </c>
      <c r="D284" s="86">
        <v>511.71</v>
      </c>
    </row>
    <row r="285" spans="2:4">
      <c r="B285" s="85" t="s">
        <v>293</v>
      </c>
      <c r="C285" s="90" t="s">
        <v>116</v>
      </c>
      <c r="D285" s="86">
        <v>511.71</v>
      </c>
    </row>
    <row r="286" spans="2:4">
      <c r="B286" s="85" t="s">
        <v>293</v>
      </c>
      <c r="C286" s="90" t="s">
        <v>117</v>
      </c>
      <c r="D286" s="86">
        <v>511.71</v>
      </c>
    </row>
    <row r="287" spans="2:4">
      <c r="B287" s="85" t="s">
        <v>293</v>
      </c>
      <c r="C287" s="90" t="s">
        <v>118</v>
      </c>
      <c r="D287" s="86">
        <v>511.71</v>
      </c>
    </row>
    <row r="288" spans="2:4">
      <c r="B288" s="85" t="s">
        <v>293</v>
      </c>
      <c r="C288" s="90" t="s">
        <v>119</v>
      </c>
      <c r="D288" s="86">
        <v>511.71</v>
      </c>
    </row>
    <row r="289" spans="2:4">
      <c r="B289" s="85" t="s">
        <v>293</v>
      </c>
      <c r="C289" s="90" t="s">
        <v>120</v>
      </c>
      <c r="D289" s="86">
        <v>511.71</v>
      </c>
    </row>
    <row r="290" spans="2:4">
      <c r="B290" s="85" t="s">
        <v>293</v>
      </c>
      <c r="C290" s="90" t="s">
        <v>121</v>
      </c>
      <c r="D290" s="86">
        <v>511.71</v>
      </c>
    </row>
    <row r="291" spans="2:4">
      <c r="B291" s="85" t="s">
        <v>293</v>
      </c>
      <c r="C291" s="90" t="s">
        <v>122</v>
      </c>
      <c r="D291" s="86">
        <v>511.71</v>
      </c>
    </row>
    <row r="292" spans="2:4">
      <c r="B292" s="85" t="s">
        <v>293</v>
      </c>
      <c r="C292" s="90" t="s">
        <v>123</v>
      </c>
      <c r="D292" s="86">
        <v>511.71</v>
      </c>
    </row>
    <row r="293" spans="2:4">
      <c r="B293" s="85" t="s">
        <v>293</v>
      </c>
      <c r="C293" s="90" t="s">
        <v>124</v>
      </c>
      <c r="D293" s="86">
        <v>511.71</v>
      </c>
    </row>
    <row r="294" spans="2:4">
      <c r="B294" s="85" t="s">
        <v>293</v>
      </c>
      <c r="C294" s="90" t="s">
        <v>125</v>
      </c>
      <c r="D294" s="86">
        <v>511.71</v>
      </c>
    </row>
    <row r="295" spans="2:4">
      <c r="B295" s="85" t="s">
        <v>293</v>
      </c>
      <c r="C295" s="90" t="s">
        <v>126</v>
      </c>
      <c r="D295" s="86">
        <v>511.71</v>
      </c>
    </row>
    <row r="296" spans="2:4">
      <c r="B296" s="85" t="s">
        <v>293</v>
      </c>
      <c r="C296" s="90" t="s">
        <v>127</v>
      </c>
      <c r="D296" s="86">
        <v>511.71</v>
      </c>
    </row>
    <row r="297" spans="2:4">
      <c r="B297" s="85" t="s">
        <v>293</v>
      </c>
      <c r="C297" s="90" t="s">
        <v>128</v>
      </c>
      <c r="D297" s="86">
        <v>511.71</v>
      </c>
    </row>
    <row r="298" spans="2:4">
      <c r="B298" s="85" t="s">
        <v>293</v>
      </c>
      <c r="C298" s="90" t="s">
        <v>129</v>
      </c>
      <c r="D298" s="86">
        <v>511.71</v>
      </c>
    </row>
    <row r="299" spans="2:4">
      <c r="B299" s="85" t="s">
        <v>293</v>
      </c>
      <c r="C299" s="90" t="s">
        <v>130</v>
      </c>
      <c r="D299" s="86">
        <v>511.71</v>
      </c>
    </row>
    <row r="300" spans="2:4">
      <c r="B300" s="85" t="s">
        <v>293</v>
      </c>
      <c r="C300" s="90" t="s">
        <v>131</v>
      </c>
      <c r="D300" s="86">
        <v>511.71</v>
      </c>
    </row>
    <row r="301" spans="2:4">
      <c r="B301" s="85" t="s">
        <v>293</v>
      </c>
      <c r="C301" s="90" t="s">
        <v>132</v>
      </c>
      <c r="D301" s="86">
        <v>511.71</v>
      </c>
    </row>
    <row r="302" spans="2:4">
      <c r="B302" s="85" t="s">
        <v>293</v>
      </c>
      <c r="C302" s="90" t="s">
        <v>133</v>
      </c>
      <c r="D302" s="86">
        <v>511.71</v>
      </c>
    </row>
    <row r="303" spans="2:4">
      <c r="B303" s="85" t="s">
        <v>293</v>
      </c>
      <c r="C303" s="90" t="s">
        <v>134</v>
      </c>
      <c r="D303" s="86">
        <v>511.71</v>
      </c>
    </row>
    <row r="304" spans="2:4">
      <c r="B304" s="85" t="s">
        <v>293</v>
      </c>
      <c r="C304" s="90" t="s">
        <v>135</v>
      </c>
      <c r="D304" s="86">
        <v>511.71</v>
      </c>
    </row>
    <row r="305" spans="2:4">
      <c r="B305" s="85" t="s">
        <v>293</v>
      </c>
      <c r="C305" s="90" t="s">
        <v>136</v>
      </c>
      <c r="D305" s="86">
        <v>511.71</v>
      </c>
    </row>
    <row r="306" spans="2:4">
      <c r="B306" s="85" t="s">
        <v>293</v>
      </c>
      <c r="C306" s="90" t="s">
        <v>137</v>
      </c>
      <c r="D306" s="86">
        <v>511.71</v>
      </c>
    </row>
    <row r="307" spans="2:4">
      <c r="B307" s="85" t="s">
        <v>293</v>
      </c>
      <c r="C307" s="90" t="s">
        <v>138</v>
      </c>
      <c r="D307" s="86">
        <v>581.1</v>
      </c>
    </row>
    <row r="308" spans="2:4">
      <c r="B308" s="85" t="s">
        <v>293</v>
      </c>
      <c r="C308" s="90" t="s">
        <v>139</v>
      </c>
      <c r="D308" s="86">
        <v>581.1</v>
      </c>
    </row>
    <row r="309" spans="2:4">
      <c r="B309" s="85" t="s">
        <v>293</v>
      </c>
      <c r="C309" s="90" t="s">
        <v>140</v>
      </c>
      <c r="D309" s="86">
        <v>581.1</v>
      </c>
    </row>
    <row r="310" spans="2:4">
      <c r="B310" s="85" t="s">
        <v>293</v>
      </c>
      <c r="C310" s="90" t="s">
        <v>141</v>
      </c>
      <c r="D310" s="86">
        <v>581.1</v>
      </c>
    </row>
    <row r="311" spans="2:4">
      <c r="B311" s="85" t="s">
        <v>293</v>
      </c>
      <c r="C311" s="90" t="s">
        <v>142</v>
      </c>
      <c r="D311" s="86">
        <v>581.1</v>
      </c>
    </row>
    <row r="312" spans="2:4">
      <c r="B312" s="85" t="s">
        <v>293</v>
      </c>
      <c r="C312" s="90" t="s">
        <v>143</v>
      </c>
      <c r="D312" s="86">
        <v>581.1</v>
      </c>
    </row>
    <row r="313" spans="2:4">
      <c r="B313" s="85" t="s">
        <v>293</v>
      </c>
      <c r="C313" s="90" t="s">
        <v>144</v>
      </c>
      <c r="D313" s="86">
        <v>581.1</v>
      </c>
    </row>
    <row r="314" spans="2:4">
      <c r="B314" s="85" t="s">
        <v>293</v>
      </c>
      <c r="C314" s="90" t="s">
        <v>145</v>
      </c>
      <c r="D314" s="86">
        <v>581.1</v>
      </c>
    </row>
    <row r="315" spans="2:4">
      <c r="B315" s="85" t="s">
        <v>293</v>
      </c>
      <c r="C315" s="90" t="s">
        <v>146</v>
      </c>
      <c r="D315" s="86">
        <v>581.1</v>
      </c>
    </row>
    <row r="316" spans="2:4">
      <c r="B316" s="85" t="s">
        <v>293</v>
      </c>
      <c r="C316" s="90" t="s">
        <v>147</v>
      </c>
      <c r="D316" s="86">
        <v>581.1</v>
      </c>
    </row>
    <row r="317" spans="2:4">
      <c r="B317" s="85" t="s">
        <v>293</v>
      </c>
      <c r="C317" s="90" t="s">
        <v>148</v>
      </c>
      <c r="D317" s="86">
        <v>581.1</v>
      </c>
    </row>
    <row r="318" spans="2:4">
      <c r="B318" s="85" t="s">
        <v>293</v>
      </c>
      <c r="C318" s="90" t="s">
        <v>149</v>
      </c>
      <c r="D318" s="86">
        <v>581.1</v>
      </c>
    </row>
    <row r="319" spans="2:4">
      <c r="B319" s="85" t="s">
        <v>293</v>
      </c>
      <c r="C319" s="90" t="s">
        <v>150</v>
      </c>
      <c r="D319" s="86">
        <v>581.1</v>
      </c>
    </row>
    <row r="320" spans="2:4">
      <c r="B320" s="85" t="s">
        <v>293</v>
      </c>
      <c r="C320" s="90" t="s">
        <v>151</v>
      </c>
      <c r="D320" s="86">
        <v>581.1</v>
      </c>
    </row>
    <row r="321" spans="2:4">
      <c r="B321" s="85" t="s">
        <v>293</v>
      </c>
      <c r="C321" s="90" t="s">
        <v>152</v>
      </c>
      <c r="D321" s="86">
        <v>581.1</v>
      </c>
    </row>
    <row r="322" spans="2:4">
      <c r="B322" s="85" t="s">
        <v>293</v>
      </c>
      <c r="C322" s="90" t="s">
        <v>153</v>
      </c>
      <c r="D322" s="86">
        <v>581.1</v>
      </c>
    </row>
    <row r="323" spans="2:4">
      <c r="B323" s="85" t="s">
        <v>293</v>
      </c>
      <c r="C323" s="90" t="s">
        <v>154</v>
      </c>
      <c r="D323" s="86">
        <v>581.1</v>
      </c>
    </row>
    <row r="324" spans="2:4">
      <c r="B324" s="85" t="s">
        <v>293</v>
      </c>
      <c r="C324" s="90" t="s">
        <v>155</v>
      </c>
      <c r="D324" s="86">
        <v>581.1</v>
      </c>
    </row>
    <row r="325" spans="2:4">
      <c r="B325" s="85" t="s">
        <v>293</v>
      </c>
      <c r="C325" s="90" t="s">
        <v>156</v>
      </c>
      <c r="D325" s="86">
        <v>581.1</v>
      </c>
    </row>
    <row r="326" spans="2:4">
      <c r="B326" s="85" t="s">
        <v>293</v>
      </c>
      <c r="C326" s="90" t="s">
        <v>157</v>
      </c>
      <c r="D326" s="86">
        <v>581.1</v>
      </c>
    </row>
    <row r="327" spans="2:4">
      <c r="B327" s="85" t="s">
        <v>293</v>
      </c>
      <c r="C327" s="90" t="s">
        <v>158</v>
      </c>
      <c r="D327" s="86">
        <v>581.1</v>
      </c>
    </row>
    <row r="328" spans="2:4">
      <c r="B328" s="85" t="s">
        <v>293</v>
      </c>
      <c r="C328" s="90" t="s">
        <v>159</v>
      </c>
      <c r="D328" s="86">
        <v>581.1</v>
      </c>
    </row>
    <row r="329" spans="2:4">
      <c r="B329" s="85" t="s">
        <v>293</v>
      </c>
      <c r="C329" s="90" t="s">
        <v>160</v>
      </c>
      <c r="D329" s="86">
        <v>581.1</v>
      </c>
    </row>
    <row r="330" spans="2:4">
      <c r="B330" s="85" t="s">
        <v>293</v>
      </c>
      <c r="C330" s="90" t="s">
        <v>161</v>
      </c>
      <c r="D330" s="86">
        <v>581.1</v>
      </c>
    </row>
    <row r="331" spans="2:4">
      <c r="B331" s="85" t="s">
        <v>293</v>
      </c>
      <c r="C331" s="90" t="s">
        <v>162</v>
      </c>
      <c r="D331" s="86">
        <v>581.1</v>
      </c>
    </row>
    <row r="332" spans="2:4">
      <c r="B332" s="85" t="s">
        <v>293</v>
      </c>
      <c r="C332" s="90" t="s">
        <v>163</v>
      </c>
      <c r="D332" s="86">
        <v>581.1</v>
      </c>
    </row>
    <row r="333" spans="2:4">
      <c r="B333" s="85" t="s">
        <v>293</v>
      </c>
      <c r="C333" s="90" t="s">
        <v>164</v>
      </c>
      <c r="D333" s="86">
        <v>581.1</v>
      </c>
    </row>
    <row r="334" spans="2:4">
      <c r="B334" s="85" t="s">
        <v>293</v>
      </c>
      <c r="C334" s="90" t="s">
        <v>165</v>
      </c>
      <c r="D334" s="86">
        <v>581.1</v>
      </c>
    </row>
    <row r="335" spans="2:4">
      <c r="B335" s="85" t="s">
        <v>293</v>
      </c>
      <c r="C335" s="90" t="s">
        <v>166</v>
      </c>
      <c r="D335" s="86">
        <v>581.1</v>
      </c>
    </row>
    <row r="336" spans="2:4">
      <c r="B336" s="85" t="s">
        <v>293</v>
      </c>
      <c r="C336" s="90" t="s">
        <v>167</v>
      </c>
      <c r="D336" s="86">
        <v>581.1</v>
      </c>
    </row>
    <row r="337" spans="2:4">
      <c r="B337" s="85" t="s">
        <v>293</v>
      </c>
      <c r="C337" s="90" t="s">
        <v>168</v>
      </c>
      <c r="D337" s="86">
        <v>581.1</v>
      </c>
    </row>
    <row r="338" spans="2:4">
      <c r="B338" s="85" t="s">
        <v>293</v>
      </c>
      <c r="C338" s="90" t="s">
        <v>169</v>
      </c>
      <c r="D338" s="86">
        <v>638.79999999999995</v>
      </c>
    </row>
    <row r="339" spans="2:4">
      <c r="B339" s="85" t="s">
        <v>293</v>
      </c>
      <c r="C339" s="90" t="s">
        <v>170</v>
      </c>
      <c r="D339" s="86">
        <v>638.79999999999995</v>
      </c>
    </row>
    <row r="340" spans="2:4">
      <c r="B340" s="85" t="s">
        <v>293</v>
      </c>
      <c r="C340" s="90" t="s">
        <v>171</v>
      </c>
      <c r="D340" s="86">
        <v>638.79999999999995</v>
      </c>
    </row>
    <row r="341" spans="2:4">
      <c r="B341" s="85" t="s">
        <v>293</v>
      </c>
      <c r="C341" s="90" t="s">
        <v>172</v>
      </c>
      <c r="D341" s="86">
        <v>638.79999999999995</v>
      </c>
    </row>
    <row r="342" spans="2:4">
      <c r="B342" s="85" t="s">
        <v>293</v>
      </c>
      <c r="C342" s="90" t="s">
        <v>173</v>
      </c>
      <c r="D342" s="86">
        <v>638.79999999999995</v>
      </c>
    </row>
    <row r="343" spans="2:4">
      <c r="B343" s="85" t="s">
        <v>293</v>
      </c>
      <c r="C343" s="90" t="s">
        <v>174</v>
      </c>
      <c r="D343" s="86">
        <v>638.79999999999995</v>
      </c>
    </row>
    <row r="344" spans="2:4">
      <c r="B344" s="85" t="s">
        <v>293</v>
      </c>
      <c r="C344" s="90" t="s">
        <v>175</v>
      </c>
      <c r="D344" s="86">
        <v>638.79999999999995</v>
      </c>
    </row>
    <row r="345" spans="2:4">
      <c r="B345" s="85" t="s">
        <v>293</v>
      </c>
      <c r="C345" s="90" t="s">
        <v>176</v>
      </c>
      <c r="D345" s="86">
        <v>638.79999999999995</v>
      </c>
    </row>
    <row r="346" spans="2:4">
      <c r="B346" s="85" t="s">
        <v>293</v>
      </c>
      <c r="C346" s="90" t="s">
        <v>177</v>
      </c>
      <c r="D346" s="86">
        <v>638.79999999999995</v>
      </c>
    </row>
    <row r="347" spans="2:4">
      <c r="B347" s="85" t="s">
        <v>293</v>
      </c>
      <c r="C347" s="90" t="s">
        <v>178</v>
      </c>
      <c r="D347" s="86">
        <v>638.79999999999995</v>
      </c>
    </row>
    <row r="348" spans="2:4">
      <c r="B348" s="85" t="s">
        <v>293</v>
      </c>
      <c r="C348" s="90" t="s">
        <v>179</v>
      </c>
      <c r="D348" s="86">
        <v>638.79999999999995</v>
      </c>
    </row>
    <row r="349" spans="2:4">
      <c r="B349" s="85" t="s">
        <v>293</v>
      </c>
      <c r="C349" s="90" t="s">
        <v>180</v>
      </c>
      <c r="D349" s="86">
        <v>638.79999999999995</v>
      </c>
    </row>
    <row r="350" spans="2:4">
      <c r="B350" s="85" t="s">
        <v>293</v>
      </c>
      <c r="C350" s="90" t="s">
        <v>181</v>
      </c>
      <c r="D350" s="86">
        <v>638.79999999999995</v>
      </c>
    </row>
    <row r="351" spans="2:4">
      <c r="B351" s="85" t="s">
        <v>293</v>
      </c>
      <c r="C351" s="90" t="s">
        <v>182</v>
      </c>
      <c r="D351" s="86">
        <v>638.79999999999995</v>
      </c>
    </row>
    <row r="352" spans="2:4">
      <c r="B352" s="85" t="s">
        <v>293</v>
      </c>
      <c r="C352" s="90" t="s">
        <v>183</v>
      </c>
      <c r="D352" s="86">
        <v>638.79999999999995</v>
      </c>
    </row>
    <row r="353" spans="2:4">
      <c r="B353" s="85" t="s">
        <v>293</v>
      </c>
      <c r="C353" s="90" t="s">
        <v>184</v>
      </c>
      <c r="D353" s="86">
        <v>638.79999999999995</v>
      </c>
    </row>
    <row r="354" spans="2:4">
      <c r="B354" s="85" t="s">
        <v>293</v>
      </c>
      <c r="C354" s="90" t="s">
        <v>185</v>
      </c>
      <c r="D354" s="86">
        <v>638.79999999999995</v>
      </c>
    </row>
    <row r="355" spans="2:4">
      <c r="B355" s="85" t="s">
        <v>293</v>
      </c>
      <c r="C355" s="90" t="s">
        <v>186</v>
      </c>
      <c r="D355" s="86">
        <v>638.79999999999995</v>
      </c>
    </row>
    <row r="356" spans="2:4">
      <c r="B356" s="85" t="s">
        <v>293</v>
      </c>
      <c r="C356" s="90" t="s">
        <v>187</v>
      </c>
      <c r="D356" s="86">
        <v>638.79999999999995</v>
      </c>
    </row>
    <row r="357" spans="2:4">
      <c r="B357" s="85" t="s">
        <v>293</v>
      </c>
      <c r="C357" s="90" t="s">
        <v>188</v>
      </c>
      <c r="D357" s="86">
        <v>638.79999999999995</v>
      </c>
    </row>
    <row r="358" spans="2:4">
      <c r="B358" s="85" t="s">
        <v>293</v>
      </c>
      <c r="C358" s="90" t="s">
        <v>189</v>
      </c>
      <c r="D358" s="86">
        <v>638.79999999999995</v>
      </c>
    </row>
    <row r="359" spans="2:4">
      <c r="B359" s="85" t="s">
        <v>293</v>
      </c>
      <c r="C359" s="90" t="s">
        <v>190</v>
      </c>
      <c r="D359" s="86">
        <v>638.79999999999995</v>
      </c>
    </row>
    <row r="360" spans="2:4">
      <c r="B360" s="85" t="s">
        <v>293</v>
      </c>
      <c r="C360" s="90" t="s">
        <v>191</v>
      </c>
      <c r="D360" s="86">
        <v>638.79999999999995</v>
      </c>
    </row>
    <row r="361" spans="2:4">
      <c r="B361" s="85" t="s">
        <v>293</v>
      </c>
      <c r="C361" s="90" t="s">
        <v>192</v>
      </c>
      <c r="D361" s="86">
        <v>638.79999999999995</v>
      </c>
    </row>
    <row r="362" spans="2:4">
      <c r="B362" s="85" t="s">
        <v>293</v>
      </c>
      <c r="C362" s="90" t="s">
        <v>193</v>
      </c>
      <c r="D362" s="86">
        <v>638.79999999999995</v>
      </c>
    </row>
    <row r="363" spans="2:4">
      <c r="B363" s="85" t="s">
        <v>293</v>
      </c>
      <c r="C363" s="90" t="s">
        <v>194</v>
      </c>
      <c r="D363" s="86">
        <v>638.79999999999995</v>
      </c>
    </row>
    <row r="364" spans="2:4">
      <c r="B364" s="85" t="s">
        <v>293</v>
      </c>
      <c r="C364" s="90" t="s">
        <v>195</v>
      </c>
      <c r="D364" s="86">
        <v>638.79999999999995</v>
      </c>
    </row>
    <row r="365" spans="2:4">
      <c r="B365" s="85" t="s">
        <v>293</v>
      </c>
      <c r="C365" s="90" t="s">
        <v>196</v>
      </c>
      <c r="D365" s="86">
        <v>638.79999999999995</v>
      </c>
    </row>
    <row r="366" spans="2:4">
      <c r="B366" s="85" t="s">
        <v>293</v>
      </c>
      <c r="C366" s="90" t="s">
        <v>197</v>
      </c>
      <c r="D366" s="86">
        <v>638.79999999999995</v>
      </c>
    </row>
    <row r="367" spans="2:4">
      <c r="B367" s="85" t="s">
        <v>293</v>
      </c>
      <c r="C367" s="90" t="s">
        <v>198</v>
      </c>
      <c r="D367" s="86">
        <v>638.79999999999995</v>
      </c>
    </row>
    <row r="368" spans="2:4">
      <c r="B368" s="85" t="s">
        <v>293</v>
      </c>
      <c r="C368" s="90" t="s">
        <v>199</v>
      </c>
      <c r="D368" s="86">
        <v>638.79999999999995</v>
      </c>
    </row>
    <row r="369" spans="2:4">
      <c r="B369" s="85" t="s">
        <v>293</v>
      </c>
      <c r="C369" s="90" t="s">
        <v>200</v>
      </c>
      <c r="D369" s="86">
        <v>638.79999999999995</v>
      </c>
    </row>
    <row r="370" spans="2:4">
      <c r="B370" s="85" t="s">
        <v>293</v>
      </c>
      <c r="C370" s="90" t="s">
        <v>201</v>
      </c>
      <c r="D370" s="86">
        <v>674.75</v>
      </c>
    </row>
    <row r="371" spans="2:4">
      <c r="B371" s="85" t="s">
        <v>293</v>
      </c>
      <c r="C371" s="90" t="s">
        <v>202</v>
      </c>
      <c r="D371" s="86">
        <v>674.75</v>
      </c>
    </row>
    <row r="372" spans="2:4">
      <c r="B372" s="85" t="s">
        <v>293</v>
      </c>
      <c r="C372" s="90" t="s">
        <v>203</v>
      </c>
      <c r="D372" s="86">
        <v>674.75</v>
      </c>
    </row>
    <row r="373" spans="2:4">
      <c r="B373" s="85" t="s">
        <v>293</v>
      </c>
      <c r="C373" s="90" t="s">
        <v>204</v>
      </c>
      <c r="D373" s="86">
        <v>674.75</v>
      </c>
    </row>
    <row r="374" spans="2:4">
      <c r="B374" s="85" t="s">
        <v>293</v>
      </c>
      <c r="C374" s="90" t="s">
        <v>205</v>
      </c>
      <c r="D374" s="86">
        <v>674.75</v>
      </c>
    </row>
    <row r="375" spans="2:4">
      <c r="B375" s="85" t="s">
        <v>293</v>
      </c>
      <c r="C375" s="90" t="s">
        <v>206</v>
      </c>
      <c r="D375" s="86">
        <v>674.75</v>
      </c>
    </row>
    <row r="376" spans="2:4">
      <c r="B376" s="85" t="s">
        <v>293</v>
      </c>
      <c r="C376" s="90" t="s">
        <v>207</v>
      </c>
      <c r="D376" s="86">
        <v>674.75</v>
      </c>
    </row>
    <row r="377" spans="2:4">
      <c r="B377" s="85" t="s">
        <v>293</v>
      </c>
      <c r="C377" s="90" t="s">
        <v>208</v>
      </c>
      <c r="D377" s="86">
        <v>674.75</v>
      </c>
    </row>
    <row r="378" spans="2:4">
      <c r="B378" s="85" t="s">
        <v>293</v>
      </c>
      <c r="C378" s="90" t="s">
        <v>209</v>
      </c>
      <c r="D378" s="86">
        <v>674.75</v>
      </c>
    </row>
    <row r="379" spans="2:4">
      <c r="B379" s="85" t="s">
        <v>293</v>
      </c>
      <c r="C379" s="90" t="s">
        <v>210</v>
      </c>
      <c r="D379" s="86">
        <v>674.75</v>
      </c>
    </row>
    <row r="380" spans="2:4">
      <c r="B380" s="85" t="s">
        <v>293</v>
      </c>
      <c r="C380" s="90" t="s">
        <v>211</v>
      </c>
      <c r="D380" s="86">
        <v>674.75</v>
      </c>
    </row>
    <row r="381" spans="2:4">
      <c r="B381" s="85" t="s">
        <v>293</v>
      </c>
      <c r="C381" s="90" t="s">
        <v>212</v>
      </c>
      <c r="D381" s="86">
        <v>674.75</v>
      </c>
    </row>
    <row r="382" spans="2:4">
      <c r="B382" s="85" t="s">
        <v>293</v>
      </c>
      <c r="C382" s="90" t="s">
        <v>213</v>
      </c>
      <c r="D382" s="86">
        <v>674.75</v>
      </c>
    </row>
    <row r="383" spans="2:4">
      <c r="B383" s="85" t="s">
        <v>293</v>
      </c>
      <c r="C383" s="90" t="s">
        <v>214</v>
      </c>
      <c r="D383" s="86">
        <v>674.75</v>
      </c>
    </row>
    <row r="384" spans="2:4">
      <c r="B384" s="85" t="s">
        <v>293</v>
      </c>
      <c r="C384" s="90" t="s">
        <v>215</v>
      </c>
      <c r="D384" s="86">
        <v>674.75</v>
      </c>
    </row>
    <row r="385" spans="2:4">
      <c r="B385" s="85" t="s">
        <v>293</v>
      </c>
      <c r="C385" s="90" t="s">
        <v>216</v>
      </c>
      <c r="D385" s="86">
        <v>674.75</v>
      </c>
    </row>
    <row r="386" spans="2:4">
      <c r="B386" s="85" t="s">
        <v>293</v>
      </c>
      <c r="C386" s="90" t="s">
        <v>217</v>
      </c>
      <c r="D386" s="86">
        <v>674.75</v>
      </c>
    </row>
    <row r="387" spans="2:4">
      <c r="B387" s="85" t="s">
        <v>293</v>
      </c>
      <c r="C387" s="90" t="s">
        <v>218</v>
      </c>
      <c r="D387" s="86">
        <v>674.75</v>
      </c>
    </row>
    <row r="388" spans="2:4">
      <c r="B388" s="85" t="s">
        <v>293</v>
      </c>
      <c r="C388" s="90" t="s">
        <v>219</v>
      </c>
      <c r="D388" s="86">
        <v>674.75</v>
      </c>
    </row>
    <row r="389" spans="2:4">
      <c r="B389" s="85" t="s">
        <v>293</v>
      </c>
      <c r="C389" s="90" t="s">
        <v>220</v>
      </c>
      <c r="D389" s="86">
        <v>674.75</v>
      </c>
    </row>
    <row r="390" spans="2:4">
      <c r="B390" s="85" t="s">
        <v>293</v>
      </c>
      <c r="C390" s="90" t="s">
        <v>221</v>
      </c>
      <c r="D390" s="86">
        <v>674.75</v>
      </c>
    </row>
    <row r="391" spans="2:4">
      <c r="B391" s="85" t="s">
        <v>293</v>
      </c>
      <c r="C391" s="90" t="s">
        <v>222</v>
      </c>
      <c r="D391" s="86">
        <v>674.75</v>
      </c>
    </row>
    <row r="392" spans="2:4">
      <c r="B392" s="85" t="s">
        <v>293</v>
      </c>
      <c r="C392" s="90" t="s">
        <v>223</v>
      </c>
      <c r="D392" s="86">
        <v>674.75</v>
      </c>
    </row>
    <row r="393" spans="2:4">
      <c r="B393" s="85" t="s">
        <v>293</v>
      </c>
      <c r="C393" s="90" t="s">
        <v>224</v>
      </c>
      <c r="D393" s="86">
        <v>674.75</v>
      </c>
    </row>
    <row r="394" spans="2:4">
      <c r="B394" s="85" t="s">
        <v>293</v>
      </c>
      <c r="C394" s="90" t="s">
        <v>225</v>
      </c>
      <c r="D394" s="86">
        <v>674.75</v>
      </c>
    </row>
    <row r="395" spans="2:4">
      <c r="B395" s="85" t="s">
        <v>293</v>
      </c>
      <c r="C395" s="90" t="s">
        <v>226</v>
      </c>
      <c r="D395" s="86">
        <v>674.75</v>
      </c>
    </row>
    <row r="396" spans="2:4">
      <c r="B396" s="85" t="s">
        <v>293</v>
      </c>
      <c r="C396" s="90" t="s">
        <v>227</v>
      </c>
      <c r="D396" s="86">
        <v>674.75</v>
      </c>
    </row>
    <row r="397" spans="2:4">
      <c r="B397" s="85" t="s">
        <v>293</v>
      </c>
      <c r="C397" s="90" t="s">
        <v>228</v>
      </c>
      <c r="D397" s="86">
        <v>674.75</v>
      </c>
    </row>
    <row r="398" spans="2:4">
      <c r="B398" s="85" t="s">
        <v>293</v>
      </c>
      <c r="C398" s="90" t="s">
        <v>229</v>
      </c>
      <c r="D398" s="86">
        <v>674.75</v>
      </c>
    </row>
    <row r="399" spans="2:4">
      <c r="B399" s="85" t="s">
        <v>293</v>
      </c>
      <c r="C399" s="90" t="s">
        <v>230</v>
      </c>
      <c r="D399" s="86">
        <v>674.75</v>
      </c>
    </row>
    <row r="400" spans="2:4">
      <c r="B400" s="85" t="s">
        <v>293</v>
      </c>
      <c r="C400" s="90" t="s">
        <v>231</v>
      </c>
      <c r="D400" s="86">
        <v>674.75</v>
      </c>
    </row>
    <row r="401" spans="2:4">
      <c r="B401" s="91" t="s">
        <v>298</v>
      </c>
      <c r="C401" s="35" t="s">
        <v>34</v>
      </c>
      <c r="D401" s="87">
        <v>526.76</v>
      </c>
    </row>
    <row r="402" spans="2:4">
      <c r="B402" s="91" t="s">
        <v>298</v>
      </c>
      <c r="C402" s="35" t="s">
        <v>33</v>
      </c>
      <c r="D402" s="87">
        <v>526.76</v>
      </c>
    </row>
    <row r="403" spans="2:4">
      <c r="B403" s="91" t="s">
        <v>298</v>
      </c>
      <c r="C403" s="35" t="s">
        <v>35</v>
      </c>
      <c r="D403" s="87">
        <v>526.76</v>
      </c>
    </row>
    <row r="404" spans="2:4">
      <c r="B404" s="91" t="s">
        <v>298</v>
      </c>
      <c r="C404" s="35" t="s">
        <v>36</v>
      </c>
      <c r="D404" s="87">
        <v>526.76</v>
      </c>
    </row>
    <row r="405" spans="2:4">
      <c r="B405" s="91" t="s">
        <v>298</v>
      </c>
      <c r="C405" s="35" t="s">
        <v>37</v>
      </c>
      <c r="D405" s="87">
        <v>526.76</v>
      </c>
    </row>
    <row r="406" spans="2:4">
      <c r="B406" s="91" t="s">
        <v>298</v>
      </c>
      <c r="C406" s="35" t="s">
        <v>38</v>
      </c>
      <c r="D406" s="87">
        <v>526.76</v>
      </c>
    </row>
    <row r="407" spans="2:4">
      <c r="B407" s="91" t="s">
        <v>298</v>
      </c>
      <c r="C407" s="35" t="s">
        <v>39</v>
      </c>
      <c r="D407" s="87">
        <v>526.76</v>
      </c>
    </row>
    <row r="408" spans="2:4">
      <c r="B408" s="91" t="s">
        <v>298</v>
      </c>
      <c r="C408" s="35" t="s">
        <v>40</v>
      </c>
      <c r="D408" s="87">
        <v>526.76</v>
      </c>
    </row>
    <row r="409" spans="2:4">
      <c r="B409" s="91" t="s">
        <v>298</v>
      </c>
      <c r="C409" s="35" t="s">
        <v>41</v>
      </c>
      <c r="D409" s="87">
        <v>526.76</v>
      </c>
    </row>
    <row r="410" spans="2:4">
      <c r="B410" s="91" t="s">
        <v>298</v>
      </c>
      <c r="C410" s="35" t="s">
        <v>42</v>
      </c>
      <c r="D410" s="87">
        <v>526.76</v>
      </c>
    </row>
    <row r="411" spans="2:4">
      <c r="B411" s="91" t="s">
        <v>298</v>
      </c>
      <c r="C411" s="35" t="s">
        <v>43</v>
      </c>
      <c r="D411" s="87">
        <v>526.76</v>
      </c>
    </row>
    <row r="412" spans="2:4">
      <c r="B412" s="91" t="s">
        <v>298</v>
      </c>
      <c r="C412" s="35" t="s">
        <v>44</v>
      </c>
      <c r="D412" s="87">
        <v>526.76</v>
      </c>
    </row>
    <row r="413" spans="2:4">
      <c r="B413" s="91" t="s">
        <v>298</v>
      </c>
      <c r="C413" s="35" t="s">
        <v>45</v>
      </c>
      <c r="D413" s="87">
        <v>526.76</v>
      </c>
    </row>
    <row r="414" spans="2:4">
      <c r="B414" s="91" t="s">
        <v>298</v>
      </c>
      <c r="C414" s="35" t="s">
        <v>46</v>
      </c>
      <c r="D414" s="87">
        <v>526.76</v>
      </c>
    </row>
    <row r="415" spans="2:4">
      <c r="B415" s="91" t="s">
        <v>298</v>
      </c>
      <c r="C415" s="35" t="s">
        <v>47</v>
      </c>
      <c r="D415" s="87">
        <v>526.76</v>
      </c>
    </row>
    <row r="416" spans="2:4">
      <c r="B416" s="91" t="s">
        <v>298</v>
      </c>
      <c r="C416" s="35" t="s">
        <v>48</v>
      </c>
      <c r="D416" s="87">
        <v>526.76</v>
      </c>
    </row>
    <row r="417" spans="2:4">
      <c r="B417" s="91" t="s">
        <v>298</v>
      </c>
      <c r="C417" s="35" t="s">
        <v>49</v>
      </c>
      <c r="D417" s="87">
        <v>526.76</v>
      </c>
    </row>
    <row r="418" spans="2:4">
      <c r="B418" s="91" t="s">
        <v>298</v>
      </c>
      <c r="C418" s="35" t="s">
        <v>50</v>
      </c>
      <c r="D418" s="87">
        <v>526.76</v>
      </c>
    </row>
    <row r="419" spans="2:4">
      <c r="B419" s="91" t="s">
        <v>298</v>
      </c>
      <c r="C419" s="35" t="s">
        <v>51</v>
      </c>
      <c r="D419" s="87">
        <v>526.76</v>
      </c>
    </row>
    <row r="420" spans="2:4">
      <c r="B420" s="91" t="s">
        <v>298</v>
      </c>
      <c r="C420" s="35" t="s">
        <v>52</v>
      </c>
      <c r="D420" s="87">
        <v>526.76</v>
      </c>
    </row>
    <row r="421" spans="2:4">
      <c r="B421" s="91" t="s">
        <v>298</v>
      </c>
      <c r="C421" s="35" t="s">
        <v>53</v>
      </c>
      <c r="D421" s="87">
        <v>526.76</v>
      </c>
    </row>
    <row r="422" spans="2:4">
      <c r="B422" s="91" t="s">
        <v>298</v>
      </c>
      <c r="C422" s="35" t="s">
        <v>54</v>
      </c>
      <c r="D422" s="87">
        <v>526.76</v>
      </c>
    </row>
    <row r="423" spans="2:4">
      <c r="B423" s="91" t="s">
        <v>298</v>
      </c>
      <c r="C423" s="35" t="s">
        <v>55</v>
      </c>
      <c r="D423" s="87">
        <v>526.76</v>
      </c>
    </row>
    <row r="424" spans="2:4">
      <c r="B424" s="91" t="s">
        <v>298</v>
      </c>
      <c r="C424" s="35" t="s">
        <v>56</v>
      </c>
      <c r="D424" s="87">
        <v>526.76</v>
      </c>
    </row>
    <row r="425" spans="2:4">
      <c r="B425" s="91" t="s">
        <v>298</v>
      </c>
      <c r="C425" s="35" t="s">
        <v>57</v>
      </c>
      <c r="D425" s="87">
        <v>526.76</v>
      </c>
    </row>
    <row r="426" spans="2:4">
      <c r="B426" s="91" t="s">
        <v>298</v>
      </c>
      <c r="C426" s="35" t="s">
        <v>58</v>
      </c>
      <c r="D426" s="87">
        <v>526.76</v>
      </c>
    </row>
    <row r="427" spans="2:4">
      <c r="B427" s="91" t="s">
        <v>298</v>
      </c>
      <c r="C427" s="35" t="s">
        <v>59</v>
      </c>
      <c r="D427" s="87">
        <v>526.76</v>
      </c>
    </row>
    <row r="428" spans="2:4">
      <c r="B428" s="91" t="s">
        <v>298</v>
      </c>
      <c r="C428" s="35" t="s">
        <v>60</v>
      </c>
      <c r="D428" s="87">
        <v>526.76</v>
      </c>
    </row>
    <row r="429" spans="2:4">
      <c r="B429" s="91" t="s">
        <v>298</v>
      </c>
      <c r="C429" s="35" t="s">
        <v>61</v>
      </c>
      <c r="D429" s="87">
        <v>526.76</v>
      </c>
    </row>
    <row r="430" spans="2:4">
      <c r="B430" s="91" t="s">
        <v>298</v>
      </c>
      <c r="C430" s="35" t="s">
        <v>62</v>
      </c>
      <c r="D430" s="87">
        <v>526.76</v>
      </c>
    </row>
    <row r="431" spans="2:4">
      <c r="B431" s="91" t="s">
        <v>298</v>
      </c>
      <c r="C431" s="35" t="s">
        <v>63</v>
      </c>
      <c r="D431" s="87">
        <v>526.76</v>
      </c>
    </row>
    <row r="432" spans="2:4">
      <c r="B432" s="91" t="s">
        <v>298</v>
      </c>
      <c r="C432" s="35" t="s">
        <v>64</v>
      </c>
      <c r="D432" s="87">
        <v>526.76</v>
      </c>
    </row>
    <row r="433" spans="2:4">
      <c r="B433" s="91" t="s">
        <v>298</v>
      </c>
      <c r="C433" s="35" t="s">
        <v>65</v>
      </c>
      <c r="D433" s="87">
        <v>526.76</v>
      </c>
    </row>
    <row r="434" spans="2:4">
      <c r="B434" s="91" t="s">
        <v>298</v>
      </c>
      <c r="C434" s="35" t="s">
        <v>66</v>
      </c>
      <c r="D434" s="87">
        <v>526.76</v>
      </c>
    </row>
    <row r="435" spans="2:4">
      <c r="B435" s="91" t="s">
        <v>298</v>
      </c>
      <c r="C435" s="35" t="s">
        <v>67</v>
      </c>
      <c r="D435" s="87">
        <v>526.76</v>
      </c>
    </row>
    <row r="436" spans="2:4">
      <c r="B436" s="91" t="s">
        <v>298</v>
      </c>
      <c r="C436" s="35" t="s">
        <v>68</v>
      </c>
      <c r="D436" s="87">
        <v>526.76</v>
      </c>
    </row>
    <row r="437" spans="2:4">
      <c r="B437" s="91" t="s">
        <v>298</v>
      </c>
      <c r="C437" s="35" t="s">
        <v>69</v>
      </c>
      <c r="D437" s="87">
        <v>526.76</v>
      </c>
    </row>
    <row r="438" spans="2:4">
      <c r="B438" s="91" t="s">
        <v>298</v>
      </c>
      <c r="C438" s="35" t="s">
        <v>70</v>
      </c>
      <c r="D438" s="87">
        <v>526.76</v>
      </c>
    </row>
    <row r="439" spans="2:4">
      <c r="B439" s="91" t="s">
        <v>298</v>
      </c>
      <c r="C439" s="35" t="s">
        <v>71</v>
      </c>
      <c r="D439" s="87">
        <v>526.76</v>
      </c>
    </row>
    <row r="440" spans="2:4">
      <c r="B440" s="91" t="s">
        <v>298</v>
      </c>
      <c r="C440" s="35" t="s">
        <v>72</v>
      </c>
      <c r="D440" s="87">
        <v>526.76</v>
      </c>
    </row>
    <row r="441" spans="2:4">
      <c r="B441" s="91" t="s">
        <v>298</v>
      </c>
      <c r="C441" s="35" t="s">
        <v>73</v>
      </c>
      <c r="D441" s="87">
        <v>526.76</v>
      </c>
    </row>
    <row r="442" spans="2:4">
      <c r="B442" s="91" t="s">
        <v>298</v>
      </c>
      <c r="C442" s="35" t="s">
        <v>74</v>
      </c>
      <c r="D442" s="87">
        <v>526.76</v>
      </c>
    </row>
    <row r="443" spans="2:4">
      <c r="B443" s="91" t="s">
        <v>298</v>
      </c>
      <c r="C443" s="35" t="s">
        <v>75</v>
      </c>
      <c r="D443" s="87">
        <v>526.76</v>
      </c>
    </row>
    <row r="444" spans="2:4">
      <c r="B444" s="91" t="s">
        <v>298</v>
      </c>
      <c r="C444" s="35" t="s">
        <v>76</v>
      </c>
      <c r="D444" s="87">
        <v>526.76</v>
      </c>
    </row>
    <row r="445" spans="2:4">
      <c r="B445" s="91" t="s">
        <v>298</v>
      </c>
      <c r="C445" s="35" t="s">
        <v>77</v>
      </c>
      <c r="D445" s="87">
        <v>526.76</v>
      </c>
    </row>
    <row r="446" spans="2:4">
      <c r="B446" s="91" t="s">
        <v>298</v>
      </c>
      <c r="C446" s="35" t="s">
        <v>78</v>
      </c>
      <c r="D446" s="87">
        <v>526.76</v>
      </c>
    </row>
    <row r="447" spans="2:4">
      <c r="B447" s="91" t="s">
        <v>298</v>
      </c>
      <c r="C447" s="35" t="s">
        <v>79</v>
      </c>
      <c r="D447" s="87">
        <v>526.76</v>
      </c>
    </row>
    <row r="448" spans="2:4">
      <c r="B448" s="91" t="s">
        <v>298</v>
      </c>
      <c r="C448" s="35" t="s">
        <v>80</v>
      </c>
      <c r="D448" s="87">
        <v>526.76</v>
      </c>
    </row>
    <row r="449" spans="2:4">
      <c r="B449" s="91" t="s">
        <v>298</v>
      </c>
      <c r="C449" s="35" t="s">
        <v>81</v>
      </c>
      <c r="D449" s="87">
        <v>526.76</v>
      </c>
    </row>
    <row r="450" spans="2:4">
      <c r="B450" s="91" t="s">
        <v>298</v>
      </c>
      <c r="C450" s="35" t="s">
        <v>83</v>
      </c>
      <c r="D450" s="87">
        <v>526.76</v>
      </c>
    </row>
    <row r="451" spans="2:4">
      <c r="B451" s="91" t="s">
        <v>298</v>
      </c>
      <c r="C451" s="35" t="s">
        <v>84</v>
      </c>
      <c r="D451" s="87">
        <v>526.76</v>
      </c>
    </row>
    <row r="452" spans="2:4">
      <c r="B452" s="91" t="s">
        <v>298</v>
      </c>
      <c r="C452" s="35" t="s">
        <v>85</v>
      </c>
      <c r="D452" s="87">
        <v>526.76</v>
      </c>
    </row>
    <row r="453" spans="2:4">
      <c r="B453" s="91" t="s">
        <v>298</v>
      </c>
      <c r="C453" s="35" t="s">
        <v>86</v>
      </c>
      <c r="D453" s="87">
        <v>526.76</v>
      </c>
    </row>
    <row r="454" spans="2:4">
      <c r="B454" s="91" t="s">
        <v>298</v>
      </c>
      <c r="C454" s="35" t="s">
        <v>87</v>
      </c>
      <c r="D454" s="87">
        <v>526.76</v>
      </c>
    </row>
    <row r="455" spans="2:4">
      <c r="B455" s="91" t="s">
        <v>298</v>
      </c>
      <c r="C455" s="35" t="s">
        <v>88</v>
      </c>
      <c r="D455" s="87">
        <v>526.76</v>
      </c>
    </row>
    <row r="456" spans="2:4">
      <c r="B456" s="91" t="s">
        <v>298</v>
      </c>
      <c r="C456" s="35" t="s">
        <v>89</v>
      </c>
      <c r="D456" s="87">
        <v>526.76</v>
      </c>
    </row>
    <row r="457" spans="2:4">
      <c r="B457" s="91" t="s">
        <v>298</v>
      </c>
      <c r="C457" s="35" t="s">
        <v>90</v>
      </c>
      <c r="D457" s="87">
        <v>526.76</v>
      </c>
    </row>
    <row r="458" spans="2:4">
      <c r="B458" s="91" t="s">
        <v>298</v>
      </c>
      <c r="C458" s="35" t="s">
        <v>91</v>
      </c>
      <c r="D458" s="87">
        <v>526.76</v>
      </c>
    </row>
    <row r="459" spans="2:4">
      <c r="B459" s="91" t="s">
        <v>298</v>
      </c>
      <c r="C459" s="35" t="s">
        <v>82</v>
      </c>
      <c r="D459" s="87">
        <v>526.76</v>
      </c>
    </row>
    <row r="460" spans="2:4">
      <c r="B460" s="91" t="s">
        <v>298</v>
      </c>
      <c r="C460" s="35" t="s">
        <v>92</v>
      </c>
      <c r="D460" s="87">
        <v>526.76</v>
      </c>
    </row>
    <row r="461" spans="2:4">
      <c r="B461" s="91" t="s">
        <v>298</v>
      </c>
      <c r="C461" s="35" t="s">
        <v>93</v>
      </c>
      <c r="D461" s="87">
        <v>526.76</v>
      </c>
    </row>
    <row r="462" spans="2:4">
      <c r="B462" s="91" t="s">
        <v>298</v>
      </c>
      <c r="C462" s="35" t="s">
        <v>235</v>
      </c>
      <c r="D462" s="87">
        <v>526.76</v>
      </c>
    </row>
    <row r="463" spans="2:4">
      <c r="B463" s="91" t="s">
        <v>298</v>
      </c>
      <c r="C463" s="35" t="s">
        <v>95</v>
      </c>
      <c r="D463" s="87">
        <v>526.76</v>
      </c>
    </row>
    <row r="464" spans="2:4">
      <c r="B464" s="91" t="s">
        <v>298</v>
      </c>
      <c r="C464" s="35" t="s">
        <v>96</v>
      </c>
      <c r="D464" s="87">
        <v>526.76</v>
      </c>
    </row>
    <row r="465" spans="2:4">
      <c r="B465" s="91" t="s">
        <v>298</v>
      </c>
      <c r="C465" s="35" t="s">
        <v>97</v>
      </c>
      <c r="D465" s="87">
        <v>526.76</v>
      </c>
    </row>
    <row r="466" spans="2:4">
      <c r="B466" s="91" t="s">
        <v>298</v>
      </c>
      <c r="C466" s="35" t="s">
        <v>98</v>
      </c>
      <c r="D466" s="87">
        <v>526.76</v>
      </c>
    </row>
    <row r="467" spans="2:4">
      <c r="B467" s="91" t="s">
        <v>298</v>
      </c>
      <c r="C467" s="35" t="s">
        <v>99</v>
      </c>
      <c r="D467" s="87">
        <v>526.76</v>
      </c>
    </row>
    <row r="468" spans="2:4">
      <c r="B468" s="91" t="s">
        <v>298</v>
      </c>
      <c r="C468" s="35" t="s">
        <v>100</v>
      </c>
      <c r="D468" s="87">
        <v>526.76</v>
      </c>
    </row>
    <row r="469" spans="2:4">
      <c r="B469" s="91" t="s">
        <v>298</v>
      </c>
      <c r="C469" s="35" t="s">
        <v>101</v>
      </c>
      <c r="D469" s="87">
        <v>526.76</v>
      </c>
    </row>
    <row r="470" spans="2:4">
      <c r="B470" s="91" t="s">
        <v>298</v>
      </c>
      <c r="C470" s="35" t="s">
        <v>102</v>
      </c>
      <c r="D470" s="87">
        <v>526.76</v>
      </c>
    </row>
    <row r="471" spans="2:4">
      <c r="B471" s="91" t="s">
        <v>298</v>
      </c>
      <c r="C471" s="35" t="s">
        <v>103</v>
      </c>
      <c r="D471" s="87">
        <v>526.76</v>
      </c>
    </row>
    <row r="472" spans="2:4">
      <c r="B472" s="91" t="s">
        <v>298</v>
      </c>
      <c r="C472" s="35" t="s">
        <v>104</v>
      </c>
      <c r="D472" s="87">
        <v>526.76</v>
      </c>
    </row>
    <row r="473" spans="2:4">
      <c r="B473" s="91" t="s">
        <v>298</v>
      </c>
      <c r="C473" s="35" t="s">
        <v>105</v>
      </c>
      <c r="D473" s="87">
        <v>526.76</v>
      </c>
    </row>
    <row r="474" spans="2:4">
      <c r="B474" s="91" t="s">
        <v>298</v>
      </c>
      <c r="C474" s="35" t="s">
        <v>106</v>
      </c>
      <c r="D474" s="87">
        <v>526.76</v>
      </c>
    </row>
    <row r="475" spans="2:4">
      <c r="B475" s="91" t="s">
        <v>298</v>
      </c>
      <c r="C475" s="35" t="s">
        <v>107</v>
      </c>
      <c r="D475" s="87">
        <v>526.76</v>
      </c>
    </row>
    <row r="476" spans="2:4">
      <c r="B476" s="91" t="s">
        <v>298</v>
      </c>
      <c r="C476" s="35" t="s">
        <v>108</v>
      </c>
      <c r="D476" s="87">
        <v>526.76</v>
      </c>
    </row>
    <row r="477" spans="2:4">
      <c r="B477" s="91" t="s">
        <v>298</v>
      </c>
      <c r="C477" s="35" t="s">
        <v>109</v>
      </c>
      <c r="D477" s="87">
        <v>526.76</v>
      </c>
    </row>
    <row r="478" spans="2:4">
      <c r="B478" s="91" t="s">
        <v>298</v>
      </c>
      <c r="C478" s="35" t="s">
        <v>110</v>
      </c>
      <c r="D478" s="87">
        <v>526.76</v>
      </c>
    </row>
    <row r="479" spans="2:4">
      <c r="B479" s="91" t="s">
        <v>298</v>
      </c>
      <c r="C479" s="35" t="s">
        <v>111</v>
      </c>
      <c r="D479" s="87">
        <v>526.76</v>
      </c>
    </row>
    <row r="480" spans="2:4">
      <c r="B480" s="91" t="s">
        <v>298</v>
      </c>
      <c r="C480" s="35" t="s">
        <v>112</v>
      </c>
      <c r="D480" s="87">
        <v>526.76</v>
      </c>
    </row>
    <row r="481" spans="2:4">
      <c r="B481" s="91" t="s">
        <v>298</v>
      </c>
      <c r="C481" s="35" t="s">
        <v>113</v>
      </c>
      <c r="D481" s="87">
        <v>526.76</v>
      </c>
    </row>
    <row r="482" spans="2:4">
      <c r="B482" s="91" t="s">
        <v>298</v>
      </c>
      <c r="C482" s="35" t="s">
        <v>114</v>
      </c>
      <c r="D482" s="87">
        <v>526.76</v>
      </c>
    </row>
    <row r="483" spans="2:4">
      <c r="B483" s="91" t="s">
        <v>298</v>
      </c>
      <c r="C483" s="35" t="s">
        <v>115</v>
      </c>
      <c r="D483" s="87">
        <v>526.76</v>
      </c>
    </row>
    <row r="484" spans="2:4">
      <c r="B484" s="91" t="s">
        <v>298</v>
      </c>
      <c r="C484" s="35" t="s">
        <v>116</v>
      </c>
      <c r="D484" s="87">
        <v>526.76</v>
      </c>
    </row>
    <row r="485" spans="2:4">
      <c r="B485" s="91" t="s">
        <v>298</v>
      </c>
      <c r="C485" s="35" t="s">
        <v>117</v>
      </c>
      <c r="D485" s="87">
        <v>526.76</v>
      </c>
    </row>
    <row r="486" spans="2:4">
      <c r="B486" s="91" t="s">
        <v>298</v>
      </c>
      <c r="C486" s="35" t="s">
        <v>118</v>
      </c>
      <c r="D486" s="87">
        <v>526.76</v>
      </c>
    </row>
    <row r="487" spans="2:4">
      <c r="B487" s="91" t="s">
        <v>298</v>
      </c>
      <c r="C487" s="35" t="s">
        <v>119</v>
      </c>
      <c r="D487" s="87">
        <v>526.76</v>
      </c>
    </row>
    <row r="488" spans="2:4">
      <c r="B488" s="91" t="s">
        <v>298</v>
      </c>
      <c r="C488" s="35" t="s">
        <v>120</v>
      </c>
      <c r="D488" s="87">
        <v>526.76</v>
      </c>
    </row>
    <row r="489" spans="2:4">
      <c r="B489" s="91" t="s">
        <v>298</v>
      </c>
      <c r="C489" s="35" t="s">
        <v>121</v>
      </c>
      <c r="D489" s="87">
        <v>526.76</v>
      </c>
    </row>
    <row r="490" spans="2:4">
      <c r="B490" s="91" t="s">
        <v>298</v>
      </c>
      <c r="C490" s="35" t="s">
        <v>122</v>
      </c>
      <c r="D490" s="87">
        <v>526.76</v>
      </c>
    </row>
    <row r="491" spans="2:4">
      <c r="B491" s="91" t="s">
        <v>298</v>
      </c>
      <c r="C491" s="35" t="s">
        <v>123</v>
      </c>
      <c r="D491" s="87">
        <v>526.76</v>
      </c>
    </row>
    <row r="492" spans="2:4">
      <c r="B492" s="91" t="s">
        <v>298</v>
      </c>
      <c r="C492" s="35" t="s">
        <v>124</v>
      </c>
      <c r="D492" s="87">
        <v>526.76</v>
      </c>
    </row>
    <row r="493" spans="2:4">
      <c r="B493" s="91" t="s">
        <v>298</v>
      </c>
      <c r="C493" s="35" t="s">
        <v>125</v>
      </c>
      <c r="D493" s="87">
        <v>526.76</v>
      </c>
    </row>
    <row r="494" spans="2:4">
      <c r="B494" s="91" t="s">
        <v>298</v>
      </c>
      <c r="C494" s="35" t="s">
        <v>126</v>
      </c>
      <c r="D494" s="87">
        <v>526.76</v>
      </c>
    </row>
    <row r="495" spans="2:4">
      <c r="B495" s="91" t="s">
        <v>298</v>
      </c>
      <c r="C495" s="35" t="s">
        <v>127</v>
      </c>
      <c r="D495" s="87">
        <v>526.76</v>
      </c>
    </row>
    <row r="496" spans="2:4">
      <c r="B496" s="91" t="s">
        <v>298</v>
      </c>
      <c r="C496" s="35" t="s">
        <v>128</v>
      </c>
      <c r="D496" s="87">
        <v>526.76</v>
      </c>
    </row>
    <row r="497" spans="2:4">
      <c r="B497" s="91" t="s">
        <v>298</v>
      </c>
      <c r="C497" s="35" t="s">
        <v>129</v>
      </c>
      <c r="D497" s="87">
        <v>526.76</v>
      </c>
    </row>
    <row r="498" spans="2:4">
      <c r="B498" s="91" t="s">
        <v>298</v>
      </c>
      <c r="C498" s="35" t="s">
        <v>130</v>
      </c>
      <c r="D498" s="87">
        <v>526.76</v>
      </c>
    </row>
    <row r="499" spans="2:4">
      <c r="B499" s="91" t="s">
        <v>298</v>
      </c>
      <c r="C499" s="35" t="s">
        <v>131</v>
      </c>
      <c r="D499" s="87">
        <v>526.76</v>
      </c>
    </row>
    <row r="500" spans="2:4">
      <c r="B500" s="91" t="s">
        <v>298</v>
      </c>
      <c r="C500" s="35" t="s">
        <v>132</v>
      </c>
      <c r="D500" s="87">
        <v>526.76</v>
      </c>
    </row>
    <row r="501" spans="2:4">
      <c r="B501" s="91" t="s">
        <v>298</v>
      </c>
      <c r="C501" s="35" t="s">
        <v>133</v>
      </c>
      <c r="D501" s="87">
        <v>526.76</v>
      </c>
    </row>
    <row r="502" spans="2:4">
      <c r="B502" s="91" t="s">
        <v>298</v>
      </c>
      <c r="C502" s="35" t="s">
        <v>134</v>
      </c>
      <c r="D502" s="87">
        <v>526.76</v>
      </c>
    </row>
    <row r="503" spans="2:4">
      <c r="B503" s="91" t="s">
        <v>298</v>
      </c>
      <c r="C503" s="35" t="s">
        <v>135</v>
      </c>
      <c r="D503" s="87">
        <v>526.76</v>
      </c>
    </row>
    <row r="504" spans="2:4">
      <c r="B504" s="91" t="s">
        <v>298</v>
      </c>
      <c r="C504" s="35" t="s">
        <v>136</v>
      </c>
      <c r="D504" s="87">
        <v>526.76</v>
      </c>
    </row>
    <row r="505" spans="2:4">
      <c r="B505" s="91" t="s">
        <v>298</v>
      </c>
      <c r="C505" s="35" t="s">
        <v>137</v>
      </c>
      <c r="D505" s="87">
        <v>526.76</v>
      </c>
    </row>
    <row r="506" spans="2:4">
      <c r="B506" s="91" t="s">
        <v>298</v>
      </c>
      <c r="C506" s="35" t="s">
        <v>138</v>
      </c>
      <c r="D506" s="87">
        <v>563.54999999999995</v>
      </c>
    </row>
    <row r="507" spans="2:4">
      <c r="B507" s="91" t="s">
        <v>298</v>
      </c>
      <c r="C507" s="35" t="s">
        <v>139</v>
      </c>
      <c r="D507" s="87">
        <v>563.54999999999995</v>
      </c>
    </row>
    <row r="508" spans="2:4">
      <c r="B508" s="91" t="s">
        <v>298</v>
      </c>
      <c r="C508" s="35" t="s">
        <v>140</v>
      </c>
      <c r="D508" s="87">
        <v>563.54999999999995</v>
      </c>
    </row>
    <row r="509" spans="2:4">
      <c r="B509" s="91" t="s">
        <v>298</v>
      </c>
      <c r="C509" s="35" t="s">
        <v>141</v>
      </c>
      <c r="D509" s="87">
        <v>563.54999999999995</v>
      </c>
    </row>
    <row r="510" spans="2:4">
      <c r="B510" s="91" t="s">
        <v>298</v>
      </c>
      <c r="C510" s="35" t="s">
        <v>142</v>
      </c>
      <c r="D510" s="87">
        <v>563.54999999999995</v>
      </c>
    </row>
    <row r="511" spans="2:4">
      <c r="B511" s="91" t="s">
        <v>298</v>
      </c>
      <c r="C511" s="35" t="s">
        <v>143</v>
      </c>
      <c r="D511" s="87">
        <v>563.54999999999995</v>
      </c>
    </row>
    <row r="512" spans="2:4">
      <c r="B512" s="91" t="s">
        <v>298</v>
      </c>
      <c r="C512" s="35" t="s">
        <v>144</v>
      </c>
      <c r="D512" s="87">
        <v>563.54999999999995</v>
      </c>
    </row>
    <row r="513" spans="2:4">
      <c r="B513" s="91" t="s">
        <v>298</v>
      </c>
      <c r="C513" s="35" t="s">
        <v>145</v>
      </c>
      <c r="D513" s="87">
        <v>563.54999999999995</v>
      </c>
    </row>
    <row r="514" spans="2:4">
      <c r="B514" s="91" t="s">
        <v>298</v>
      </c>
      <c r="C514" s="35" t="s">
        <v>146</v>
      </c>
      <c r="D514" s="87">
        <v>563.54999999999995</v>
      </c>
    </row>
    <row r="515" spans="2:4">
      <c r="B515" s="91" t="s">
        <v>298</v>
      </c>
      <c r="C515" s="35" t="s">
        <v>147</v>
      </c>
      <c r="D515" s="87">
        <v>563.54999999999995</v>
      </c>
    </row>
    <row r="516" spans="2:4">
      <c r="B516" s="91" t="s">
        <v>298</v>
      </c>
      <c r="C516" s="35" t="s">
        <v>148</v>
      </c>
      <c r="D516" s="87">
        <v>563.54999999999995</v>
      </c>
    </row>
    <row r="517" spans="2:4">
      <c r="B517" s="91" t="s">
        <v>298</v>
      </c>
      <c r="C517" s="35" t="s">
        <v>149</v>
      </c>
      <c r="D517" s="87">
        <v>563.54999999999995</v>
      </c>
    </row>
    <row r="518" spans="2:4">
      <c r="B518" s="91" t="s">
        <v>298</v>
      </c>
      <c r="C518" s="35" t="s">
        <v>150</v>
      </c>
      <c r="D518" s="87">
        <v>563.54999999999995</v>
      </c>
    </row>
    <row r="519" spans="2:4">
      <c r="B519" s="91" t="s">
        <v>298</v>
      </c>
      <c r="C519" s="35" t="s">
        <v>151</v>
      </c>
      <c r="D519" s="87">
        <v>563.54999999999995</v>
      </c>
    </row>
    <row r="520" spans="2:4">
      <c r="B520" s="91" t="s">
        <v>298</v>
      </c>
      <c r="C520" s="35" t="s">
        <v>152</v>
      </c>
      <c r="D520" s="87">
        <v>563.54999999999995</v>
      </c>
    </row>
    <row r="521" spans="2:4">
      <c r="B521" s="91" t="s">
        <v>298</v>
      </c>
      <c r="C521" s="35" t="s">
        <v>153</v>
      </c>
      <c r="D521" s="87">
        <v>563.54999999999995</v>
      </c>
    </row>
    <row r="522" spans="2:4">
      <c r="B522" s="91" t="s">
        <v>298</v>
      </c>
      <c r="C522" s="35" t="s">
        <v>154</v>
      </c>
      <c r="D522" s="87">
        <v>563.54999999999995</v>
      </c>
    </row>
    <row r="523" spans="2:4">
      <c r="B523" s="91" t="s">
        <v>298</v>
      </c>
      <c r="C523" s="35" t="s">
        <v>155</v>
      </c>
      <c r="D523" s="87">
        <v>563.54999999999995</v>
      </c>
    </row>
    <row r="524" spans="2:4">
      <c r="B524" s="91" t="s">
        <v>298</v>
      </c>
      <c r="C524" s="35" t="s">
        <v>156</v>
      </c>
      <c r="D524" s="87">
        <v>563.54999999999995</v>
      </c>
    </row>
    <row r="525" spans="2:4">
      <c r="B525" s="91" t="s">
        <v>298</v>
      </c>
      <c r="C525" s="35" t="s">
        <v>157</v>
      </c>
      <c r="D525" s="87">
        <v>563.54999999999995</v>
      </c>
    </row>
    <row r="526" spans="2:4">
      <c r="B526" s="91" t="s">
        <v>298</v>
      </c>
      <c r="C526" s="35" t="s">
        <v>158</v>
      </c>
      <c r="D526" s="87">
        <v>563.54999999999995</v>
      </c>
    </row>
    <row r="527" spans="2:4">
      <c r="B527" s="91" t="s">
        <v>298</v>
      </c>
      <c r="C527" s="35" t="s">
        <v>159</v>
      </c>
      <c r="D527" s="87">
        <v>563.54999999999995</v>
      </c>
    </row>
    <row r="528" spans="2:4">
      <c r="B528" s="91" t="s">
        <v>298</v>
      </c>
      <c r="C528" s="35" t="s">
        <v>160</v>
      </c>
      <c r="D528" s="87">
        <v>563.54999999999995</v>
      </c>
    </row>
    <row r="529" spans="2:4">
      <c r="B529" s="91" t="s">
        <v>298</v>
      </c>
      <c r="C529" s="35" t="s">
        <v>161</v>
      </c>
      <c r="D529" s="87">
        <v>563.54999999999995</v>
      </c>
    </row>
    <row r="530" spans="2:4">
      <c r="B530" s="91" t="s">
        <v>298</v>
      </c>
      <c r="C530" s="35" t="s">
        <v>162</v>
      </c>
      <c r="D530" s="87">
        <v>563.54999999999995</v>
      </c>
    </row>
    <row r="531" spans="2:4">
      <c r="B531" s="91" t="s">
        <v>298</v>
      </c>
      <c r="C531" s="35" t="s">
        <v>163</v>
      </c>
      <c r="D531" s="87">
        <v>563.54999999999995</v>
      </c>
    </row>
    <row r="532" spans="2:4">
      <c r="B532" s="91" t="s">
        <v>298</v>
      </c>
      <c r="C532" s="35" t="s">
        <v>164</v>
      </c>
      <c r="D532" s="87">
        <v>563.54999999999995</v>
      </c>
    </row>
    <row r="533" spans="2:4">
      <c r="B533" s="91" t="s">
        <v>298</v>
      </c>
      <c r="C533" s="35" t="s">
        <v>165</v>
      </c>
      <c r="D533" s="87">
        <v>563.54999999999995</v>
      </c>
    </row>
    <row r="534" spans="2:4">
      <c r="B534" s="91" t="s">
        <v>298</v>
      </c>
      <c r="C534" s="35" t="s">
        <v>166</v>
      </c>
      <c r="D534" s="87">
        <v>563.54999999999995</v>
      </c>
    </row>
    <row r="535" spans="2:4">
      <c r="B535" s="91" t="s">
        <v>298</v>
      </c>
      <c r="C535" s="35" t="s">
        <v>167</v>
      </c>
      <c r="D535" s="87">
        <v>563.54999999999995</v>
      </c>
    </row>
    <row r="536" spans="2:4">
      <c r="B536" s="91" t="s">
        <v>298</v>
      </c>
      <c r="C536" s="35" t="s">
        <v>168</v>
      </c>
      <c r="D536" s="87">
        <v>563.54999999999995</v>
      </c>
    </row>
    <row r="537" spans="2:4">
      <c r="B537" s="91" t="s">
        <v>298</v>
      </c>
      <c r="C537" s="35" t="s">
        <v>169</v>
      </c>
      <c r="D537" s="87">
        <v>618.73</v>
      </c>
    </row>
    <row r="538" spans="2:4">
      <c r="B538" s="91" t="s">
        <v>298</v>
      </c>
      <c r="C538" s="35" t="s">
        <v>170</v>
      </c>
      <c r="D538" s="87">
        <v>618.73</v>
      </c>
    </row>
    <row r="539" spans="2:4">
      <c r="B539" s="91" t="s">
        <v>298</v>
      </c>
      <c r="C539" s="35" t="s">
        <v>171</v>
      </c>
      <c r="D539" s="87">
        <v>618.73</v>
      </c>
    </row>
    <row r="540" spans="2:4">
      <c r="B540" s="91" t="s">
        <v>298</v>
      </c>
      <c r="C540" s="35" t="s">
        <v>172</v>
      </c>
      <c r="D540" s="87">
        <v>618.73</v>
      </c>
    </row>
    <row r="541" spans="2:4">
      <c r="B541" s="91" t="s">
        <v>298</v>
      </c>
      <c r="C541" s="35" t="s">
        <v>173</v>
      </c>
      <c r="D541" s="87">
        <v>618.73</v>
      </c>
    </row>
    <row r="542" spans="2:4">
      <c r="B542" s="91" t="s">
        <v>298</v>
      </c>
      <c r="C542" s="35" t="s">
        <v>174</v>
      </c>
      <c r="D542" s="87">
        <v>618.73</v>
      </c>
    </row>
    <row r="543" spans="2:4">
      <c r="B543" s="91" t="s">
        <v>298</v>
      </c>
      <c r="C543" s="35" t="s">
        <v>175</v>
      </c>
      <c r="D543" s="87">
        <v>618.73</v>
      </c>
    </row>
    <row r="544" spans="2:4">
      <c r="B544" s="91" t="s">
        <v>298</v>
      </c>
      <c r="C544" s="35" t="s">
        <v>176</v>
      </c>
      <c r="D544" s="87">
        <v>618.73</v>
      </c>
    </row>
    <row r="545" spans="2:4">
      <c r="B545" s="91" t="s">
        <v>298</v>
      </c>
      <c r="C545" s="35" t="s">
        <v>177</v>
      </c>
      <c r="D545" s="87">
        <v>618.73</v>
      </c>
    </row>
    <row r="546" spans="2:4">
      <c r="B546" s="91" t="s">
        <v>298</v>
      </c>
      <c r="C546" s="35" t="s">
        <v>178</v>
      </c>
      <c r="D546" s="87">
        <v>618.73</v>
      </c>
    </row>
    <row r="547" spans="2:4">
      <c r="B547" s="91" t="s">
        <v>298</v>
      </c>
      <c r="C547" s="35" t="s">
        <v>179</v>
      </c>
      <c r="D547" s="87">
        <v>618.73</v>
      </c>
    </row>
    <row r="548" spans="2:4">
      <c r="B548" s="91" t="s">
        <v>298</v>
      </c>
      <c r="C548" s="35" t="s">
        <v>180</v>
      </c>
      <c r="D548" s="87">
        <v>618.73</v>
      </c>
    </row>
    <row r="549" spans="2:4">
      <c r="B549" s="91" t="s">
        <v>298</v>
      </c>
      <c r="C549" s="35" t="s">
        <v>181</v>
      </c>
      <c r="D549" s="87">
        <v>618.73</v>
      </c>
    </row>
    <row r="550" spans="2:4">
      <c r="B550" s="91" t="s">
        <v>298</v>
      </c>
      <c r="C550" s="35" t="s">
        <v>182</v>
      </c>
      <c r="D550" s="87">
        <v>618.73</v>
      </c>
    </row>
    <row r="551" spans="2:4">
      <c r="B551" s="91" t="s">
        <v>298</v>
      </c>
      <c r="C551" s="35" t="s">
        <v>183</v>
      </c>
      <c r="D551" s="87">
        <v>618.73</v>
      </c>
    </row>
    <row r="552" spans="2:4">
      <c r="B552" s="91" t="s">
        <v>298</v>
      </c>
      <c r="C552" s="35" t="s">
        <v>184</v>
      </c>
      <c r="D552" s="87">
        <v>618.73</v>
      </c>
    </row>
    <row r="553" spans="2:4">
      <c r="B553" s="91" t="s">
        <v>298</v>
      </c>
      <c r="C553" s="35" t="s">
        <v>185</v>
      </c>
      <c r="D553" s="87">
        <v>618.73</v>
      </c>
    </row>
    <row r="554" spans="2:4">
      <c r="B554" s="91" t="s">
        <v>298</v>
      </c>
      <c r="C554" s="35" t="s">
        <v>186</v>
      </c>
      <c r="D554" s="87">
        <v>618.73</v>
      </c>
    </row>
    <row r="555" spans="2:4">
      <c r="B555" s="91" t="s">
        <v>298</v>
      </c>
      <c r="C555" s="35" t="s">
        <v>187</v>
      </c>
      <c r="D555" s="87">
        <v>618.73</v>
      </c>
    </row>
    <row r="556" spans="2:4">
      <c r="B556" s="91" t="s">
        <v>298</v>
      </c>
      <c r="C556" s="35" t="s">
        <v>188</v>
      </c>
      <c r="D556" s="87">
        <v>618.73</v>
      </c>
    </row>
    <row r="557" spans="2:4">
      <c r="B557" s="91" t="s">
        <v>298</v>
      </c>
      <c r="C557" s="35" t="s">
        <v>189</v>
      </c>
      <c r="D557" s="87">
        <v>618.73</v>
      </c>
    </row>
    <row r="558" spans="2:4">
      <c r="B558" s="91" t="s">
        <v>298</v>
      </c>
      <c r="C558" s="35" t="s">
        <v>190</v>
      </c>
      <c r="D558" s="87">
        <v>618.73</v>
      </c>
    </row>
    <row r="559" spans="2:4">
      <c r="B559" s="91" t="s">
        <v>298</v>
      </c>
      <c r="C559" s="35" t="s">
        <v>191</v>
      </c>
      <c r="D559" s="87">
        <v>618.73</v>
      </c>
    </row>
    <row r="560" spans="2:4">
      <c r="B560" s="91" t="s">
        <v>298</v>
      </c>
      <c r="C560" s="35" t="s">
        <v>192</v>
      </c>
      <c r="D560" s="87">
        <v>618.73</v>
      </c>
    </row>
    <row r="561" spans="2:4">
      <c r="B561" s="91" t="s">
        <v>298</v>
      </c>
      <c r="C561" s="35" t="s">
        <v>193</v>
      </c>
      <c r="D561" s="87">
        <v>618.73</v>
      </c>
    </row>
    <row r="562" spans="2:4">
      <c r="B562" s="91" t="s">
        <v>298</v>
      </c>
      <c r="C562" s="35" t="s">
        <v>194</v>
      </c>
      <c r="D562" s="87">
        <v>618.73</v>
      </c>
    </row>
    <row r="563" spans="2:4">
      <c r="B563" s="91" t="s">
        <v>298</v>
      </c>
      <c r="C563" s="35" t="s">
        <v>195</v>
      </c>
      <c r="D563" s="87">
        <v>618.73</v>
      </c>
    </row>
    <row r="564" spans="2:4">
      <c r="B564" s="91" t="s">
        <v>298</v>
      </c>
      <c r="C564" s="35" t="s">
        <v>196</v>
      </c>
      <c r="D564" s="87">
        <v>618.73</v>
      </c>
    </row>
    <row r="565" spans="2:4">
      <c r="B565" s="91" t="s">
        <v>298</v>
      </c>
      <c r="C565" s="35" t="s">
        <v>197</v>
      </c>
      <c r="D565" s="87">
        <v>618.73</v>
      </c>
    </row>
    <row r="566" spans="2:4">
      <c r="B566" s="91" t="s">
        <v>298</v>
      </c>
      <c r="C566" s="35" t="s">
        <v>198</v>
      </c>
      <c r="D566" s="87">
        <v>618.73</v>
      </c>
    </row>
    <row r="567" spans="2:4">
      <c r="B567" s="91" t="s">
        <v>298</v>
      </c>
      <c r="C567" s="35" t="s">
        <v>199</v>
      </c>
      <c r="D567" s="87">
        <v>618.73</v>
      </c>
    </row>
    <row r="568" spans="2:4">
      <c r="B568" s="91" t="s">
        <v>298</v>
      </c>
      <c r="C568" s="35" t="s">
        <v>200</v>
      </c>
      <c r="D568" s="87">
        <v>618.73</v>
      </c>
    </row>
    <row r="569" spans="2:4">
      <c r="B569" s="91" t="s">
        <v>298</v>
      </c>
      <c r="C569" s="35" t="s">
        <v>201</v>
      </c>
      <c r="D569" s="87">
        <v>674.75</v>
      </c>
    </row>
    <row r="570" spans="2:4">
      <c r="B570" s="91" t="s">
        <v>298</v>
      </c>
      <c r="C570" s="35" t="s">
        <v>202</v>
      </c>
      <c r="D570" s="87">
        <v>674.75</v>
      </c>
    </row>
    <row r="571" spans="2:4">
      <c r="B571" s="91" t="s">
        <v>298</v>
      </c>
      <c r="C571" s="35" t="s">
        <v>203</v>
      </c>
      <c r="D571" s="87">
        <v>674.75</v>
      </c>
    </row>
    <row r="572" spans="2:4">
      <c r="B572" s="91" t="s">
        <v>298</v>
      </c>
      <c r="C572" s="35" t="s">
        <v>204</v>
      </c>
      <c r="D572" s="87">
        <v>674.75</v>
      </c>
    </row>
    <row r="573" spans="2:4">
      <c r="B573" s="91" t="s">
        <v>298</v>
      </c>
      <c r="C573" s="35" t="s">
        <v>205</v>
      </c>
      <c r="D573" s="87">
        <v>674.75</v>
      </c>
    </row>
    <row r="574" spans="2:4">
      <c r="B574" s="91" t="s">
        <v>298</v>
      </c>
      <c r="C574" s="35" t="s">
        <v>206</v>
      </c>
      <c r="D574" s="87">
        <v>674.75</v>
      </c>
    </row>
    <row r="575" spans="2:4">
      <c r="B575" s="91" t="s">
        <v>298</v>
      </c>
      <c r="C575" s="35" t="s">
        <v>207</v>
      </c>
      <c r="D575" s="87">
        <v>674.75</v>
      </c>
    </row>
    <row r="576" spans="2:4">
      <c r="B576" s="91" t="s">
        <v>298</v>
      </c>
      <c r="C576" s="35" t="s">
        <v>208</v>
      </c>
      <c r="D576" s="87">
        <v>674.75</v>
      </c>
    </row>
    <row r="577" spans="2:4">
      <c r="B577" s="91" t="s">
        <v>298</v>
      </c>
      <c r="C577" s="35" t="s">
        <v>209</v>
      </c>
      <c r="D577" s="87">
        <v>674.75</v>
      </c>
    </row>
    <row r="578" spans="2:4">
      <c r="B578" s="91" t="s">
        <v>298</v>
      </c>
      <c r="C578" s="35" t="s">
        <v>210</v>
      </c>
      <c r="D578" s="87">
        <v>674.75</v>
      </c>
    </row>
    <row r="579" spans="2:4">
      <c r="B579" s="91" t="s">
        <v>298</v>
      </c>
      <c r="C579" s="35" t="s">
        <v>211</v>
      </c>
      <c r="D579" s="87">
        <v>674.75</v>
      </c>
    </row>
    <row r="580" spans="2:4">
      <c r="B580" s="91" t="s">
        <v>298</v>
      </c>
      <c r="C580" s="35" t="s">
        <v>212</v>
      </c>
      <c r="D580" s="87">
        <v>674.75</v>
      </c>
    </row>
    <row r="581" spans="2:4">
      <c r="B581" s="91" t="s">
        <v>298</v>
      </c>
      <c r="C581" s="35" t="s">
        <v>213</v>
      </c>
      <c r="D581" s="87">
        <v>674.75</v>
      </c>
    </row>
    <row r="582" spans="2:4">
      <c r="B582" s="91" t="s">
        <v>298</v>
      </c>
      <c r="C582" s="35" t="s">
        <v>214</v>
      </c>
      <c r="D582" s="87">
        <v>674.75</v>
      </c>
    </row>
    <row r="583" spans="2:4">
      <c r="B583" s="91" t="s">
        <v>298</v>
      </c>
      <c r="C583" s="35" t="s">
        <v>215</v>
      </c>
      <c r="D583" s="87">
        <v>674.75</v>
      </c>
    </row>
    <row r="584" spans="2:4">
      <c r="B584" s="91" t="s">
        <v>298</v>
      </c>
      <c r="C584" s="35" t="s">
        <v>216</v>
      </c>
      <c r="D584" s="87">
        <v>674.75</v>
      </c>
    </row>
    <row r="585" spans="2:4">
      <c r="B585" s="91" t="s">
        <v>298</v>
      </c>
      <c r="C585" s="35" t="s">
        <v>217</v>
      </c>
      <c r="D585" s="87">
        <v>674.75</v>
      </c>
    </row>
    <row r="586" spans="2:4">
      <c r="B586" s="91" t="s">
        <v>298</v>
      </c>
      <c r="C586" s="35" t="s">
        <v>218</v>
      </c>
      <c r="D586" s="87">
        <v>674.75</v>
      </c>
    </row>
    <row r="587" spans="2:4">
      <c r="B587" s="91" t="s">
        <v>298</v>
      </c>
      <c r="C587" s="35" t="s">
        <v>219</v>
      </c>
      <c r="D587" s="87">
        <v>674.75</v>
      </c>
    </row>
    <row r="588" spans="2:4">
      <c r="B588" s="91" t="s">
        <v>298</v>
      </c>
      <c r="C588" s="35" t="s">
        <v>220</v>
      </c>
      <c r="D588" s="87">
        <v>674.75</v>
      </c>
    </row>
    <row r="589" spans="2:4">
      <c r="B589" s="91" t="s">
        <v>298</v>
      </c>
      <c r="C589" s="35" t="s">
        <v>221</v>
      </c>
      <c r="D589" s="87">
        <v>674.75</v>
      </c>
    </row>
    <row r="590" spans="2:4">
      <c r="B590" s="91" t="s">
        <v>298</v>
      </c>
      <c r="C590" s="35" t="s">
        <v>222</v>
      </c>
      <c r="D590" s="87">
        <v>674.75</v>
      </c>
    </row>
    <row r="591" spans="2:4">
      <c r="B591" s="91" t="s">
        <v>298</v>
      </c>
      <c r="C591" s="35" t="s">
        <v>223</v>
      </c>
      <c r="D591" s="87">
        <v>674.75</v>
      </c>
    </row>
    <row r="592" spans="2:4">
      <c r="B592" s="91" t="s">
        <v>298</v>
      </c>
      <c r="C592" s="35" t="s">
        <v>224</v>
      </c>
      <c r="D592" s="87">
        <v>674.75</v>
      </c>
    </row>
    <row r="593" spans="2:4">
      <c r="B593" s="91" t="s">
        <v>298</v>
      </c>
      <c r="C593" s="35" t="s">
        <v>225</v>
      </c>
      <c r="D593" s="87">
        <v>674.75</v>
      </c>
    </row>
    <row r="594" spans="2:4">
      <c r="B594" s="91" t="s">
        <v>298</v>
      </c>
      <c r="C594" s="35" t="s">
        <v>226</v>
      </c>
      <c r="D594" s="87">
        <v>674.75</v>
      </c>
    </row>
    <row r="595" spans="2:4">
      <c r="B595" s="91" t="s">
        <v>298</v>
      </c>
      <c r="C595" s="35" t="s">
        <v>227</v>
      </c>
      <c r="D595" s="87">
        <v>674.75</v>
      </c>
    </row>
    <row r="596" spans="2:4">
      <c r="B596" s="91" t="s">
        <v>298</v>
      </c>
      <c r="C596" s="35" t="s">
        <v>228</v>
      </c>
      <c r="D596" s="87">
        <v>674.75</v>
      </c>
    </row>
    <row r="597" spans="2:4">
      <c r="B597" s="91" t="s">
        <v>298</v>
      </c>
      <c r="C597" s="35" t="s">
        <v>229</v>
      </c>
      <c r="D597" s="87">
        <v>674.75</v>
      </c>
    </row>
    <row r="598" spans="2:4">
      <c r="B598" s="91" t="s">
        <v>298</v>
      </c>
      <c r="C598" s="35" t="s">
        <v>230</v>
      </c>
      <c r="D598" s="87">
        <v>674.75</v>
      </c>
    </row>
    <row r="599" spans="2:4">
      <c r="B599" s="91" t="s">
        <v>298</v>
      </c>
      <c r="C599" s="35" t="s">
        <v>231</v>
      </c>
      <c r="D599" s="87">
        <v>674.75</v>
      </c>
    </row>
    <row r="600" spans="2:4">
      <c r="B600" s="85" t="s">
        <v>294</v>
      </c>
      <c r="C600" s="90" t="s">
        <v>34</v>
      </c>
      <c r="D600" s="86">
        <v>607.86</v>
      </c>
    </row>
    <row r="601" spans="2:4">
      <c r="B601" s="85" t="s">
        <v>294</v>
      </c>
      <c r="C601" s="90" t="s">
        <v>33</v>
      </c>
      <c r="D601" s="86">
        <v>607.86</v>
      </c>
    </row>
    <row r="602" spans="2:4">
      <c r="B602" s="85" t="s">
        <v>294</v>
      </c>
      <c r="C602" s="90" t="s">
        <v>35</v>
      </c>
      <c r="D602" s="86">
        <v>607.86</v>
      </c>
    </row>
    <row r="603" spans="2:4">
      <c r="B603" s="85" t="s">
        <v>294</v>
      </c>
      <c r="C603" s="90" t="s">
        <v>36</v>
      </c>
      <c r="D603" s="86">
        <v>607.86</v>
      </c>
    </row>
    <row r="604" spans="2:4">
      <c r="B604" s="85" t="s">
        <v>294</v>
      </c>
      <c r="C604" s="90" t="s">
        <v>37</v>
      </c>
      <c r="D604" s="86">
        <v>607.86</v>
      </c>
    </row>
    <row r="605" spans="2:4">
      <c r="B605" s="85" t="s">
        <v>294</v>
      </c>
      <c r="C605" s="90" t="s">
        <v>38</v>
      </c>
      <c r="D605" s="86">
        <v>607.86</v>
      </c>
    </row>
    <row r="606" spans="2:4">
      <c r="B606" s="85" t="s">
        <v>294</v>
      </c>
      <c r="C606" s="90" t="s">
        <v>39</v>
      </c>
      <c r="D606" s="86">
        <v>607.86</v>
      </c>
    </row>
    <row r="607" spans="2:4">
      <c r="B607" s="85" t="s">
        <v>294</v>
      </c>
      <c r="C607" s="90" t="s">
        <v>40</v>
      </c>
      <c r="D607" s="86">
        <v>607.86</v>
      </c>
    </row>
    <row r="608" spans="2:4">
      <c r="B608" s="85" t="s">
        <v>294</v>
      </c>
      <c r="C608" s="90" t="s">
        <v>41</v>
      </c>
      <c r="D608" s="86">
        <v>607.86</v>
      </c>
    </row>
    <row r="609" spans="2:4">
      <c r="B609" s="85" t="s">
        <v>294</v>
      </c>
      <c r="C609" s="90" t="s">
        <v>42</v>
      </c>
      <c r="D609" s="86">
        <v>607.86</v>
      </c>
    </row>
    <row r="610" spans="2:4">
      <c r="B610" s="85" t="s">
        <v>294</v>
      </c>
      <c r="C610" s="90" t="s">
        <v>43</v>
      </c>
      <c r="D610" s="86">
        <v>607.86</v>
      </c>
    </row>
    <row r="611" spans="2:4">
      <c r="B611" s="85" t="s">
        <v>294</v>
      </c>
      <c r="C611" s="90" t="s">
        <v>44</v>
      </c>
      <c r="D611" s="86">
        <v>607.86</v>
      </c>
    </row>
    <row r="612" spans="2:4">
      <c r="B612" s="85" t="s">
        <v>294</v>
      </c>
      <c r="C612" s="90" t="s">
        <v>45</v>
      </c>
      <c r="D612" s="86">
        <v>607.86</v>
      </c>
    </row>
    <row r="613" spans="2:4">
      <c r="B613" s="85" t="s">
        <v>294</v>
      </c>
      <c r="C613" s="90" t="s">
        <v>46</v>
      </c>
      <c r="D613" s="86">
        <v>607.86</v>
      </c>
    </row>
    <row r="614" spans="2:4">
      <c r="B614" s="85" t="s">
        <v>294</v>
      </c>
      <c r="C614" s="90" t="s">
        <v>47</v>
      </c>
      <c r="D614" s="86">
        <v>607.86</v>
      </c>
    </row>
    <row r="615" spans="2:4">
      <c r="B615" s="85" t="s">
        <v>294</v>
      </c>
      <c r="C615" s="90" t="s">
        <v>48</v>
      </c>
      <c r="D615" s="86">
        <v>607.86</v>
      </c>
    </row>
    <row r="616" spans="2:4">
      <c r="B616" s="85" t="s">
        <v>294</v>
      </c>
      <c r="C616" s="90" t="s">
        <v>49</v>
      </c>
      <c r="D616" s="86">
        <v>607.86</v>
      </c>
    </row>
    <row r="617" spans="2:4">
      <c r="B617" s="85" t="s">
        <v>294</v>
      </c>
      <c r="C617" s="90" t="s">
        <v>50</v>
      </c>
      <c r="D617" s="86">
        <v>607.86</v>
      </c>
    </row>
    <row r="618" spans="2:4">
      <c r="B618" s="85" t="s">
        <v>294</v>
      </c>
      <c r="C618" s="90" t="s">
        <v>51</v>
      </c>
      <c r="D618" s="86">
        <v>607.86</v>
      </c>
    </row>
    <row r="619" spans="2:4">
      <c r="B619" s="85" t="s">
        <v>294</v>
      </c>
      <c r="C619" s="90" t="s">
        <v>52</v>
      </c>
      <c r="D619" s="86">
        <v>607.86</v>
      </c>
    </row>
    <row r="620" spans="2:4">
      <c r="B620" s="85" t="s">
        <v>294</v>
      </c>
      <c r="C620" s="90" t="s">
        <v>53</v>
      </c>
      <c r="D620" s="86">
        <v>607.86</v>
      </c>
    </row>
    <row r="621" spans="2:4">
      <c r="B621" s="85" t="s">
        <v>294</v>
      </c>
      <c r="C621" s="90" t="s">
        <v>54</v>
      </c>
      <c r="D621" s="86">
        <v>607.86</v>
      </c>
    </row>
    <row r="622" spans="2:4">
      <c r="B622" s="85" t="s">
        <v>294</v>
      </c>
      <c r="C622" s="90" t="s">
        <v>55</v>
      </c>
      <c r="D622" s="86">
        <v>607.86</v>
      </c>
    </row>
    <row r="623" spans="2:4">
      <c r="B623" s="85" t="s">
        <v>294</v>
      </c>
      <c r="C623" s="90" t="s">
        <v>56</v>
      </c>
      <c r="D623" s="86">
        <v>607.86</v>
      </c>
    </row>
    <row r="624" spans="2:4">
      <c r="B624" s="85" t="s">
        <v>294</v>
      </c>
      <c r="C624" s="90" t="s">
        <v>57</v>
      </c>
      <c r="D624" s="86">
        <v>607.86</v>
      </c>
    </row>
    <row r="625" spans="2:4">
      <c r="B625" s="85" t="s">
        <v>294</v>
      </c>
      <c r="C625" s="90" t="s">
        <v>58</v>
      </c>
      <c r="D625" s="86">
        <v>607.86</v>
      </c>
    </row>
    <row r="626" spans="2:4">
      <c r="B626" s="85" t="s">
        <v>294</v>
      </c>
      <c r="C626" s="90" t="s">
        <v>59</v>
      </c>
      <c r="D626" s="86">
        <v>607.86</v>
      </c>
    </row>
    <row r="627" spans="2:4">
      <c r="B627" s="85" t="s">
        <v>294</v>
      </c>
      <c r="C627" s="90" t="s">
        <v>60</v>
      </c>
      <c r="D627" s="86">
        <v>607.86</v>
      </c>
    </row>
    <row r="628" spans="2:4">
      <c r="B628" s="85" t="s">
        <v>294</v>
      </c>
      <c r="C628" s="90" t="s">
        <v>61</v>
      </c>
      <c r="D628" s="86">
        <v>607.86</v>
      </c>
    </row>
    <row r="629" spans="2:4">
      <c r="B629" s="85" t="s">
        <v>294</v>
      </c>
      <c r="C629" s="90" t="s">
        <v>62</v>
      </c>
      <c r="D629" s="86">
        <v>607.86</v>
      </c>
    </row>
    <row r="630" spans="2:4">
      <c r="B630" s="85" t="s">
        <v>294</v>
      </c>
      <c r="C630" s="90" t="s">
        <v>63</v>
      </c>
      <c r="D630" s="86">
        <v>607.86</v>
      </c>
    </row>
    <row r="631" spans="2:4">
      <c r="B631" s="85" t="s">
        <v>294</v>
      </c>
      <c r="C631" s="90" t="s">
        <v>64</v>
      </c>
      <c r="D631" s="86">
        <v>607.86</v>
      </c>
    </row>
    <row r="632" spans="2:4">
      <c r="B632" s="85" t="s">
        <v>294</v>
      </c>
      <c r="C632" s="90" t="s">
        <v>65</v>
      </c>
      <c r="D632" s="86">
        <v>607.86</v>
      </c>
    </row>
    <row r="633" spans="2:4">
      <c r="B633" s="85" t="s">
        <v>294</v>
      </c>
      <c r="C633" s="90" t="s">
        <v>66</v>
      </c>
      <c r="D633" s="86">
        <v>607.86</v>
      </c>
    </row>
    <row r="634" spans="2:4">
      <c r="B634" s="85" t="s">
        <v>294</v>
      </c>
      <c r="C634" s="90" t="s">
        <v>67</v>
      </c>
      <c r="D634" s="86">
        <v>607.86</v>
      </c>
    </row>
    <row r="635" spans="2:4">
      <c r="B635" s="85" t="s">
        <v>294</v>
      </c>
      <c r="C635" s="90" t="s">
        <v>68</v>
      </c>
      <c r="D635" s="86">
        <v>607.86</v>
      </c>
    </row>
    <row r="636" spans="2:4">
      <c r="B636" s="85" t="s">
        <v>294</v>
      </c>
      <c r="C636" s="90" t="s">
        <v>69</v>
      </c>
      <c r="D636" s="86">
        <v>607.86</v>
      </c>
    </row>
    <row r="637" spans="2:4">
      <c r="B637" s="85" t="s">
        <v>294</v>
      </c>
      <c r="C637" s="90" t="s">
        <v>70</v>
      </c>
      <c r="D637" s="86">
        <v>607.86</v>
      </c>
    </row>
    <row r="638" spans="2:4">
      <c r="B638" s="85" t="s">
        <v>294</v>
      </c>
      <c r="C638" s="90" t="s">
        <v>71</v>
      </c>
      <c r="D638" s="86">
        <v>607.86</v>
      </c>
    </row>
    <row r="639" spans="2:4">
      <c r="B639" s="85" t="s">
        <v>294</v>
      </c>
      <c r="C639" s="90" t="s">
        <v>72</v>
      </c>
      <c r="D639" s="86">
        <v>607.86</v>
      </c>
    </row>
    <row r="640" spans="2:4">
      <c r="B640" s="85" t="s">
        <v>294</v>
      </c>
      <c r="C640" s="90" t="s">
        <v>73</v>
      </c>
      <c r="D640" s="86">
        <v>607.86</v>
      </c>
    </row>
    <row r="641" spans="2:4">
      <c r="B641" s="85" t="s">
        <v>294</v>
      </c>
      <c r="C641" s="90" t="s">
        <v>74</v>
      </c>
      <c r="D641" s="86">
        <v>607.86</v>
      </c>
    </row>
    <row r="642" spans="2:4">
      <c r="B642" s="85" t="s">
        <v>294</v>
      </c>
      <c r="C642" s="90" t="s">
        <v>75</v>
      </c>
      <c r="D642" s="86">
        <v>607.86</v>
      </c>
    </row>
    <row r="643" spans="2:4">
      <c r="B643" s="85" t="s">
        <v>294</v>
      </c>
      <c r="C643" s="90" t="s">
        <v>76</v>
      </c>
      <c r="D643" s="86">
        <v>607.86</v>
      </c>
    </row>
    <row r="644" spans="2:4">
      <c r="B644" s="85" t="s">
        <v>294</v>
      </c>
      <c r="C644" s="90" t="s">
        <v>77</v>
      </c>
      <c r="D644" s="86">
        <v>607.86</v>
      </c>
    </row>
    <row r="645" spans="2:4">
      <c r="B645" s="85" t="s">
        <v>294</v>
      </c>
      <c r="C645" s="90" t="s">
        <v>78</v>
      </c>
      <c r="D645" s="86">
        <v>607.86</v>
      </c>
    </row>
    <row r="646" spans="2:4">
      <c r="B646" s="85" t="s">
        <v>294</v>
      </c>
      <c r="C646" s="90" t="s">
        <v>79</v>
      </c>
      <c r="D646" s="86">
        <v>607.86</v>
      </c>
    </row>
    <row r="647" spans="2:4">
      <c r="B647" s="85" t="s">
        <v>294</v>
      </c>
      <c r="C647" s="90" t="s">
        <v>80</v>
      </c>
      <c r="D647" s="86">
        <v>607.86</v>
      </c>
    </row>
    <row r="648" spans="2:4">
      <c r="B648" s="85" t="s">
        <v>294</v>
      </c>
      <c r="C648" s="90" t="s">
        <v>81</v>
      </c>
      <c r="D648" s="86">
        <v>607.86</v>
      </c>
    </row>
    <row r="649" spans="2:4">
      <c r="B649" s="85" t="s">
        <v>294</v>
      </c>
      <c r="C649" s="90" t="s">
        <v>83</v>
      </c>
      <c r="D649" s="86">
        <v>607.86</v>
      </c>
    </row>
    <row r="650" spans="2:4">
      <c r="B650" s="85" t="s">
        <v>294</v>
      </c>
      <c r="C650" s="90" t="s">
        <v>84</v>
      </c>
      <c r="D650" s="86">
        <v>607.86</v>
      </c>
    </row>
    <row r="651" spans="2:4">
      <c r="B651" s="85" t="s">
        <v>294</v>
      </c>
      <c r="C651" s="90" t="s">
        <v>85</v>
      </c>
      <c r="D651" s="86">
        <v>607.86</v>
      </c>
    </row>
    <row r="652" spans="2:4">
      <c r="B652" s="85" t="s">
        <v>294</v>
      </c>
      <c r="C652" s="90" t="s">
        <v>86</v>
      </c>
      <c r="D652" s="86">
        <v>607.86</v>
      </c>
    </row>
    <row r="653" spans="2:4">
      <c r="B653" s="85" t="s">
        <v>294</v>
      </c>
      <c r="C653" s="90" t="s">
        <v>87</v>
      </c>
      <c r="D653" s="86">
        <v>607.86</v>
      </c>
    </row>
    <row r="654" spans="2:4">
      <c r="B654" s="85" t="s">
        <v>294</v>
      </c>
      <c r="C654" s="90" t="s">
        <v>88</v>
      </c>
      <c r="D654" s="86">
        <v>607.86</v>
      </c>
    </row>
    <row r="655" spans="2:4">
      <c r="B655" s="85" t="s">
        <v>294</v>
      </c>
      <c r="C655" s="90" t="s">
        <v>89</v>
      </c>
      <c r="D655" s="86">
        <v>607.86</v>
      </c>
    </row>
    <row r="656" spans="2:4">
      <c r="B656" s="85" t="s">
        <v>294</v>
      </c>
      <c r="C656" s="90" t="s">
        <v>90</v>
      </c>
      <c r="D656" s="86">
        <v>607.86</v>
      </c>
    </row>
    <row r="657" spans="2:4">
      <c r="B657" s="85" t="s">
        <v>294</v>
      </c>
      <c r="C657" s="90" t="s">
        <v>91</v>
      </c>
      <c r="D657" s="86">
        <v>607.86</v>
      </c>
    </row>
    <row r="658" spans="2:4">
      <c r="B658" s="85" t="s">
        <v>294</v>
      </c>
      <c r="C658" s="90" t="s">
        <v>82</v>
      </c>
      <c r="D658" s="86">
        <v>607.86</v>
      </c>
    </row>
    <row r="659" spans="2:4">
      <c r="B659" s="85" t="s">
        <v>294</v>
      </c>
      <c r="C659" s="90" t="s">
        <v>92</v>
      </c>
      <c r="D659" s="86">
        <v>607.86</v>
      </c>
    </row>
    <row r="660" spans="2:4">
      <c r="B660" s="85" t="s">
        <v>294</v>
      </c>
      <c r="C660" s="90" t="s">
        <v>93</v>
      </c>
      <c r="D660" s="86">
        <v>607.86</v>
      </c>
    </row>
    <row r="661" spans="2:4">
      <c r="B661" s="85" t="s">
        <v>294</v>
      </c>
      <c r="C661" s="90" t="s">
        <v>235</v>
      </c>
      <c r="D661" s="86">
        <v>607.86</v>
      </c>
    </row>
    <row r="662" spans="2:4">
      <c r="B662" s="85" t="s">
        <v>294</v>
      </c>
      <c r="C662" s="90" t="s">
        <v>95</v>
      </c>
      <c r="D662" s="86">
        <v>607.86</v>
      </c>
    </row>
    <row r="663" spans="2:4">
      <c r="B663" s="85" t="s">
        <v>294</v>
      </c>
      <c r="C663" s="90" t="s">
        <v>96</v>
      </c>
      <c r="D663" s="86">
        <v>607.86</v>
      </c>
    </row>
    <row r="664" spans="2:4">
      <c r="B664" s="85" t="s">
        <v>294</v>
      </c>
      <c r="C664" s="90" t="s">
        <v>97</v>
      </c>
      <c r="D664" s="86">
        <v>607.86</v>
      </c>
    </row>
    <row r="665" spans="2:4">
      <c r="B665" s="85" t="s">
        <v>294</v>
      </c>
      <c r="C665" s="90" t="s">
        <v>98</v>
      </c>
      <c r="D665" s="86">
        <v>607.86</v>
      </c>
    </row>
    <row r="666" spans="2:4">
      <c r="B666" s="85" t="s">
        <v>294</v>
      </c>
      <c r="C666" s="90" t="s">
        <v>99</v>
      </c>
      <c r="D666" s="86">
        <v>607.86</v>
      </c>
    </row>
    <row r="667" spans="2:4">
      <c r="B667" s="85" t="s">
        <v>294</v>
      </c>
      <c r="C667" s="90" t="s">
        <v>100</v>
      </c>
      <c r="D667" s="86">
        <v>607.86</v>
      </c>
    </row>
    <row r="668" spans="2:4">
      <c r="B668" s="85" t="s">
        <v>294</v>
      </c>
      <c r="C668" s="90" t="s">
        <v>101</v>
      </c>
      <c r="D668" s="86">
        <v>607.86</v>
      </c>
    </row>
    <row r="669" spans="2:4">
      <c r="B669" s="85" t="s">
        <v>294</v>
      </c>
      <c r="C669" s="90" t="s">
        <v>102</v>
      </c>
      <c r="D669" s="86">
        <v>607.86</v>
      </c>
    </row>
    <row r="670" spans="2:4">
      <c r="B670" s="85" t="s">
        <v>294</v>
      </c>
      <c r="C670" s="90" t="s">
        <v>103</v>
      </c>
      <c r="D670" s="86">
        <v>607.86</v>
      </c>
    </row>
    <row r="671" spans="2:4">
      <c r="B671" s="85" t="s">
        <v>294</v>
      </c>
      <c r="C671" s="90" t="s">
        <v>104</v>
      </c>
      <c r="D671" s="86">
        <v>607.86</v>
      </c>
    </row>
    <row r="672" spans="2:4">
      <c r="B672" s="85" t="s">
        <v>294</v>
      </c>
      <c r="C672" s="90" t="s">
        <v>105</v>
      </c>
      <c r="D672" s="86">
        <v>607.86</v>
      </c>
    </row>
    <row r="673" spans="2:4">
      <c r="B673" s="85" t="s">
        <v>294</v>
      </c>
      <c r="C673" s="90" t="s">
        <v>106</v>
      </c>
      <c r="D673" s="86">
        <v>607.86</v>
      </c>
    </row>
    <row r="674" spans="2:4">
      <c r="B674" s="85" t="s">
        <v>294</v>
      </c>
      <c r="C674" s="90" t="s">
        <v>107</v>
      </c>
      <c r="D674" s="86">
        <v>607.86</v>
      </c>
    </row>
    <row r="675" spans="2:4">
      <c r="B675" s="85" t="s">
        <v>294</v>
      </c>
      <c r="C675" s="90" t="s">
        <v>108</v>
      </c>
      <c r="D675" s="86">
        <v>607.86</v>
      </c>
    </row>
    <row r="676" spans="2:4">
      <c r="B676" s="85" t="s">
        <v>294</v>
      </c>
      <c r="C676" s="90" t="s">
        <v>109</v>
      </c>
      <c r="D676" s="86">
        <v>607.86</v>
      </c>
    </row>
    <row r="677" spans="2:4">
      <c r="B677" s="85" t="s">
        <v>294</v>
      </c>
      <c r="C677" s="90" t="s">
        <v>110</v>
      </c>
      <c r="D677" s="86">
        <v>607.86</v>
      </c>
    </row>
    <row r="678" spans="2:4">
      <c r="B678" s="85" t="s">
        <v>294</v>
      </c>
      <c r="C678" s="90" t="s">
        <v>111</v>
      </c>
      <c r="D678" s="86">
        <v>607.86</v>
      </c>
    </row>
    <row r="679" spans="2:4">
      <c r="B679" s="85" t="s">
        <v>294</v>
      </c>
      <c r="C679" s="90" t="s">
        <v>112</v>
      </c>
      <c r="D679" s="86">
        <v>607.86</v>
      </c>
    </row>
    <row r="680" spans="2:4">
      <c r="B680" s="85" t="s">
        <v>294</v>
      </c>
      <c r="C680" s="90" t="s">
        <v>113</v>
      </c>
      <c r="D680" s="86">
        <v>607.86</v>
      </c>
    </row>
    <row r="681" spans="2:4">
      <c r="B681" s="85" t="s">
        <v>294</v>
      </c>
      <c r="C681" s="90" t="s">
        <v>114</v>
      </c>
      <c r="D681" s="86">
        <v>607.86</v>
      </c>
    </row>
    <row r="682" spans="2:4">
      <c r="B682" s="85" t="s">
        <v>294</v>
      </c>
      <c r="C682" s="90" t="s">
        <v>115</v>
      </c>
      <c r="D682" s="86">
        <v>607.86</v>
      </c>
    </row>
    <row r="683" spans="2:4">
      <c r="B683" s="85" t="s">
        <v>294</v>
      </c>
      <c r="C683" s="90" t="s">
        <v>116</v>
      </c>
      <c r="D683" s="86">
        <v>607.86</v>
      </c>
    </row>
    <row r="684" spans="2:4">
      <c r="B684" s="85" t="s">
        <v>294</v>
      </c>
      <c r="C684" s="90" t="s">
        <v>117</v>
      </c>
      <c r="D684" s="86">
        <v>607.86</v>
      </c>
    </row>
    <row r="685" spans="2:4">
      <c r="B685" s="85" t="s">
        <v>294</v>
      </c>
      <c r="C685" s="90" t="s">
        <v>118</v>
      </c>
      <c r="D685" s="86">
        <v>607.86</v>
      </c>
    </row>
    <row r="686" spans="2:4">
      <c r="B686" s="85" t="s">
        <v>294</v>
      </c>
      <c r="C686" s="90" t="s">
        <v>119</v>
      </c>
      <c r="D686" s="86">
        <v>607.86</v>
      </c>
    </row>
    <row r="687" spans="2:4">
      <c r="B687" s="85" t="s">
        <v>294</v>
      </c>
      <c r="C687" s="90" t="s">
        <v>120</v>
      </c>
      <c r="D687" s="86">
        <v>607.86</v>
      </c>
    </row>
    <row r="688" spans="2:4">
      <c r="B688" s="85" t="s">
        <v>294</v>
      </c>
      <c r="C688" s="90" t="s">
        <v>121</v>
      </c>
      <c r="D688" s="86">
        <v>607.86</v>
      </c>
    </row>
    <row r="689" spans="2:4">
      <c r="B689" s="85" t="s">
        <v>294</v>
      </c>
      <c r="C689" s="90" t="s">
        <v>122</v>
      </c>
      <c r="D689" s="86">
        <v>607.86</v>
      </c>
    </row>
    <row r="690" spans="2:4">
      <c r="B690" s="85" t="s">
        <v>294</v>
      </c>
      <c r="C690" s="90" t="s">
        <v>123</v>
      </c>
      <c r="D690" s="86">
        <v>607.86</v>
      </c>
    </row>
    <row r="691" spans="2:4">
      <c r="B691" s="85" t="s">
        <v>294</v>
      </c>
      <c r="C691" s="90" t="s">
        <v>124</v>
      </c>
      <c r="D691" s="86">
        <v>607.86</v>
      </c>
    </row>
    <row r="692" spans="2:4">
      <c r="B692" s="85" t="s">
        <v>294</v>
      </c>
      <c r="C692" s="90" t="s">
        <v>125</v>
      </c>
      <c r="D692" s="86">
        <v>607.86</v>
      </c>
    </row>
    <row r="693" spans="2:4">
      <c r="B693" s="85" t="s">
        <v>294</v>
      </c>
      <c r="C693" s="90" t="s">
        <v>126</v>
      </c>
      <c r="D693" s="86">
        <v>607.86</v>
      </c>
    </row>
    <row r="694" spans="2:4">
      <c r="B694" s="85" t="s">
        <v>294</v>
      </c>
      <c r="C694" s="90" t="s">
        <v>127</v>
      </c>
      <c r="D694" s="86">
        <v>607.86</v>
      </c>
    </row>
    <row r="695" spans="2:4">
      <c r="B695" s="85" t="s">
        <v>294</v>
      </c>
      <c r="C695" s="90" t="s">
        <v>128</v>
      </c>
      <c r="D695" s="86">
        <v>607.86</v>
      </c>
    </row>
    <row r="696" spans="2:4">
      <c r="B696" s="85" t="s">
        <v>294</v>
      </c>
      <c r="C696" s="90" t="s">
        <v>129</v>
      </c>
      <c r="D696" s="86">
        <v>607.86</v>
      </c>
    </row>
    <row r="697" spans="2:4">
      <c r="B697" s="85" t="s">
        <v>294</v>
      </c>
      <c r="C697" s="90" t="s">
        <v>130</v>
      </c>
      <c r="D697" s="86">
        <v>607.86</v>
      </c>
    </row>
    <row r="698" spans="2:4">
      <c r="B698" s="85" t="s">
        <v>294</v>
      </c>
      <c r="C698" s="90" t="s">
        <v>131</v>
      </c>
      <c r="D698" s="86">
        <v>607.86</v>
      </c>
    </row>
    <row r="699" spans="2:4">
      <c r="B699" s="85" t="s">
        <v>294</v>
      </c>
      <c r="C699" s="90" t="s">
        <v>132</v>
      </c>
      <c r="D699" s="86">
        <v>607.86</v>
      </c>
    </row>
    <row r="700" spans="2:4">
      <c r="B700" s="85" t="s">
        <v>294</v>
      </c>
      <c r="C700" s="90" t="s">
        <v>133</v>
      </c>
      <c r="D700" s="86">
        <v>607.86</v>
      </c>
    </row>
    <row r="701" spans="2:4">
      <c r="B701" s="85" t="s">
        <v>294</v>
      </c>
      <c r="C701" s="90" t="s">
        <v>134</v>
      </c>
      <c r="D701" s="86">
        <v>607.86</v>
      </c>
    </row>
    <row r="702" spans="2:4">
      <c r="B702" s="85" t="s">
        <v>294</v>
      </c>
      <c r="C702" s="90" t="s">
        <v>135</v>
      </c>
      <c r="D702" s="86">
        <v>607.86</v>
      </c>
    </row>
    <row r="703" spans="2:4">
      <c r="B703" s="85" t="s">
        <v>294</v>
      </c>
      <c r="C703" s="90" t="s">
        <v>136</v>
      </c>
      <c r="D703" s="86">
        <v>607.86</v>
      </c>
    </row>
    <row r="704" spans="2:4">
      <c r="B704" s="85" t="s">
        <v>294</v>
      </c>
      <c r="C704" s="90" t="s">
        <v>137</v>
      </c>
      <c r="D704" s="86">
        <v>607.86</v>
      </c>
    </row>
    <row r="705" spans="2:4">
      <c r="B705" s="85" t="s">
        <v>294</v>
      </c>
      <c r="C705" s="90" t="s">
        <v>138</v>
      </c>
      <c r="D705" s="86">
        <v>683.11</v>
      </c>
    </row>
    <row r="706" spans="2:4">
      <c r="B706" s="85" t="s">
        <v>294</v>
      </c>
      <c r="C706" s="90" t="s">
        <v>139</v>
      </c>
      <c r="D706" s="86">
        <v>683.11</v>
      </c>
    </row>
    <row r="707" spans="2:4">
      <c r="B707" s="85" t="s">
        <v>294</v>
      </c>
      <c r="C707" s="90" t="s">
        <v>140</v>
      </c>
      <c r="D707" s="86">
        <v>683.11</v>
      </c>
    </row>
    <row r="708" spans="2:4">
      <c r="B708" s="85" t="s">
        <v>294</v>
      </c>
      <c r="C708" s="90" t="s">
        <v>141</v>
      </c>
      <c r="D708" s="86">
        <v>683.11</v>
      </c>
    </row>
    <row r="709" spans="2:4">
      <c r="B709" s="85" t="s">
        <v>294</v>
      </c>
      <c r="C709" s="90" t="s">
        <v>142</v>
      </c>
      <c r="D709" s="86">
        <v>683.11</v>
      </c>
    </row>
    <row r="710" spans="2:4">
      <c r="B710" s="85" t="s">
        <v>294</v>
      </c>
      <c r="C710" s="90" t="s">
        <v>143</v>
      </c>
      <c r="D710" s="86">
        <v>683.11</v>
      </c>
    </row>
    <row r="711" spans="2:4">
      <c r="B711" s="85" t="s">
        <v>294</v>
      </c>
      <c r="C711" s="90" t="s">
        <v>144</v>
      </c>
      <c r="D711" s="86">
        <v>683.11</v>
      </c>
    </row>
    <row r="712" spans="2:4">
      <c r="B712" s="85" t="s">
        <v>294</v>
      </c>
      <c r="C712" s="90" t="s">
        <v>145</v>
      </c>
      <c r="D712" s="86">
        <v>683.11</v>
      </c>
    </row>
    <row r="713" spans="2:4">
      <c r="B713" s="85" t="s">
        <v>294</v>
      </c>
      <c r="C713" s="90" t="s">
        <v>146</v>
      </c>
      <c r="D713" s="86">
        <v>683.11</v>
      </c>
    </row>
    <row r="714" spans="2:4">
      <c r="B714" s="85" t="s">
        <v>294</v>
      </c>
      <c r="C714" s="90" t="s">
        <v>147</v>
      </c>
      <c r="D714" s="86">
        <v>683.11</v>
      </c>
    </row>
    <row r="715" spans="2:4">
      <c r="B715" s="85" t="s">
        <v>294</v>
      </c>
      <c r="C715" s="90" t="s">
        <v>148</v>
      </c>
      <c r="D715" s="86">
        <v>683.11</v>
      </c>
    </row>
    <row r="716" spans="2:4">
      <c r="B716" s="85" t="s">
        <v>294</v>
      </c>
      <c r="C716" s="90" t="s">
        <v>149</v>
      </c>
      <c r="D716" s="86">
        <v>683.11</v>
      </c>
    </row>
    <row r="717" spans="2:4">
      <c r="B717" s="85" t="s">
        <v>294</v>
      </c>
      <c r="C717" s="90" t="s">
        <v>150</v>
      </c>
      <c r="D717" s="86">
        <v>683.11</v>
      </c>
    </row>
    <row r="718" spans="2:4">
      <c r="B718" s="85" t="s">
        <v>294</v>
      </c>
      <c r="C718" s="90" t="s">
        <v>151</v>
      </c>
      <c r="D718" s="86">
        <v>683.11</v>
      </c>
    </row>
    <row r="719" spans="2:4">
      <c r="B719" s="85" t="s">
        <v>294</v>
      </c>
      <c r="C719" s="90" t="s">
        <v>152</v>
      </c>
      <c r="D719" s="86">
        <v>683.11</v>
      </c>
    </row>
    <row r="720" spans="2:4">
      <c r="B720" s="85" t="s">
        <v>294</v>
      </c>
      <c r="C720" s="90" t="s">
        <v>153</v>
      </c>
      <c r="D720" s="86">
        <v>683.11</v>
      </c>
    </row>
    <row r="721" spans="2:4">
      <c r="B721" s="85" t="s">
        <v>294</v>
      </c>
      <c r="C721" s="90" t="s">
        <v>154</v>
      </c>
      <c r="D721" s="86">
        <v>683.11</v>
      </c>
    </row>
    <row r="722" spans="2:4">
      <c r="B722" s="85" t="s">
        <v>294</v>
      </c>
      <c r="C722" s="90" t="s">
        <v>155</v>
      </c>
      <c r="D722" s="86">
        <v>683.11</v>
      </c>
    </row>
    <row r="723" spans="2:4">
      <c r="B723" s="85" t="s">
        <v>294</v>
      </c>
      <c r="C723" s="90" t="s">
        <v>156</v>
      </c>
      <c r="D723" s="86">
        <v>683.11</v>
      </c>
    </row>
    <row r="724" spans="2:4">
      <c r="B724" s="85" t="s">
        <v>294</v>
      </c>
      <c r="C724" s="90" t="s">
        <v>157</v>
      </c>
      <c r="D724" s="86">
        <v>683.11</v>
      </c>
    </row>
    <row r="725" spans="2:4">
      <c r="B725" s="85" t="s">
        <v>294</v>
      </c>
      <c r="C725" s="90" t="s">
        <v>158</v>
      </c>
      <c r="D725" s="86">
        <v>683.11</v>
      </c>
    </row>
    <row r="726" spans="2:4">
      <c r="B726" s="85" t="s">
        <v>294</v>
      </c>
      <c r="C726" s="90" t="s">
        <v>159</v>
      </c>
      <c r="D726" s="86">
        <v>683.11</v>
      </c>
    </row>
    <row r="727" spans="2:4">
      <c r="B727" s="85" t="s">
        <v>294</v>
      </c>
      <c r="C727" s="90" t="s">
        <v>160</v>
      </c>
      <c r="D727" s="86">
        <v>683.11</v>
      </c>
    </row>
    <row r="728" spans="2:4">
      <c r="B728" s="85" t="s">
        <v>294</v>
      </c>
      <c r="C728" s="90" t="s">
        <v>161</v>
      </c>
      <c r="D728" s="86">
        <v>683.11</v>
      </c>
    </row>
    <row r="729" spans="2:4">
      <c r="B729" s="85" t="s">
        <v>294</v>
      </c>
      <c r="C729" s="90" t="s">
        <v>162</v>
      </c>
      <c r="D729" s="86">
        <v>683.11</v>
      </c>
    </row>
    <row r="730" spans="2:4">
      <c r="B730" s="85" t="s">
        <v>294</v>
      </c>
      <c r="C730" s="90" t="s">
        <v>163</v>
      </c>
      <c r="D730" s="86">
        <v>683.11</v>
      </c>
    </row>
    <row r="731" spans="2:4">
      <c r="B731" s="85" t="s">
        <v>294</v>
      </c>
      <c r="C731" s="90" t="s">
        <v>164</v>
      </c>
      <c r="D731" s="86">
        <v>683.11</v>
      </c>
    </row>
    <row r="732" spans="2:4">
      <c r="B732" s="85" t="s">
        <v>294</v>
      </c>
      <c r="C732" s="90" t="s">
        <v>165</v>
      </c>
      <c r="D732" s="86">
        <v>683.11</v>
      </c>
    </row>
    <row r="733" spans="2:4">
      <c r="B733" s="85" t="s">
        <v>294</v>
      </c>
      <c r="C733" s="90" t="s">
        <v>166</v>
      </c>
      <c r="D733" s="86">
        <v>683.11</v>
      </c>
    </row>
    <row r="734" spans="2:4">
      <c r="B734" s="85" t="s">
        <v>294</v>
      </c>
      <c r="C734" s="90" t="s">
        <v>167</v>
      </c>
      <c r="D734" s="86">
        <v>683.11</v>
      </c>
    </row>
    <row r="735" spans="2:4">
      <c r="B735" s="85" t="s">
        <v>294</v>
      </c>
      <c r="C735" s="90" t="s">
        <v>168</v>
      </c>
      <c r="D735" s="86">
        <v>683.11</v>
      </c>
    </row>
    <row r="736" spans="2:4">
      <c r="B736" s="85" t="s">
        <v>294</v>
      </c>
      <c r="C736" s="90" t="s">
        <v>169</v>
      </c>
      <c r="D736" s="86">
        <v>724.92</v>
      </c>
    </row>
    <row r="737" spans="2:4">
      <c r="B737" s="85" t="s">
        <v>294</v>
      </c>
      <c r="C737" s="90" t="s">
        <v>170</v>
      </c>
      <c r="D737" s="86">
        <v>724.92</v>
      </c>
    </row>
    <row r="738" spans="2:4">
      <c r="B738" s="85" t="s">
        <v>294</v>
      </c>
      <c r="C738" s="90" t="s">
        <v>171</v>
      </c>
      <c r="D738" s="86">
        <v>724.92</v>
      </c>
    </row>
    <row r="739" spans="2:4">
      <c r="B739" s="85" t="s">
        <v>294</v>
      </c>
      <c r="C739" s="90" t="s">
        <v>172</v>
      </c>
      <c r="D739" s="86">
        <v>724.92</v>
      </c>
    </row>
    <row r="740" spans="2:4">
      <c r="B740" s="85" t="s">
        <v>294</v>
      </c>
      <c r="C740" s="90" t="s">
        <v>173</v>
      </c>
      <c r="D740" s="86">
        <v>724.92</v>
      </c>
    </row>
    <row r="741" spans="2:4">
      <c r="B741" s="85" t="s">
        <v>294</v>
      </c>
      <c r="C741" s="90" t="s">
        <v>174</v>
      </c>
      <c r="D741" s="86">
        <v>724.92</v>
      </c>
    </row>
    <row r="742" spans="2:4">
      <c r="B742" s="85" t="s">
        <v>294</v>
      </c>
      <c r="C742" s="90" t="s">
        <v>175</v>
      </c>
      <c r="D742" s="86">
        <v>724.92</v>
      </c>
    </row>
    <row r="743" spans="2:4">
      <c r="B743" s="85" t="s">
        <v>294</v>
      </c>
      <c r="C743" s="90" t="s">
        <v>176</v>
      </c>
      <c r="D743" s="86">
        <v>724.92</v>
      </c>
    </row>
    <row r="744" spans="2:4">
      <c r="B744" s="85" t="s">
        <v>294</v>
      </c>
      <c r="C744" s="90" t="s">
        <v>177</v>
      </c>
      <c r="D744" s="86">
        <v>724.92</v>
      </c>
    </row>
    <row r="745" spans="2:4">
      <c r="B745" s="85" t="s">
        <v>294</v>
      </c>
      <c r="C745" s="90" t="s">
        <v>178</v>
      </c>
      <c r="D745" s="86">
        <v>724.92</v>
      </c>
    </row>
    <row r="746" spans="2:4">
      <c r="B746" s="85" t="s">
        <v>294</v>
      </c>
      <c r="C746" s="90" t="s">
        <v>179</v>
      </c>
      <c r="D746" s="86">
        <v>724.92</v>
      </c>
    </row>
    <row r="747" spans="2:4">
      <c r="B747" s="85" t="s">
        <v>294</v>
      </c>
      <c r="C747" s="90" t="s">
        <v>180</v>
      </c>
      <c r="D747" s="86">
        <v>724.92</v>
      </c>
    </row>
    <row r="748" spans="2:4">
      <c r="B748" s="85" t="s">
        <v>294</v>
      </c>
      <c r="C748" s="90" t="s">
        <v>181</v>
      </c>
      <c r="D748" s="86">
        <v>724.92</v>
      </c>
    </row>
    <row r="749" spans="2:4">
      <c r="B749" s="85" t="s">
        <v>294</v>
      </c>
      <c r="C749" s="90" t="s">
        <v>182</v>
      </c>
      <c r="D749" s="86">
        <v>724.92</v>
      </c>
    </row>
    <row r="750" spans="2:4">
      <c r="B750" s="85" t="s">
        <v>294</v>
      </c>
      <c r="C750" s="90" t="s">
        <v>183</v>
      </c>
      <c r="D750" s="86">
        <v>724.92</v>
      </c>
    </row>
    <row r="751" spans="2:4">
      <c r="B751" s="85" t="s">
        <v>294</v>
      </c>
      <c r="C751" s="90" t="s">
        <v>184</v>
      </c>
      <c r="D751" s="86">
        <v>724.92</v>
      </c>
    </row>
    <row r="752" spans="2:4">
      <c r="B752" s="85" t="s">
        <v>294</v>
      </c>
      <c r="C752" s="90" t="s">
        <v>185</v>
      </c>
      <c r="D752" s="86">
        <v>724.92</v>
      </c>
    </row>
    <row r="753" spans="2:4">
      <c r="B753" s="85" t="s">
        <v>294</v>
      </c>
      <c r="C753" s="90" t="s">
        <v>186</v>
      </c>
      <c r="D753" s="86">
        <v>724.92</v>
      </c>
    </row>
    <row r="754" spans="2:4">
      <c r="B754" s="85" t="s">
        <v>294</v>
      </c>
      <c r="C754" s="90" t="s">
        <v>187</v>
      </c>
      <c r="D754" s="86">
        <v>724.92</v>
      </c>
    </row>
    <row r="755" spans="2:4">
      <c r="B755" s="85" t="s">
        <v>294</v>
      </c>
      <c r="C755" s="90" t="s">
        <v>188</v>
      </c>
      <c r="D755" s="86">
        <v>724.92</v>
      </c>
    </row>
    <row r="756" spans="2:4">
      <c r="B756" s="85" t="s">
        <v>294</v>
      </c>
      <c r="C756" s="90" t="s">
        <v>189</v>
      </c>
      <c r="D756" s="86">
        <v>724.92</v>
      </c>
    </row>
    <row r="757" spans="2:4">
      <c r="B757" s="85" t="s">
        <v>294</v>
      </c>
      <c r="C757" s="90" t="s">
        <v>190</v>
      </c>
      <c r="D757" s="86">
        <v>724.92</v>
      </c>
    </row>
    <row r="758" spans="2:4">
      <c r="B758" s="85" t="s">
        <v>294</v>
      </c>
      <c r="C758" s="90" t="s">
        <v>191</v>
      </c>
      <c r="D758" s="86">
        <v>724.92</v>
      </c>
    </row>
    <row r="759" spans="2:4">
      <c r="B759" s="85" t="s">
        <v>294</v>
      </c>
      <c r="C759" s="90" t="s">
        <v>192</v>
      </c>
      <c r="D759" s="86">
        <v>724.92</v>
      </c>
    </row>
    <row r="760" spans="2:4">
      <c r="B760" s="85" t="s">
        <v>294</v>
      </c>
      <c r="C760" s="90" t="s">
        <v>193</v>
      </c>
      <c r="D760" s="86">
        <v>724.92</v>
      </c>
    </row>
    <row r="761" spans="2:4">
      <c r="B761" s="85" t="s">
        <v>294</v>
      </c>
      <c r="C761" s="90" t="s">
        <v>194</v>
      </c>
      <c r="D761" s="86">
        <v>724.92</v>
      </c>
    </row>
    <row r="762" spans="2:4">
      <c r="B762" s="85" t="s">
        <v>294</v>
      </c>
      <c r="C762" s="90" t="s">
        <v>195</v>
      </c>
      <c r="D762" s="86">
        <v>724.92</v>
      </c>
    </row>
    <row r="763" spans="2:4">
      <c r="B763" s="85" t="s">
        <v>294</v>
      </c>
      <c r="C763" s="90" t="s">
        <v>196</v>
      </c>
      <c r="D763" s="86">
        <v>724.92</v>
      </c>
    </row>
    <row r="764" spans="2:4">
      <c r="B764" s="85" t="s">
        <v>294</v>
      </c>
      <c r="C764" s="90" t="s">
        <v>197</v>
      </c>
      <c r="D764" s="86">
        <v>724.92</v>
      </c>
    </row>
    <row r="765" spans="2:4">
      <c r="B765" s="85" t="s">
        <v>294</v>
      </c>
      <c r="C765" s="90" t="s">
        <v>198</v>
      </c>
      <c r="D765" s="86">
        <v>724.92</v>
      </c>
    </row>
    <row r="766" spans="2:4">
      <c r="B766" s="85" t="s">
        <v>294</v>
      </c>
      <c r="C766" s="90" t="s">
        <v>199</v>
      </c>
      <c r="D766" s="86">
        <v>724.92</v>
      </c>
    </row>
    <row r="767" spans="2:4">
      <c r="B767" s="85" t="s">
        <v>294</v>
      </c>
      <c r="C767" s="90" t="s">
        <v>200</v>
      </c>
      <c r="D767" s="86">
        <v>724.92</v>
      </c>
    </row>
    <row r="768" spans="2:4">
      <c r="B768" s="85" t="s">
        <v>294</v>
      </c>
      <c r="C768" s="90" t="s">
        <v>201</v>
      </c>
      <c r="D768" s="86">
        <v>848.66</v>
      </c>
    </row>
    <row r="769" spans="2:4">
      <c r="B769" s="85" t="s">
        <v>294</v>
      </c>
      <c r="C769" s="90" t="s">
        <v>202</v>
      </c>
      <c r="D769" s="86">
        <v>848.66</v>
      </c>
    </row>
    <row r="770" spans="2:4">
      <c r="B770" s="85" t="s">
        <v>294</v>
      </c>
      <c r="C770" s="90" t="s">
        <v>203</v>
      </c>
      <c r="D770" s="86">
        <v>848.66</v>
      </c>
    </row>
    <row r="771" spans="2:4">
      <c r="B771" s="85" t="s">
        <v>294</v>
      </c>
      <c r="C771" s="90" t="s">
        <v>204</v>
      </c>
      <c r="D771" s="86">
        <v>848.66</v>
      </c>
    </row>
    <row r="772" spans="2:4">
      <c r="B772" s="85" t="s">
        <v>294</v>
      </c>
      <c r="C772" s="90" t="s">
        <v>205</v>
      </c>
      <c r="D772" s="86">
        <v>848.66</v>
      </c>
    </row>
    <row r="773" spans="2:4">
      <c r="B773" s="85" t="s">
        <v>294</v>
      </c>
      <c r="C773" s="90" t="s">
        <v>206</v>
      </c>
      <c r="D773" s="86">
        <v>848.66</v>
      </c>
    </row>
    <row r="774" spans="2:4">
      <c r="B774" s="85" t="s">
        <v>294</v>
      </c>
      <c r="C774" s="90" t="s">
        <v>207</v>
      </c>
      <c r="D774" s="86">
        <v>848.66</v>
      </c>
    </row>
    <row r="775" spans="2:4">
      <c r="B775" s="85" t="s">
        <v>294</v>
      </c>
      <c r="C775" s="90" t="s">
        <v>208</v>
      </c>
      <c r="D775" s="86">
        <v>848.66</v>
      </c>
    </row>
    <row r="776" spans="2:4">
      <c r="B776" s="85" t="s">
        <v>294</v>
      </c>
      <c r="C776" s="90" t="s">
        <v>209</v>
      </c>
      <c r="D776" s="86">
        <v>848.66</v>
      </c>
    </row>
    <row r="777" spans="2:4">
      <c r="B777" s="85" t="s">
        <v>294</v>
      </c>
      <c r="C777" s="90" t="s">
        <v>210</v>
      </c>
      <c r="D777" s="86">
        <v>848.66</v>
      </c>
    </row>
    <row r="778" spans="2:4">
      <c r="B778" s="85" t="s">
        <v>294</v>
      </c>
      <c r="C778" s="90" t="s">
        <v>211</v>
      </c>
      <c r="D778" s="86">
        <v>848.66</v>
      </c>
    </row>
    <row r="779" spans="2:4">
      <c r="B779" s="85" t="s">
        <v>294</v>
      </c>
      <c r="C779" s="90" t="s">
        <v>212</v>
      </c>
      <c r="D779" s="86">
        <v>848.66</v>
      </c>
    </row>
    <row r="780" spans="2:4">
      <c r="B780" s="85" t="s">
        <v>294</v>
      </c>
      <c r="C780" s="90" t="s">
        <v>213</v>
      </c>
      <c r="D780" s="86">
        <v>848.66</v>
      </c>
    </row>
    <row r="781" spans="2:4">
      <c r="B781" s="85" t="s">
        <v>294</v>
      </c>
      <c r="C781" s="90" t="s">
        <v>214</v>
      </c>
      <c r="D781" s="86">
        <v>848.66</v>
      </c>
    </row>
    <row r="782" spans="2:4">
      <c r="B782" s="85" t="s">
        <v>294</v>
      </c>
      <c r="C782" s="90" t="s">
        <v>215</v>
      </c>
      <c r="D782" s="86">
        <v>848.66</v>
      </c>
    </row>
    <row r="783" spans="2:4">
      <c r="B783" s="85" t="s">
        <v>294</v>
      </c>
      <c r="C783" s="90" t="s">
        <v>216</v>
      </c>
      <c r="D783" s="86">
        <v>848.66</v>
      </c>
    </row>
    <row r="784" spans="2:4">
      <c r="B784" s="85" t="s">
        <v>294</v>
      </c>
      <c r="C784" s="90" t="s">
        <v>217</v>
      </c>
      <c r="D784" s="86">
        <v>848.66</v>
      </c>
    </row>
    <row r="785" spans="2:4">
      <c r="B785" s="85" t="s">
        <v>294</v>
      </c>
      <c r="C785" s="90" t="s">
        <v>218</v>
      </c>
      <c r="D785" s="86">
        <v>848.66</v>
      </c>
    </row>
    <row r="786" spans="2:4">
      <c r="B786" s="85" t="s">
        <v>294</v>
      </c>
      <c r="C786" s="90" t="s">
        <v>219</v>
      </c>
      <c r="D786" s="86">
        <v>848.66</v>
      </c>
    </row>
    <row r="787" spans="2:4">
      <c r="B787" s="85" t="s">
        <v>294</v>
      </c>
      <c r="C787" s="90" t="s">
        <v>220</v>
      </c>
      <c r="D787" s="86">
        <v>848.66</v>
      </c>
    </row>
    <row r="788" spans="2:4">
      <c r="B788" s="85" t="s">
        <v>294</v>
      </c>
      <c r="C788" s="90" t="s">
        <v>221</v>
      </c>
      <c r="D788" s="86">
        <v>848.66</v>
      </c>
    </row>
    <row r="789" spans="2:4">
      <c r="B789" s="85" t="s">
        <v>294</v>
      </c>
      <c r="C789" s="90" t="s">
        <v>222</v>
      </c>
      <c r="D789" s="86">
        <v>848.66</v>
      </c>
    </row>
    <row r="790" spans="2:4">
      <c r="B790" s="85" t="s">
        <v>294</v>
      </c>
      <c r="C790" s="90" t="s">
        <v>223</v>
      </c>
      <c r="D790" s="86">
        <v>848.66</v>
      </c>
    </row>
    <row r="791" spans="2:4">
      <c r="B791" s="85" t="s">
        <v>294</v>
      </c>
      <c r="C791" s="90" t="s">
        <v>224</v>
      </c>
      <c r="D791" s="86">
        <v>848.66</v>
      </c>
    </row>
    <row r="792" spans="2:4">
      <c r="B792" s="85" t="s">
        <v>294</v>
      </c>
      <c r="C792" s="90" t="s">
        <v>225</v>
      </c>
      <c r="D792" s="86">
        <v>848.66</v>
      </c>
    </row>
    <row r="793" spans="2:4">
      <c r="B793" s="85" t="s">
        <v>294</v>
      </c>
      <c r="C793" s="90" t="s">
        <v>226</v>
      </c>
      <c r="D793" s="86">
        <v>848.66</v>
      </c>
    </row>
    <row r="794" spans="2:4">
      <c r="B794" s="85" t="s">
        <v>294</v>
      </c>
      <c r="C794" s="90" t="s">
        <v>227</v>
      </c>
      <c r="D794" s="86">
        <v>848.66</v>
      </c>
    </row>
    <row r="795" spans="2:4">
      <c r="B795" s="85" t="s">
        <v>294</v>
      </c>
      <c r="C795" s="90" t="s">
        <v>228</v>
      </c>
      <c r="D795" s="86">
        <v>848.66</v>
      </c>
    </row>
    <row r="796" spans="2:4">
      <c r="B796" s="85" t="s">
        <v>294</v>
      </c>
      <c r="C796" s="90" t="s">
        <v>229</v>
      </c>
      <c r="D796" s="86">
        <v>848.66</v>
      </c>
    </row>
    <row r="797" spans="2:4">
      <c r="B797" s="85" t="s">
        <v>294</v>
      </c>
      <c r="C797" s="90" t="s">
        <v>230</v>
      </c>
      <c r="D797" s="86">
        <v>848.66</v>
      </c>
    </row>
    <row r="798" spans="2:4">
      <c r="B798" s="85" t="s">
        <v>294</v>
      </c>
      <c r="C798" s="90" t="s">
        <v>231</v>
      </c>
      <c r="D798" s="86">
        <v>848.66</v>
      </c>
    </row>
    <row r="799" spans="2:4">
      <c r="B799" s="91" t="s">
        <v>299</v>
      </c>
      <c r="C799" s="35" t="s">
        <v>34</v>
      </c>
      <c r="D799" s="87">
        <v>1401.34</v>
      </c>
    </row>
    <row r="800" spans="2:4">
      <c r="B800" s="91" t="s">
        <v>299</v>
      </c>
      <c r="C800" s="35" t="s">
        <v>33</v>
      </c>
      <c r="D800" s="87">
        <v>1401.34</v>
      </c>
    </row>
    <row r="801" spans="2:4">
      <c r="B801" s="91" t="s">
        <v>299</v>
      </c>
      <c r="C801" s="35" t="s">
        <v>35</v>
      </c>
      <c r="D801" s="87">
        <v>1401.34</v>
      </c>
    </row>
    <row r="802" spans="2:4">
      <c r="B802" s="91" t="s">
        <v>299</v>
      </c>
      <c r="C802" s="35" t="s">
        <v>36</v>
      </c>
      <c r="D802" s="87">
        <v>1401.34</v>
      </c>
    </row>
    <row r="803" spans="2:4">
      <c r="B803" s="91" t="s">
        <v>299</v>
      </c>
      <c r="C803" s="35" t="s">
        <v>37</v>
      </c>
      <c r="D803" s="87">
        <v>1401.34</v>
      </c>
    </row>
    <row r="804" spans="2:4">
      <c r="B804" s="91" t="s">
        <v>299</v>
      </c>
      <c r="C804" s="35" t="s">
        <v>38</v>
      </c>
      <c r="D804" s="87">
        <v>1401.34</v>
      </c>
    </row>
    <row r="805" spans="2:4">
      <c r="B805" s="91" t="s">
        <v>299</v>
      </c>
      <c r="C805" s="35" t="s">
        <v>39</v>
      </c>
      <c r="D805" s="87">
        <v>1401.34</v>
      </c>
    </row>
    <row r="806" spans="2:4">
      <c r="B806" s="91" t="s">
        <v>299</v>
      </c>
      <c r="C806" s="35" t="s">
        <v>40</v>
      </c>
      <c r="D806" s="87">
        <v>1401.34</v>
      </c>
    </row>
    <row r="807" spans="2:4">
      <c r="B807" s="91" t="s">
        <v>299</v>
      </c>
      <c r="C807" s="35" t="s">
        <v>41</v>
      </c>
      <c r="D807" s="87">
        <v>1401.34</v>
      </c>
    </row>
    <row r="808" spans="2:4">
      <c r="B808" s="91" t="s">
        <v>299</v>
      </c>
      <c r="C808" s="35" t="s">
        <v>42</v>
      </c>
      <c r="D808" s="87">
        <v>1401.34</v>
      </c>
    </row>
    <row r="809" spans="2:4">
      <c r="B809" s="91" t="s">
        <v>299</v>
      </c>
      <c r="C809" s="35" t="s">
        <v>43</v>
      </c>
      <c r="D809" s="87">
        <v>1401.34</v>
      </c>
    </row>
    <row r="810" spans="2:4">
      <c r="B810" s="91" t="s">
        <v>299</v>
      </c>
      <c r="C810" s="35" t="s">
        <v>44</v>
      </c>
      <c r="D810" s="87">
        <v>1401.34</v>
      </c>
    </row>
    <row r="811" spans="2:4">
      <c r="B811" s="91" t="s">
        <v>299</v>
      </c>
      <c r="C811" s="35" t="s">
        <v>45</v>
      </c>
      <c r="D811" s="87">
        <v>1401.34</v>
      </c>
    </row>
    <row r="812" spans="2:4">
      <c r="B812" s="91" t="s">
        <v>299</v>
      </c>
      <c r="C812" s="35" t="s">
        <v>46</v>
      </c>
      <c r="D812" s="87">
        <v>1401.34</v>
      </c>
    </row>
    <row r="813" spans="2:4">
      <c r="B813" s="91" t="s">
        <v>299</v>
      </c>
      <c r="C813" s="35" t="s">
        <v>47</v>
      </c>
      <c r="D813" s="87">
        <v>1401.34</v>
      </c>
    </row>
    <row r="814" spans="2:4">
      <c r="B814" s="91" t="s">
        <v>299</v>
      </c>
      <c r="C814" s="35" t="s">
        <v>48</v>
      </c>
      <c r="D814" s="87">
        <v>1401.34</v>
      </c>
    </row>
    <row r="815" spans="2:4">
      <c r="B815" s="91" t="s">
        <v>299</v>
      </c>
      <c r="C815" s="35" t="s">
        <v>49</v>
      </c>
      <c r="D815" s="87">
        <v>1401.34</v>
      </c>
    </row>
    <row r="816" spans="2:4">
      <c r="B816" s="91" t="s">
        <v>299</v>
      </c>
      <c r="C816" s="35" t="s">
        <v>50</v>
      </c>
      <c r="D816" s="87">
        <v>1401.34</v>
      </c>
    </row>
    <row r="817" spans="2:4">
      <c r="B817" s="91" t="s">
        <v>299</v>
      </c>
      <c r="C817" s="35" t="s">
        <v>51</v>
      </c>
      <c r="D817" s="87">
        <v>1401.34</v>
      </c>
    </row>
    <row r="818" spans="2:4">
      <c r="B818" s="91" t="s">
        <v>299</v>
      </c>
      <c r="C818" s="35" t="s">
        <v>52</v>
      </c>
      <c r="D818" s="87">
        <v>1401.34</v>
      </c>
    </row>
    <row r="819" spans="2:4">
      <c r="B819" s="91" t="s">
        <v>299</v>
      </c>
      <c r="C819" s="35" t="s">
        <v>53</v>
      </c>
      <c r="D819" s="87">
        <v>1401.34</v>
      </c>
    </row>
    <row r="820" spans="2:4">
      <c r="B820" s="91" t="s">
        <v>299</v>
      </c>
      <c r="C820" s="35" t="s">
        <v>54</v>
      </c>
      <c r="D820" s="87">
        <v>1401.34</v>
      </c>
    </row>
    <row r="821" spans="2:4">
      <c r="B821" s="91" t="s">
        <v>299</v>
      </c>
      <c r="C821" s="35" t="s">
        <v>55</v>
      </c>
      <c r="D821" s="87">
        <v>1401.34</v>
      </c>
    </row>
    <row r="822" spans="2:4">
      <c r="B822" s="91" t="s">
        <v>299</v>
      </c>
      <c r="C822" s="35" t="s">
        <v>56</v>
      </c>
      <c r="D822" s="87">
        <v>1401.34</v>
      </c>
    </row>
    <row r="823" spans="2:4">
      <c r="B823" s="91" t="s">
        <v>299</v>
      </c>
      <c r="C823" s="35" t="s">
        <v>57</v>
      </c>
      <c r="D823" s="87">
        <v>1401.34</v>
      </c>
    </row>
    <row r="824" spans="2:4">
      <c r="B824" s="91" t="s">
        <v>299</v>
      </c>
      <c r="C824" s="35" t="s">
        <v>58</v>
      </c>
      <c r="D824" s="87">
        <v>1401.34</v>
      </c>
    </row>
    <row r="825" spans="2:4">
      <c r="B825" s="91" t="s">
        <v>299</v>
      </c>
      <c r="C825" s="35" t="s">
        <v>59</v>
      </c>
      <c r="D825" s="87">
        <v>1401.34</v>
      </c>
    </row>
    <row r="826" spans="2:4">
      <c r="B826" s="91" t="s">
        <v>299</v>
      </c>
      <c r="C826" s="35" t="s">
        <v>60</v>
      </c>
      <c r="D826" s="87">
        <v>1401.34</v>
      </c>
    </row>
    <row r="827" spans="2:4">
      <c r="B827" s="91" t="s">
        <v>299</v>
      </c>
      <c r="C827" s="35" t="s">
        <v>61</v>
      </c>
      <c r="D827" s="87">
        <v>1401.34</v>
      </c>
    </row>
    <row r="828" spans="2:4">
      <c r="B828" s="91" t="s">
        <v>299</v>
      </c>
      <c r="C828" s="35" t="s">
        <v>62</v>
      </c>
      <c r="D828" s="87">
        <v>1401.34</v>
      </c>
    </row>
    <row r="829" spans="2:4">
      <c r="B829" s="91" t="s">
        <v>299</v>
      </c>
      <c r="C829" s="35" t="s">
        <v>63</v>
      </c>
      <c r="D829" s="87">
        <v>1401.34</v>
      </c>
    </row>
    <row r="830" spans="2:4">
      <c r="B830" s="91" t="s">
        <v>299</v>
      </c>
      <c r="C830" s="35" t="s">
        <v>64</v>
      </c>
      <c r="D830" s="87">
        <v>1401.34</v>
      </c>
    </row>
    <row r="831" spans="2:4">
      <c r="B831" s="91" t="s">
        <v>299</v>
      </c>
      <c r="C831" s="35" t="s">
        <v>65</v>
      </c>
      <c r="D831" s="87">
        <v>1401.34</v>
      </c>
    </row>
    <row r="832" spans="2:4">
      <c r="B832" s="91" t="s">
        <v>299</v>
      </c>
      <c r="C832" s="35" t="s">
        <v>66</v>
      </c>
      <c r="D832" s="87">
        <v>1401.34</v>
      </c>
    </row>
    <row r="833" spans="2:4">
      <c r="B833" s="91" t="s">
        <v>299</v>
      </c>
      <c r="C833" s="35" t="s">
        <v>67</v>
      </c>
      <c r="D833" s="87">
        <v>1401.34</v>
      </c>
    </row>
    <row r="834" spans="2:4">
      <c r="B834" s="91" t="s">
        <v>299</v>
      </c>
      <c r="C834" s="35" t="s">
        <v>68</v>
      </c>
      <c r="D834" s="87">
        <v>1401.34</v>
      </c>
    </row>
    <row r="835" spans="2:4">
      <c r="B835" s="91" t="s">
        <v>299</v>
      </c>
      <c r="C835" s="35" t="s">
        <v>69</v>
      </c>
      <c r="D835" s="87">
        <v>1401.34</v>
      </c>
    </row>
    <row r="836" spans="2:4">
      <c r="B836" s="91" t="s">
        <v>299</v>
      </c>
      <c r="C836" s="35" t="s">
        <v>70</v>
      </c>
      <c r="D836" s="87">
        <v>1401.34</v>
      </c>
    </row>
    <row r="837" spans="2:4">
      <c r="B837" s="91" t="s">
        <v>299</v>
      </c>
      <c r="C837" s="35" t="s">
        <v>71</v>
      </c>
      <c r="D837" s="87">
        <v>1401.34</v>
      </c>
    </row>
    <row r="838" spans="2:4">
      <c r="B838" s="91" t="s">
        <v>299</v>
      </c>
      <c r="C838" s="35" t="s">
        <v>72</v>
      </c>
      <c r="D838" s="87">
        <v>1401.34</v>
      </c>
    </row>
    <row r="839" spans="2:4">
      <c r="B839" s="91" t="s">
        <v>299</v>
      </c>
      <c r="C839" s="35" t="s">
        <v>73</v>
      </c>
      <c r="D839" s="87">
        <v>1401.34</v>
      </c>
    </row>
    <row r="840" spans="2:4">
      <c r="B840" s="91" t="s">
        <v>299</v>
      </c>
      <c r="C840" s="35" t="s">
        <v>74</v>
      </c>
      <c r="D840" s="87">
        <v>1401.34</v>
      </c>
    </row>
    <row r="841" spans="2:4">
      <c r="B841" s="91" t="s">
        <v>299</v>
      </c>
      <c r="C841" s="35" t="s">
        <v>75</v>
      </c>
      <c r="D841" s="87">
        <v>1401.34</v>
      </c>
    </row>
    <row r="842" spans="2:4">
      <c r="B842" s="91" t="s">
        <v>299</v>
      </c>
      <c r="C842" s="35" t="s">
        <v>76</v>
      </c>
      <c r="D842" s="87">
        <v>1401.34</v>
      </c>
    </row>
    <row r="843" spans="2:4">
      <c r="B843" s="91" t="s">
        <v>299</v>
      </c>
      <c r="C843" s="35" t="s">
        <v>77</v>
      </c>
      <c r="D843" s="87">
        <v>1401.34</v>
      </c>
    </row>
    <row r="844" spans="2:4">
      <c r="B844" s="91" t="s">
        <v>299</v>
      </c>
      <c r="C844" s="35" t="s">
        <v>78</v>
      </c>
      <c r="D844" s="87">
        <v>1401.34</v>
      </c>
    </row>
    <row r="845" spans="2:4">
      <c r="B845" s="91" t="s">
        <v>299</v>
      </c>
      <c r="C845" s="35" t="s">
        <v>79</v>
      </c>
      <c r="D845" s="87">
        <v>1401.34</v>
      </c>
    </row>
    <row r="846" spans="2:4">
      <c r="B846" s="91" t="s">
        <v>299</v>
      </c>
      <c r="C846" s="35" t="s">
        <v>80</v>
      </c>
      <c r="D846" s="87">
        <v>1401.34</v>
      </c>
    </row>
    <row r="847" spans="2:4">
      <c r="B847" s="91" t="s">
        <v>299</v>
      </c>
      <c r="C847" s="35" t="s">
        <v>81</v>
      </c>
      <c r="D847" s="87">
        <v>1401.34</v>
      </c>
    </row>
    <row r="848" spans="2:4">
      <c r="B848" s="91" t="s">
        <v>299</v>
      </c>
      <c r="C848" s="35" t="s">
        <v>83</v>
      </c>
      <c r="D848" s="87">
        <v>1401.34</v>
      </c>
    </row>
    <row r="849" spans="2:4">
      <c r="B849" s="91" t="s">
        <v>299</v>
      </c>
      <c r="C849" s="35" t="s">
        <v>84</v>
      </c>
      <c r="D849" s="87">
        <v>1401.34</v>
      </c>
    </row>
    <row r="850" spans="2:4">
      <c r="B850" s="91" t="s">
        <v>299</v>
      </c>
      <c r="C850" s="35" t="s">
        <v>85</v>
      </c>
      <c r="D850" s="87">
        <v>1401.34</v>
      </c>
    </row>
    <row r="851" spans="2:4">
      <c r="B851" s="91" t="s">
        <v>299</v>
      </c>
      <c r="C851" s="35" t="s">
        <v>86</v>
      </c>
      <c r="D851" s="87">
        <v>1401.34</v>
      </c>
    </row>
    <row r="852" spans="2:4">
      <c r="B852" s="91" t="s">
        <v>299</v>
      </c>
      <c r="C852" s="35" t="s">
        <v>87</v>
      </c>
      <c r="D852" s="87">
        <v>1401.34</v>
      </c>
    </row>
    <row r="853" spans="2:4">
      <c r="B853" s="91" t="s">
        <v>299</v>
      </c>
      <c r="C853" s="35" t="s">
        <v>88</v>
      </c>
      <c r="D853" s="87">
        <v>1401.34</v>
      </c>
    </row>
    <row r="854" spans="2:4">
      <c r="B854" s="91" t="s">
        <v>299</v>
      </c>
      <c r="C854" s="35" t="s">
        <v>89</v>
      </c>
      <c r="D854" s="87">
        <v>1401.34</v>
      </c>
    </row>
    <row r="855" spans="2:4">
      <c r="B855" s="91" t="s">
        <v>299</v>
      </c>
      <c r="C855" s="35" t="s">
        <v>90</v>
      </c>
      <c r="D855" s="87">
        <v>1401.34</v>
      </c>
    </row>
    <row r="856" spans="2:4">
      <c r="B856" s="91" t="s">
        <v>299</v>
      </c>
      <c r="C856" s="35" t="s">
        <v>91</v>
      </c>
      <c r="D856" s="87">
        <v>1401.34</v>
      </c>
    </row>
    <row r="857" spans="2:4">
      <c r="B857" s="91" t="s">
        <v>299</v>
      </c>
      <c r="C857" s="35" t="s">
        <v>82</v>
      </c>
      <c r="D857" s="87">
        <v>1401.34</v>
      </c>
    </row>
    <row r="858" spans="2:4">
      <c r="B858" s="91" t="s">
        <v>299</v>
      </c>
      <c r="C858" s="35" t="s">
        <v>92</v>
      </c>
      <c r="D858" s="87">
        <v>1401.34</v>
      </c>
    </row>
    <row r="859" spans="2:4">
      <c r="B859" s="91" t="s">
        <v>299</v>
      </c>
      <c r="C859" s="35" t="s">
        <v>93</v>
      </c>
      <c r="D859" s="87">
        <v>1401.34</v>
      </c>
    </row>
    <row r="860" spans="2:4">
      <c r="B860" s="91" t="s">
        <v>299</v>
      </c>
      <c r="C860" s="35" t="s">
        <v>235</v>
      </c>
      <c r="D860" s="87">
        <v>1401.34</v>
      </c>
    </row>
    <row r="861" spans="2:4">
      <c r="B861" s="91" t="s">
        <v>299</v>
      </c>
      <c r="C861" s="35" t="s">
        <v>95</v>
      </c>
      <c r="D861" s="87">
        <v>1401.34</v>
      </c>
    </row>
    <row r="862" spans="2:4">
      <c r="B862" s="91" t="s">
        <v>299</v>
      </c>
      <c r="C862" s="35" t="s">
        <v>96</v>
      </c>
      <c r="D862" s="87">
        <v>1401.34</v>
      </c>
    </row>
    <row r="863" spans="2:4">
      <c r="B863" s="91" t="s">
        <v>299</v>
      </c>
      <c r="C863" s="35" t="s">
        <v>97</v>
      </c>
      <c r="D863" s="87">
        <v>1401.34</v>
      </c>
    </row>
    <row r="864" spans="2:4">
      <c r="B864" s="91" t="s">
        <v>299</v>
      </c>
      <c r="C864" s="35" t="s">
        <v>98</v>
      </c>
      <c r="D864" s="87">
        <v>1401.34</v>
      </c>
    </row>
    <row r="865" spans="2:4">
      <c r="B865" s="91" t="s">
        <v>299</v>
      </c>
      <c r="C865" s="35" t="s">
        <v>99</v>
      </c>
      <c r="D865" s="87">
        <v>1401.34</v>
      </c>
    </row>
    <row r="866" spans="2:4">
      <c r="B866" s="91" t="s">
        <v>299</v>
      </c>
      <c r="C866" s="35" t="s">
        <v>100</v>
      </c>
      <c r="D866" s="87">
        <v>1401.34</v>
      </c>
    </row>
    <row r="867" spans="2:4">
      <c r="B867" s="91" t="s">
        <v>299</v>
      </c>
      <c r="C867" s="35" t="s">
        <v>101</v>
      </c>
      <c r="D867" s="87">
        <v>1401.34</v>
      </c>
    </row>
    <row r="868" spans="2:4">
      <c r="B868" s="91" t="s">
        <v>299</v>
      </c>
      <c r="C868" s="35" t="s">
        <v>102</v>
      </c>
      <c r="D868" s="87">
        <v>1401.34</v>
      </c>
    </row>
    <row r="869" spans="2:4">
      <c r="B869" s="91" t="s">
        <v>299</v>
      </c>
      <c r="C869" s="35" t="s">
        <v>103</v>
      </c>
      <c r="D869" s="87">
        <v>1401.34</v>
      </c>
    </row>
    <row r="870" spans="2:4">
      <c r="B870" s="91" t="s">
        <v>299</v>
      </c>
      <c r="C870" s="35" t="s">
        <v>104</v>
      </c>
      <c r="D870" s="87">
        <v>1401.34</v>
      </c>
    </row>
    <row r="871" spans="2:4">
      <c r="B871" s="91" t="s">
        <v>299</v>
      </c>
      <c r="C871" s="35" t="s">
        <v>105</v>
      </c>
      <c r="D871" s="87">
        <v>1401.34</v>
      </c>
    </row>
    <row r="872" spans="2:4">
      <c r="B872" s="91" t="s">
        <v>299</v>
      </c>
      <c r="C872" s="35" t="s">
        <v>106</v>
      </c>
      <c r="D872" s="87">
        <v>1401.34</v>
      </c>
    </row>
    <row r="873" spans="2:4">
      <c r="B873" s="91" t="s">
        <v>299</v>
      </c>
      <c r="C873" s="35" t="s">
        <v>107</v>
      </c>
      <c r="D873" s="87">
        <v>1401.34</v>
      </c>
    </row>
    <row r="874" spans="2:4">
      <c r="B874" s="91" t="s">
        <v>299</v>
      </c>
      <c r="C874" s="35" t="s">
        <v>108</v>
      </c>
      <c r="D874" s="87">
        <v>1401.34</v>
      </c>
    </row>
    <row r="875" spans="2:4">
      <c r="B875" s="91" t="s">
        <v>299</v>
      </c>
      <c r="C875" s="35" t="s">
        <v>109</v>
      </c>
      <c r="D875" s="87">
        <v>1401.34</v>
      </c>
    </row>
    <row r="876" spans="2:4">
      <c r="B876" s="91" t="s">
        <v>299</v>
      </c>
      <c r="C876" s="35" t="s">
        <v>110</v>
      </c>
      <c r="D876" s="87">
        <v>1401.34</v>
      </c>
    </row>
    <row r="877" spans="2:4">
      <c r="B877" s="91" t="s">
        <v>299</v>
      </c>
      <c r="C877" s="35" t="s">
        <v>111</v>
      </c>
      <c r="D877" s="87">
        <v>1401.34</v>
      </c>
    </row>
    <row r="878" spans="2:4">
      <c r="B878" s="91" t="s">
        <v>299</v>
      </c>
      <c r="C878" s="35" t="s">
        <v>112</v>
      </c>
      <c r="D878" s="87">
        <v>1401.34</v>
      </c>
    </row>
    <row r="879" spans="2:4">
      <c r="B879" s="91" t="s">
        <v>299</v>
      </c>
      <c r="C879" s="35" t="s">
        <v>113</v>
      </c>
      <c r="D879" s="87">
        <v>1401.34</v>
      </c>
    </row>
    <row r="880" spans="2:4">
      <c r="B880" s="91" t="s">
        <v>299</v>
      </c>
      <c r="C880" s="35" t="s">
        <v>114</v>
      </c>
      <c r="D880" s="87">
        <v>1401.34</v>
      </c>
    </row>
    <row r="881" spans="2:4">
      <c r="B881" s="91" t="s">
        <v>299</v>
      </c>
      <c r="C881" s="35" t="s">
        <v>115</v>
      </c>
      <c r="D881" s="87">
        <v>1401.34</v>
      </c>
    </row>
    <row r="882" spans="2:4">
      <c r="B882" s="91" t="s">
        <v>299</v>
      </c>
      <c r="C882" s="35" t="s">
        <v>116</v>
      </c>
      <c r="D882" s="87">
        <v>1401.34</v>
      </c>
    </row>
    <row r="883" spans="2:4">
      <c r="B883" s="91" t="s">
        <v>299</v>
      </c>
      <c r="C883" s="35" t="s">
        <v>117</v>
      </c>
      <c r="D883" s="87">
        <v>1401.34</v>
      </c>
    </row>
    <row r="884" spans="2:4">
      <c r="B884" s="91" t="s">
        <v>299</v>
      </c>
      <c r="C884" s="35" t="s">
        <v>118</v>
      </c>
      <c r="D884" s="87">
        <v>1401.34</v>
      </c>
    </row>
    <row r="885" spans="2:4">
      <c r="B885" s="91" t="s">
        <v>299</v>
      </c>
      <c r="C885" s="35" t="s">
        <v>119</v>
      </c>
      <c r="D885" s="87">
        <v>1401.34</v>
      </c>
    </row>
    <row r="886" spans="2:4">
      <c r="B886" s="91" t="s">
        <v>299</v>
      </c>
      <c r="C886" s="35" t="s">
        <v>120</v>
      </c>
      <c r="D886" s="87">
        <v>1401.34</v>
      </c>
    </row>
    <row r="887" spans="2:4">
      <c r="B887" s="91" t="s">
        <v>299</v>
      </c>
      <c r="C887" s="35" t="s">
        <v>121</v>
      </c>
      <c r="D887" s="87">
        <v>1401.34</v>
      </c>
    </row>
    <row r="888" spans="2:4">
      <c r="B888" s="91" t="s">
        <v>299</v>
      </c>
      <c r="C888" s="35" t="s">
        <v>122</v>
      </c>
      <c r="D888" s="87">
        <v>1401.34</v>
      </c>
    </row>
    <row r="889" spans="2:4">
      <c r="B889" s="91" t="s">
        <v>299</v>
      </c>
      <c r="C889" s="35" t="s">
        <v>123</v>
      </c>
      <c r="D889" s="87">
        <v>1401.34</v>
      </c>
    </row>
    <row r="890" spans="2:4">
      <c r="B890" s="91" t="s">
        <v>299</v>
      </c>
      <c r="C890" s="35" t="s">
        <v>124</v>
      </c>
      <c r="D890" s="87">
        <v>1401.34</v>
      </c>
    </row>
    <row r="891" spans="2:4">
      <c r="B891" s="91" t="s">
        <v>299</v>
      </c>
      <c r="C891" s="35" t="s">
        <v>125</v>
      </c>
      <c r="D891" s="87">
        <v>1401.34</v>
      </c>
    </row>
    <row r="892" spans="2:4">
      <c r="B892" s="91" t="s">
        <v>299</v>
      </c>
      <c r="C892" s="35" t="s">
        <v>126</v>
      </c>
      <c r="D892" s="87">
        <v>1401.34</v>
      </c>
    </row>
    <row r="893" spans="2:4">
      <c r="B893" s="91" t="s">
        <v>299</v>
      </c>
      <c r="C893" s="35" t="s">
        <v>127</v>
      </c>
      <c r="D893" s="87">
        <v>1401.34</v>
      </c>
    </row>
    <row r="894" spans="2:4">
      <c r="B894" s="91" t="s">
        <v>299</v>
      </c>
      <c r="C894" s="35" t="s">
        <v>128</v>
      </c>
      <c r="D894" s="87">
        <v>1401.34</v>
      </c>
    </row>
    <row r="895" spans="2:4">
      <c r="B895" s="91" t="s">
        <v>299</v>
      </c>
      <c r="C895" s="35" t="s">
        <v>129</v>
      </c>
      <c r="D895" s="87">
        <v>1401.34</v>
      </c>
    </row>
    <row r="896" spans="2:4">
      <c r="B896" s="91" t="s">
        <v>299</v>
      </c>
      <c r="C896" s="35" t="s">
        <v>130</v>
      </c>
      <c r="D896" s="87">
        <v>1401.34</v>
      </c>
    </row>
    <row r="897" spans="2:4">
      <c r="B897" s="91" t="s">
        <v>299</v>
      </c>
      <c r="C897" s="35" t="s">
        <v>131</v>
      </c>
      <c r="D897" s="87">
        <v>1401.34</v>
      </c>
    </row>
    <row r="898" spans="2:4">
      <c r="B898" s="91" t="s">
        <v>299</v>
      </c>
      <c r="C898" s="35" t="s">
        <v>132</v>
      </c>
      <c r="D898" s="87">
        <v>1401.34</v>
      </c>
    </row>
    <row r="899" spans="2:4">
      <c r="B899" s="91" t="s">
        <v>299</v>
      </c>
      <c r="C899" s="35" t="s">
        <v>133</v>
      </c>
      <c r="D899" s="87">
        <v>1401.34</v>
      </c>
    </row>
    <row r="900" spans="2:4">
      <c r="B900" s="91" t="s">
        <v>299</v>
      </c>
      <c r="C900" s="35" t="s">
        <v>134</v>
      </c>
      <c r="D900" s="87">
        <v>1401.34</v>
      </c>
    </row>
    <row r="901" spans="2:4">
      <c r="B901" s="91" t="s">
        <v>299</v>
      </c>
      <c r="C901" s="35" t="s">
        <v>135</v>
      </c>
      <c r="D901" s="87">
        <v>1401.34</v>
      </c>
    </row>
    <row r="902" spans="2:4">
      <c r="B902" s="91" t="s">
        <v>299</v>
      </c>
      <c r="C902" s="35" t="s">
        <v>136</v>
      </c>
      <c r="D902" s="87">
        <v>1401.34</v>
      </c>
    </row>
    <row r="903" spans="2:4">
      <c r="B903" s="91" t="s">
        <v>299</v>
      </c>
      <c r="C903" s="35" t="s">
        <v>137</v>
      </c>
      <c r="D903" s="87">
        <v>1401.34</v>
      </c>
    </row>
    <row r="904" spans="2:4">
      <c r="B904" s="91" t="s">
        <v>299</v>
      </c>
      <c r="C904" s="35" t="s">
        <v>138</v>
      </c>
      <c r="D904" s="87">
        <v>1593.65</v>
      </c>
    </row>
    <row r="905" spans="2:4">
      <c r="B905" s="91" t="s">
        <v>299</v>
      </c>
      <c r="C905" s="35" t="s">
        <v>139</v>
      </c>
      <c r="D905" s="87">
        <v>1593.65</v>
      </c>
    </row>
    <row r="906" spans="2:4">
      <c r="B906" s="91" t="s">
        <v>299</v>
      </c>
      <c r="C906" s="35" t="s">
        <v>140</v>
      </c>
      <c r="D906" s="87">
        <v>1593.65</v>
      </c>
    </row>
    <row r="907" spans="2:4">
      <c r="B907" s="91" t="s">
        <v>299</v>
      </c>
      <c r="C907" s="35" t="s">
        <v>141</v>
      </c>
      <c r="D907" s="87">
        <v>1593.65</v>
      </c>
    </row>
    <row r="908" spans="2:4">
      <c r="B908" s="91" t="s">
        <v>299</v>
      </c>
      <c r="C908" s="35" t="s">
        <v>142</v>
      </c>
      <c r="D908" s="87">
        <v>1593.65</v>
      </c>
    </row>
    <row r="909" spans="2:4">
      <c r="B909" s="91" t="s">
        <v>299</v>
      </c>
      <c r="C909" s="35" t="s">
        <v>143</v>
      </c>
      <c r="D909" s="87">
        <v>1593.65</v>
      </c>
    </row>
    <row r="910" spans="2:4">
      <c r="B910" s="91" t="s">
        <v>299</v>
      </c>
      <c r="C910" s="35" t="s">
        <v>144</v>
      </c>
      <c r="D910" s="87">
        <v>1593.65</v>
      </c>
    </row>
    <row r="911" spans="2:4">
      <c r="B911" s="91" t="s">
        <v>299</v>
      </c>
      <c r="C911" s="35" t="s">
        <v>145</v>
      </c>
      <c r="D911" s="87">
        <v>1593.65</v>
      </c>
    </row>
    <row r="912" spans="2:4">
      <c r="B912" s="91" t="s">
        <v>299</v>
      </c>
      <c r="C912" s="35" t="s">
        <v>146</v>
      </c>
      <c r="D912" s="87">
        <v>1593.65</v>
      </c>
    </row>
    <row r="913" spans="2:4">
      <c r="B913" s="91" t="s">
        <v>299</v>
      </c>
      <c r="C913" s="35" t="s">
        <v>147</v>
      </c>
      <c r="D913" s="87">
        <v>1593.65</v>
      </c>
    </row>
    <row r="914" spans="2:4">
      <c r="B914" s="91" t="s">
        <v>299</v>
      </c>
      <c r="C914" s="35" t="s">
        <v>148</v>
      </c>
      <c r="D914" s="87">
        <v>1593.65</v>
      </c>
    </row>
    <row r="915" spans="2:4">
      <c r="B915" s="91" t="s">
        <v>299</v>
      </c>
      <c r="C915" s="35" t="s">
        <v>149</v>
      </c>
      <c r="D915" s="87">
        <v>1593.65</v>
      </c>
    </row>
    <row r="916" spans="2:4">
      <c r="B916" s="91" t="s">
        <v>299</v>
      </c>
      <c r="C916" s="35" t="s">
        <v>150</v>
      </c>
      <c r="D916" s="87">
        <v>1593.65</v>
      </c>
    </row>
    <row r="917" spans="2:4">
      <c r="B917" s="91" t="s">
        <v>299</v>
      </c>
      <c r="C917" s="35" t="s">
        <v>151</v>
      </c>
      <c r="D917" s="87">
        <v>1593.65</v>
      </c>
    </row>
    <row r="918" spans="2:4">
      <c r="B918" s="91" t="s">
        <v>299</v>
      </c>
      <c r="C918" s="35" t="s">
        <v>152</v>
      </c>
      <c r="D918" s="87">
        <v>1593.65</v>
      </c>
    </row>
    <row r="919" spans="2:4">
      <c r="B919" s="91" t="s">
        <v>299</v>
      </c>
      <c r="C919" s="35" t="s">
        <v>153</v>
      </c>
      <c r="D919" s="87">
        <v>1593.65</v>
      </c>
    </row>
    <row r="920" spans="2:4">
      <c r="B920" s="91" t="s">
        <v>299</v>
      </c>
      <c r="C920" s="35" t="s">
        <v>154</v>
      </c>
      <c r="D920" s="87">
        <v>1593.65</v>
      </c>
    </row>
    <row r="921" spans="2:4">
      <c r="B921" s="91" t="s">
        <v>299</v>
      </c>
      <c r="C921" s="35" t="s">
        <v>155</v>
      </c>
      <c r="D921" s="87">
        <v>1593.65</v>
      </c>
    </row>
    <row r="922" spans="2:4">
      <c r="B922" s="91" t="s">
        <v>299</v>
      </c>
      <c r="C922" s="35" t="s">
        <v>156</v>
      </c>
      <c r="D922" s="87">
        <v>1593.65</v>
      </c>
    </row>
    <row r="923" spans="2:4">
      <c r="B923" s="91" t="s">
        <v>299</v>
      </c>
      <c r="C923" s="35" t="s">
        <v>157</v>
      </c>
      <c r="D923" s="87">
        <v>1593.65</v>
      </c>
    </row>
    <row r="924" spans="2:4">
      <c r="B924" s="91" t="s">
        <v>299</v>
      </c>
      <c r="C924" s="35" t="s">
        <v>158</v>
      </c>
      <c r="D924" s="87">
        <v>1593.65</v>
      </c>
    </row>
    <row r="925" spans="2:4">
      <c r="B925" s="91" t="s">
        <v>299</v>
      </c>
      <c r="C925" s="35" t="s">
        <v>159</v>
      </c>
      <c r="D925" s="87">
        <v>1593.65</v>
      </c>
    </row>
    <row r="926" spans="2:4">
      <c r="B926" s="91" t="s">
        <v>299</v>
      </c>
      <c r="C926" s="35" t="s">
        <v>160</v>
      </c>
      <c r="D926" s="87">
        <v>1593.65</v>
      </c>
    </row>
    <row r="927" spans="2:4">
      <c r="B927" s="91" t="s">
        <v>299</v>
      </c>
      <c r="C927" s="35" t="s">
        <v>161</v>
      </c>
      <c r="D927" s="87">
        <v>1593.65</v>
      </c>
    </row>
    <row r="928" spans="2:4">
      <c r="B928" s="91" t="s">
        <v>299</v>
      </c>
      <c r="C928" s="35" t="s">
        <v>162</v>
      </c>
      <c r="D928" s="87">
        <v>1593.65</v>
      </c>
    </row>
    <row r="929" spans="2:4">
      <c r="B929" s="91" t="s">
        <v>299</v>
      </c>
      <c r="C929" s="35" t="s">
        <v>163</v>
      </c>
      <c r="D929" s="87">
        <v>1593.65</v>
      </c>
    </row>
    <row r="930" spans="2:4">
      <c r="B930" s="91" t="s">
        <v>299</v>
      </c>
      <c r="C930" s="35" t="s">
        <v>164</v>
      </c>
      <c r="D930" s="87">
        <v>1593.65</v>
      </c>
    </row>
    <row r="931" spans="2:4">
      <c r="B931" s="91" t="s">
        <v>299</v>
      </c>
      <c r="C931" s="35" t="s">
        <v>165</v>
      </c>
      <c r="D931" s="87">
        <v>1593.65</v>
      </c>
    </row>
    <row r="932" spans="2:4">
      <c r="B932" s="91" t="s">
        <v>299</v>
      </c>
      <c r="C932" s="35" t="s">
        <v>166</v>
      </c>
      <c r="D932" s="87">
        <v>1593.65</v>
      </c>
    </row>
    <row r="933" spans="2:4">
      <c r="B933" s="91" t="s">
        <v>299</v>
      </c>
      <c r="C933" s="35" t="s">
        <v>167</v>
      </c>
      <c r="D933" s="87">
        <v>1593.65</v>
      </c>
    </row>
    <row r="934" spans="2:4">
      <c r="B934" s="91" t="s">
        <v>299</v>
      </c>
      <c r="C934" s="35" t="s">
        <v>168</v>
      </c>
      <c r="D934" s="87">
        <v>1593.65</v>
      </c>
    </row>
    <row r="935" spans="2:4">
      <c r="B935" s="91" t="s">
        <v>299</v>
      </c>
      <c r="C935" s="35" t="s">
        <v>169</v>
      </c>
      <c r="D935" s="87">
        <v>1904.68</v>
      </c>
    </row>
    <row r="936" spans="2:4">
      <c r="B936" s="91" t="s">
        <v>299</v>
      </c>
      <c r="C936" s="35" t="s">
        <v>170</v>
      </c>
      <c r="D936" s="87">
        <v>1904.68</v>
      </c>
    </row>
    <row r="937" spans="2:4">
      <c r="B937" s="91" t="s">
        <v>299</v>
      </c>
      <c r="C937" s="35" t="s">
        <v>171</v>
      </c>
      <c r="D937" s="87">
        <v>1904.68</v>
      </c>
    </row>
    <row r="938" spans="2:4">
      <c r="B938" s="91" t="s">
        <v>299</v>
      </c>
      <c r="C938" s="35" t="s">
        <v>172</v>
      </c>
      <c r="D938" s="87">
        <v>1904.68</v>
      </c>
    </row>
    <row r="939" spans="2:4">
      <c r="B939" s="91" t="s">
        <v>299</v>
      </c>
      <c r="C939" s="35" t="s">
        <v>173</v>
      </c>
      <c r="D939" s="87">
        <v>1904.68</v>
      </c>
    </row>
    <row r="940" spans="2:4">
      <c r="B940" s="91" t="s">
        <v>299</v>
      </c>
      <c r="C940" s="35" t="s">
        <v>174</v>
      </c>
      <c r="D940" s="87">
        <v>1904.68</v>
      </c>
    </row>
    <row r="941" spans="2:4">
      <c r="B941" s="91" t="s">
        <v>299</v>
      </c>
      <c r="C941" s="35" t="s">
        <v>175</v>
      </c>
      <c r="D941" s="87">
        <v>1904.68</v>
      </c>
    </row>
    <row r="942" spans="2:4">
      <c r="B942" s="91" t="s">
        <v>299</v>
      </c>
      <c r="C942" s="35" t="s">
        <v>176</v>
      </c>
      <c r="D942" s="87">
        <v>1904.68</v>
      </c>
    </row>
    <row r="943" spans="2:4">
      <c r="B943" s="91" t="s">
        <v>299</v>
      </c>
      <c r="C943" s="35" t="s">
        <v>177</v>
      </c>
      <c r="D943" s="87">
        <v>1904.68</v>
      </c>
    </row>
    <row r="944" spans="2:4">
      <c r="B944" s="91" t="s">
        <v>299</v>
      </c>
      <c r="C944" s="35" t="s">
        <v>178</v>
      </c>
      <c r="D944" s="87">
        <v>1904.68</v>
      </c>
    </row>
    <row r="945" spans="2:4">
      <c r="B945" s="91" t="s">
        <v>299</v>
      </c>
      <c r="C945" s="35" t="s">
        <v>179</v>
      </c>
      <c r="D945" s="87">
        <v>1904.68</v>
      </c>
    </row>
    <row r="946" spans="2:4">
      <c r="B946" s="91" t="s">
        <v>299</v>
      </c>
      <c r="C946" s="35" t="s">
        <v>180</v>
      </c>
      <c r="D946" s="87">
        <v>1904.68</v>
      </c>
    </row>
    <row r="947" spans="2:4">
      <c r="B947" s="91" t="s">
        <v>299</v>
      </c>
      <c r="C947" s="35" t="s">
        <v>181</v>
      </c>
      <c r="D947" s="87">
        <v>1904.68</v>
      </c>
    </row>
    <row r="948" spans="2:4">
      <c r="B948" s="91" t="s">
        <v>299</v>
      </c>
      <c r="C948" s="35" t="s">
        <v>182</v>
      </c>
      <c r="D948" s="87">
        <v>1904.68</v>
      </c>
    </row>
    <row r="949" spans="2:4">
      <c r="B949" s="91" t="s">
        <v>299</v>
      </c>
      <c r="C949" s="35" t="s">
        <v>183</v>
      </c>
      <c r="D949" s="87">
        <v>1904.68</v>
      </c>
    </row>
    <row r="950" spans="2:4">
      <c r="B950" s="91" t="s">
        <v>299</v>
      </c>
      <c r="C950" s="35" t="s">
        <v>184</v>
      </c>
      <c r="D950" s="87">
        <v>1904.68</v>
      </c>
    </row>
    <row r="951" spans="2:4">
      <c r="B951" s="91" t="s">
        <v>299</v>
      </c>
      <c r="C951" s="35" t="s">
        <v>185</v>
      </c>
      <c r="D951" s="87">
        <v>1904.68</v>
      </c>
    </row>
    <row r="952" spans="2:4">
      <c r="B952" s="91" t="s">
        <v>299</v>
      </c>
      <c r="C952" s="35" t="s">
        <v>186</v>
      </c>
      <c r="D952" s="87">
        <v>1904.68</v>
      </c>
    </row>
    <row r="953" spans="2:4">
      <c r="B953" s="91" t="s">
        <v>299</v>
      </c>
      <c r="C953" s="35" t="s">
        <v>187</v>
      </c>
      <c r="D953" s="87">
        <v>1904.68</v>
      </c>
    </row>
    <row r="954" spans="2:4">
      <c r="B954" s="91" t="s">
        <v>299</v>
      </c>
      <c r="C954" s="35" t="s">
        <v>188</v>
      </c>
      <c r="D954" s="87">
        <v>1904.68</v>
      </c>
    </row>
    <row r="955" spans="2:4">
      <c r="B955" s="91" t="s">
        <v>299</v>
      </c>
      <c r="C955" s="35" t="s">
        <v>189</v>
      </c>
      <c r="D955" s="87">
        <v>1904.68</v>
      </c>
    </row>
    <row r="956" spans="2:4">
      <c r="B956" s="91" t="s">
        <v>299</v>
      </c>
      <c r="C956" s="35" t="s">
        <v>190</v>
      </c>
      <c r="D956" s="87">
        <v>1904.68</v>
      </c>
    </row>
    <row r="957" spans="2:4">
      <c r="B957" s="91" t="s">
        <v>299</v>
      </c>
      <c r="C957" s="35" t="s">
        <v>191</v>
      </c>
      <c r="D957" s="87">
        <v>1904.68</v>
      </c>
    </row>
    <row r="958" spans="2:4">
      <c r="B958" s="91" t="s">
        <v>299</v>
      </c>
      <c r="C958" s="35" t="s">
        <v>192</v>
      </c>
      <c r="D958" s="87">
        <v>1904.68</v>
      </c>
    </row>
    <row r="959" spans="2:4">
      <c r="B959" s="91" t="s">
        <v>299</v>
      </c>
      <c r="C959" s="35" t="s">
        <v>193</v>
      </c>
      <c r="D959" s="87">
        <v>1904.68</v>
      </c>
    </row>
    <row r="960" spans="2:4">
      <c r="B960" s="91" t="s">
        <v>299</v>
      </c>
      <c r="C960" s="35" t="s">
        <v>194</v>
      </c>
      <c r="D960" s="87">
        <v>1904.68</v>
      </c>
    </row>
    <row r="961" spans="2:4">
      <c r="B961" s="91" t="s">
        <v>299</v>
      </c>
      <c r="C961" s="35" t="s">
        <v>195</v>
      </c>
      <c r="D961" s="87">
        <v>1904.68</v>
      </c>
    </row>
    <row r="962" spans="2:4">
      <c r="B962" s="91" t="s">
        <v>299</v>
      </c>
      <c r="C962" s="35" t="s">
        <v>196</v>
      </c>
      <c r="D962" s="87">
        <v>1904.68</v>
      </c>
    </row>
    <row r="963" spans="2:4">
      <c r="B963" s="91" t="s">
        <v>299</v>
      </c>
      <c r="C963" s="35" t="s">
        <v>197</v>
      </c>
      <c r="D963" s="87">
        <v>1904.68</v>
      </c>
    </row>
    <row r="964" spans="2:4">
      <c r="B964" s="91" t="s">
        <v>299</v>
      </c>
      <c r="C964" s="35" t="s">
        <v>198</v>
      </c>
      <c r="D964" s="87">
        <v>1904.68</v>
      </c>
    </row>
    <row r="965" spans="2:4">
      <c r="B965" s="91" t="s">
        <v>299</v>
      </c>
      <c r="C965" s="35" t="s">
        <v>199</v>
      </c>
      <c r="D965" s="87">
        <v>1904.68</v>
      </c>
    </row>
    <row r="966" spans="2:4">
      <c r="B966" s="91" t="s">
        <v>299</v>
      </c>
      <c r="C966" s="35" t="s">
        <v>200</v>
      </c>
      <c r="D966" s="87">
        <v>1904.68</v>
      </c>
    </row>
    <row r="967" spans="2:4">
      <c r="B967" s="91" t="s">
        <v>299</v>
      </c>
      <c r="C967" s="35" t="s">
        <v>201</v>
      </c>
      <c r="D967" s="87">
        <v>1995.82</v>
      </c>
    </row>
    <row r="968" spans="2:4">
      <c r="B968" s="91" t="s">
        <v>299</v>
      </c>
      <c r="C968" s="35" t="s">
        <v>202</v>
      </c>
      <c r="D968" s="87">
        <v>1995.82</v>
      </c>
    </row>
    <row r="969" spans="2:4">
      <c r="B969" s="91" t="s">
        <v>299</v>
      </c>
      <c r="C969" s="35" t="s">
        <v>203</v>
      </c>
      <c r="D969" s="87">
        <v>1995.82</v>
      </c>
    </row>
    <row r="970" spans="2:4">
      <c r="B970" s="91" t="s">
        <v>299</v>
      </c>
      <c r="C970" s="35" t="s">
        <v>204</v>
      </c>
      <c r="D970" s="87">
        <v>1995.82</v>
      </c>
    </row>
    <row r="971" spans="2:4">
      <c r="B971" s="91" t="s">
        <v>299</v>
      </c>
      <c r="C971" s="35" t="s">
        <v>205</v>
      </c>
      <c r="D971" s="87">
        <v>1995.82</v>
      </c>
    </row>
    <row r="972" spans="2:4">
      <c r="B972" s="91" t="s">
        <v>299</v>
      </c>
      <c r="C972" s="35" t="s">
        <v>206</v>
      </c>
      <c r="D972" s="87">
        <v>1995.82</v>
      </c>
    </row>
    <row r="973" spans="2:4">
      <c r="B973" s="91" t="s">
        <v>299</v>
      </c>
      <c r="C973" s="35" t="s">
        <v>207</v>
      </c>
      <c r="D973" s="87">
        <v>1995.82</v>
      </c>
    </row>
    <row r="974" spans="2:4">
      <c r="B974" s="91" t="s">
        <v>299</v>
      </c>
      <c r="C974" s="35" t="s">
        <v>208</v>
      </c>
      <c r="D974" s="87">
        <v>1995.82</v>
      </c>
    </row>
    <row r="975" spans="2:4">
      <c r="B975" s="91" t="s">
        <v>299</v>
      </c>
      <c r="C975" s="35" t="s">
        <v>209</v>
      </c>
      <c r="D975" s="87">
        <v>1995.82</v>
      </c>
    </row>
    <row r="976" spans="2:4">
      <c r="B976" s="91" t="s">
        <v>299</v>
      </c>
      <c r="C976" s="35" t="s">
        <v>210</v>
      </c>
      <c r="D976" s="87">
        <v>1995.82</v>
      </c>
    </row>
    <row r="977" spans="2:4">
      <c r="B977" s="91" t="s">
        <v>299</v>
      </c>
      <c r="C977" s="35" t="s">
        <v>211</v>
      </c>
      <c r="D977" s="87">
        <v>1995.82</v>
      </c>
    </row>
    <row r="978" spans="2:4">
      <c r="B978" s="91" t="s">
        <v>299</v>
      </c>
      <c r="C978" s="35" t="s">
        <v>212</v>
      </c>
      <c r="D978" s="87">
        <v>1995.82</v>
      </c>
    </row>
    <row r="979" spans="2:4">
      <c r="B979" s="91" t="s">
        <v>299</v>
      </c>
      <c r="C979" s="35" t="s">
        <v>213</v>
      </c>
      <c r="D979" s="87">
        <v>1995.82</v>
      </c>
    </row>
    <row r="980" spans="2:4">
      <c r="B980" s="91" t="s">
        <v>299</v>
      </c>
      <c r="C980" s="35" t="s">
        <v>214</v>
      </c>
      <c r="D980" s="87">
        <v>1995.82</v>
      </c>
    </row>
    <row r="981" spans="2:4">
      <c r="B981" s="91" t="s">
        <v>299</v>
      </c>
      <c r="C981" s="35" t="s">
        <v>215</v>
      </c>
      <c r="D981" s="87">
        <v>1995.82</v>
      </c>
    </row>
    <row r="982" spans="2:4">
      <c r="B982" s="91" t="s">
        <v>299</v>
      </c>
      <c r="C982" s="35" t="s">
        <v>216</v>
      </c>
      <c r="D982" s="87">
        <v>1995.82</v>
      </c>
    </row>
    <row r="983" spans="2:4">
      <c r="B983" s="91" t="s">
        <v>299</v>
      </c>
      <c r="C983" s="35" t="s">
        <v>217</v>
      </c>
      <c r="D983" s="87">
        <v>1995.82</v>
      </c>
    </row>
    <row r="984" spans="2:4">
      <c r="B984" s="91" t="s">
        <v>299</v>
      </c>
      <c r="C984" s="35" t="s">
        <v>218</v>
      </c>
      <c r="D984" s="87">
        <v>1995.82</v>
      </c>
    </row>
    <row r="985" spans="2:4">
      <c r="B985" s="91" t="s">
        <v>299</v>
      </c>
      <c r="C985" s="35" t="s">
        <v>219</v>
      </c>
      <c r="D985" s="87">
        <v>1995.82</v>
      </c>
    </row>
    <row r="986" spans="2:4">
      <c r="B986" s="91" t="s">
        <v>299</v>
      </c>
      <c r="C986" s="35" t="s">
        <v>220</v>
      </c>
      <c r="D986" s="87">
        <v>1995.82</v>
      </c>
    </row>
    <row r="987" spans="2:4">
      <c r="B987" s="91" t="s">
        <v>299</v>
      </c>
      <c r="C987" s="35" t="s">
        <v>221</v>
      </c>
      <c r="D987" s="87">
        <v>1995.82</v>
      </c>
    </row>
    <row r="988" spans="2:4">
      <c r="B988" s="91" t="s">
        <v>299</v>
      </c>
      <c r="C988" s="35" t="s">
        <v>222</v>
      </c>
      <c r="D988" s="87">
        <v>1995.82</v>
      </c>
    </row>
    <row r="989" spans="2:4">
      <c r="B989" s="91" t="s">
        <v>299</v>
      </c>
      <c r="C989" s="35" t="s">
        <v>223</v>
      </c>
      <c r="D989" s="87">
        <v>1995.82</v>
      </c>
    </row>
    <row r="990" spans="2:4">
      <c r="B990" s="91" t="s">
        <v>299</v>
      </c>
      <c r="C990" s="35" t="s">
        <v>224</v>
      </c>
      <c r="D990" s="87">
        <v>1995.82</v>
      </c>
    </row>
    <row r="991" spans="2:4">
      <c r="B991" s="91" t="s">
        <v>299</v>
      </c>
      <c r="C991" s="35" t="s">
        <v>225</v>
      </c>
      <c r="D991" s="87">
        <v>1995.82</v>
      </c>
    </row>
    <row r="992" spans="2:4">
      <c r="B992" s="91" t="s">
        <v>299</v>
      </c>
      <c r="C992" s="35" t="s">
        <v>226</v>
      </c>
      <c r="D992" s="87">
        <v>1995.82</v>
      </c>
    </row>
    <row r="993" spans="2:4">
      <c r="B993" s="91" t="s">
        <v>299</v>
      </c>
      <c r="C993" s="35" t="s">
        <v>227</v>
      </c>
      <c r="D993" s="87">
        <v>1995.82</v>
      </c>
    </row>
    <row r="994" spans="2:4">
      <c r="B994" s="91" t="s">
        <v>299</v>
      </c>
      <c r="C994" s="35" t="s">
        <v>228</v>
      </c>
      <c r="D994" s="87">
        <v>1995.82</v>
      </c>
    </row>
    <row r="995" spans="2:4">
      <c r="B995" s="91" t="s">
        <v>299</v>
      </c>
      <c r="C995" s="35" t="s">
        <v>229</v>
      </c>
      <c r="D995" s="87">
        <v>1995.82</v>
      </c>
    </row>
    <row r="996" spans="2:4">
      <c r="B996" s="91" t="s">
        <v>299</v>
      </c>
      <c r="C996" s="35" t="s">
        <v>230</v>
      </c>
      <c r="D996" s="87">
        <v>1995.82</v>
      </c>
    </row>
    <row r="997" spans="2:4">
      <c r="B997" s="91" t="s">
        <v>299</v>
      </c>
      <c r="C997" s="35" t="s">
        <v>231</v>
      </c>
      <c r="D997" s="87">
        <v>1995.82</v>
      </c>
    </row>
    <row r="998" spans="2:4">
      <c r="B998" s="85" t="s">
        <v>300</v>
      </c>
      <c r="C998" s="90" t="s">
        <v>34</v>
      </c>
      <c r="D998" s="92">
        <v>334.45</v>
      </c>
    </row>
    <row r="999" spans="2:4">
      <c r="B999" s="85" t="s">
        <v>300</v>
      </c>
      <c r="C999" s="90" t="s">
        <v>33</v>
      </c>
      <c r="D999" s="92">
        <v>334.45</v>
      </c>
    </row>
    <row r="1000" spans="2:4">
      <c r="B1000" s="85" t="s">
        <v>300</v>
      </c>
      <c r="C1000" s="90" t="s">
        <v>35</v>
      </c>
      <c r="D1000" s="92">
        <v>334.45</v>
      </c>
    </row>
    <row r="1001" spans="2:4">
      <c r="B1001" s="85" t="s">
        <v>300</v>
      </c>
      <c r="C1001" s="90" t="s">
        <v>36</v>
      </c>
      <c r="D1001" s="92">
        <v>334.45</v>
      </c>
    </row>
    <row r="1002" spans="2:4">
      <c r="B1002" s="85" t="s">
        <v>300</v>
      </c>
      <c r="C1002" s="90" t="s">
        <v>37</v>
      </c>
      <c r="D1002" s="92">
        <v>334.45</v>
      </c>
    </row>
    <row r="1003" spans="2:4">
      <c r="B1003" s="85" t="s">
        <v>300</v>
      </c>
      <c r="C1003" s="90" t="s">
        <v>38</v>
      </c>
      <c r="D1003" s="92">
        <v>334.45</v>
      </c>
    </row>
    <row r="1004" spans="2:4">
      <c r="B1004" s="85" t="s">
        <v>300</v>
      </c>
      <c r="C1004" s="90" t="s">
        <v>39</v>
      </c>
      <c r="D1004" s="92">
        <v>334.45</v>
      </c>
    </row>
    <row r="1005" spans="2:4">
      <c r="B1005" s="85" t="s">
        <v>300</v>
      </c>
      <c r="C1005" s="90" t="s">
        <v>40</v>
      </c>
      <c r="D1005" s="92">
        <v>334.45</v>
      </c>
    </row>
    <row r="1006" spans="2:4">
      <c r="B1006" s="85" t="s">
        <v>300</v>
      </c>
      <c r="C1006" s="90" t="s">
        <v>41</v>
      </c>
      <c r="D1006" s="92">
        <v>334.45</v>
      </c>
    </row>
    <row r="1007" spans="2:4">
      <c r="B1007" s="85" t="s">
        <v>300</v>
      </c>
      <c r="C1007" s="90" t="s">
        <v>42</v>
      </c>
      <c r="D1007" s="92">
        <v>334.45</v>
      </c>
    </row>
    <row r="1008" spans="2:4">
      <c r="B1008" s="85" t="s">
        <v>300</v>
      </c>
      <c r="C1008" s="90" t="s">
        <v>43</v>
      </c>
      <c r="D1008" s="92">
        <v>334.45</v>
      </c>
    </row>
    <row r="1009" spans="2:4">
      <c r="B1009" s="85" t="s">
        <v>300</v>
      </c>
      <c r="C1009" s="90" t="s">
        <v>44</v>
      </c>
      <c r="D1009" s="92">
        <v>334.45</v>
      </c>
    </row>
    <row r="1010" spans="2:4">
      <c r="B1010" s="85" t="s">
        <v>300</v>
      </c>
      <c r="C1010" s="90" t="s">
        <v>45</v>
      </c>
      <c r="D1010" s="92">
        <v>334.45</v>
      </c>
    </row>
    <row r="1011" spans="2:4">
      <c r="B1011" s="85" t="s">
        <v>300</v>
      </c>
      <c r="C1011" s="90" t="s">
        <v>46</v>
      </c>
      <c r="D1011" s="92">
        <v>334.45</v>
      </c>
    </row>
    <row r="1012" spans="2:4">
      <c r="B1012" s="85" t="s">
        <v>300</v>
      </c>
      <c r="C1012" s="90" t="s">
        <v>47</v>
      </c>
      <c r="D1012" s="92">
        <v>334.45</v>
      </c>
    </row>
    <row r="1013" spans="2:4">
      <c r="B1013" s="85" t="s">
        <v>300</v>
      </c>
      <c r="C1013" s="90" t="s">
        <v>48</v>
      </c>
      <c r="D1013" s="92">
        <v>334.45</v>
      </c>
    </row>
    <row r="1014" spans="2:4">
      <c r="B1014" s="85" t="s">
        <v>300</v>
      </c>
      <c r="C1014" s="90" t="s">
        <v>49</v>
      </c>
      <c r="D1014" s="92">
        <v>334.45</v>
      </c>
    </row>
    <row r="1015" spans="2:4">
      <c r="B1015" s="85" t="s">
        <v>300</v>
      </c>
      <c r="C1015" s="90" t="s">
        <v>50</v>
      </c>
      <c r="D1015" s="92">
        <v>334.45</v>
      </c>
    </row>
    <row r="1016" spans="2:4">
      <c r="B1016" s="85" t="s">
        <v>300</v>
      </c>
      <c r="C1016" s="90" t="s">
        <v>51</v>
      </c>
      <c r="D1016" s="92">
        <v>334.45</v>
      </c>
    </row>
    <row r="1017" spans="2:4">
      <c r="B1017" s="85" t="s">
        <v>300</v>
      </c>
      <c r="C1017" s="90" t="s">
        <v>52</v>
      </c>
      <c r="D1017" s="92">
        <v>334.45</v>
      </c>
    </row>
    <row r="1018" spans="2:4">
      <c r="B1018" s="85" t="s">
        <v>300</v>
      </c>
      <c r="C1018" s="90" t="s">
        <v>53</v>
      </c>
      <c r="D1018" s="92">
        <v>334.45</v>
      </c>
    </row>
    <row r="1019" spans="2:4">
      <c r="B1019" s="85" t="s">
        <v>300</v>
      </c>
      <c r="C1019" s="90" t="s">
        <v>54</v>
      </c>
      <c r="D1019" s="92">
        <v>334.45</v>
      </c>
    </row>
    <row r="1020" spans="2:4">
      <c r="B1020" s="85" t="s">
        <v>300</v>
      </c>
      <c r="C1020" s="90" t="s">
        <v>55</v>
      </c>
      <c r="D1020" s="92">
        <v>334.45</v>
      </c>
    </row>
    <row r="1021" spans="2:4">
      <c r="B1021" s="85" t="s">
        <v>300</v>
      </c>
      <c r="C1021" s="90" t="s">
        <v>56</v>
      </c>
      <c r="D1021" s="92">
        <v>334.45</v>
      </c>
    </row>
    <row r="1022" spans="2:4">
      <c r="B1022" s="85" t="s">
        <v>300</v>
      </c>
      <c r="C1022" s="90" t="s">
        <v>57</v>
      </c>
      <c r="D1022" s="92">
        <v>334.45</v>
      </c>
    </row>
    <row r="1023" spans="2:4">
      <c r="B1023" s="85" t="s">
        <v>300</v>
      </c>
      <c r="C1023" s="90" t="s">
        <v>58</v>
      </c>
      <c r="D1023" s="92">
        <v>334.45</v>
      </c>
    </row>
    <row r="1024" spans="2:4">
      <c r="B1024" s="85" t="s">
        <v>300</v>
      </c>
      <c r="C1024" s="90" t="s">
        <v>59</v>
      </c>
      <c r="D1024" s="92">
        <v>334.45</v>
      </c>
    </row>
    <row r="1025" spans="2:4">
      <c r="B1025" s="85" t="s">
        <v>300</v>
      </c>
      <c r="C1025" s="90" t="s">
        <v>60</v>
      </c>
      <c r="D1025" s="92">
        <v>334.45</v>
      </c>
    </row>
    <row r="1026" spans="2:4">
      <c r="B1026" s="85" t="s">
        <v>300</v>
      </c>
      <c r="C1026" s="90" t="s">
        <v>61</v>
      </c>
      <c r="D1026" s="92">
        <v>334.45</v>
      </c>
    </row>
    <row r="1027" spans="2:4">
      <c r="B1027" s="85" t="s">
        <v>300</v>
      </c>
      <c r="C1027" s="90" t="s">
        <v>62</v>
      </c>
      <c r="D1027" s="92">
        <v>334.45</v>
      </c>
    </row>
    <row r="1028" spans="2:4">
      <c r="B1028" s="85" t="s">
        <v>300</v>
      </c>
      <c r="C1028" s="90" t="s">
        <v>63</v>
      </c>
      <c r="D1028" s="92">
        <v>334.45</v>
      </c>
    </row>
    <row r="1029" spans="2:4">
      <c r="B1029" s="85" t="s">
        <v>300</v>
      </c>
      <c r="C1029" s="90" t="s">
        <v>64</v>
      </c>
      <c r="D1029" s="92">
        <v>334.45</v>
      </c>
    </row>
    <row r="1030" spans="2:4">
      <c r="B1030" s="85" t="s">
        <v>300</v>
      </c>
      <c r="C1030" s="90" t="s">
        <v>65</v>
      </c>
      <c r="D1030" s="92">
        <v>334.45</v>
      </c>
    </row>
    <row r="1031" spans="2:4">
      <c r="B1031" s="85" t="s">
        <v>300</v>
      </c>
      <c r="C1031" s="90" t="s">
        <v>66</v>
      </c>
      <c r="D1031" s="92">
        <v>334.45</v>
      </c>
    </row>
    <row r="1032" spans="2:4">
      <c r="B1032" s="85" t="s">
        <v>300</v>
      </c>
      <c r="C1032" s="90" t="s">
        <v>67</v>
      </c>
      <c r="D1032" s="92">
        <v>334.45</v>
      </c>
    </row>
    <row r="1033" spans="2:4">
      <c r="B1033" s="85" t="s">
        <v>300</v>
      </c>
      <c r="C1033" s="90" t="s">
        <v>68</v>
      </c>
      <c r="D1033" s="92">
        <v>334.45</v>
      </c>
    </row>
    <row r="1034" spans="2:4">
      <c r="B1034" s="85" t="s">
        <v>300</v>
      </c>
      <c r="C1034" s="90" t="s">
        <v>69</v>
      </c>
      <c r="D1034" s="92">
        <v>334.45</v>
      </c>
    </row>
    <row r="1035" spans="2:4">
      <c r="B1035" s="85" t="s">
        <v>300</v>
      </c>
      <c r="C1035" s="90" t="s">
        <v>70</v>
      </c>
      <c r="D1035" s="92">
        <v>334.45</v>
      </c>
    </row>
    <row r="1036" spans="2:4">
      <c r="B1036" s="85" t="s">
        <v>300</v>
      </c>
      <c r="C1036" s="90" t="s">
        <v>71</v>
      </c>
      <c r="D1036" s="92">
        <v>334.45</v>
      </c>
    </row>
    <row r="1037" spans="2:4">
      <c r="B1037" s="85" t="s">
        <v>300</v>
      </c>
      <c r="C1037" s="90" t="s">
        <v>72</v>
      </c>
      <c r="D1037" s="92">
        <v>334.45</v>
      </c>
    </row>
    <row r="1038" spans="2:4">
      <c r="B1038" s="85" t="s">
        <v>300</v>
      </c>
      <c r="C1038" s="90" t="s">
        <v>73</v>
      </c>
      <c r="D1038" s="92">
        <v>334.45</v>
      </c>
    </row>
    <row r="1039" spans="2:4">
      <c r="B1039" s="85" t="s">
        <v>300</v>
      </c>
      <c r="C1039" s="90" t="s">
        <v>74</v>
      </c>
      <c r="D1039" s="92">
        <v>334.45</v>
      </c>
    </row>
    <row r="1040" spans="2:4">
      <c r="B1040" s="85" t="s">
        <v>300</v>
      </c>
      <c r="C1040" s="90" t="s">
        <v>75</v>
      </c>
      <c r="D1040" s="92">
        <v>334.45</v>
      </c>
    </row>
    <row r="1041" spans="2:4">
      <c r="B1041" s="85" t="s">
        <v>300</v>
      </c>
      <c r="C1041" s="90" t="s">
        <v>76</v>
      </c>
      <c r="D1041" s="92">
        <v>334.45</v>
      </c>
    </row>
    <row r="1042" spans="2:4">
      <c r="B1042" s="85" t="s">
        <v>300</v>
      </c>
      <c r="C1042" s="90" t="s">
        <v>77</v>
      </c>
      <c r="D1042" s="92">
        <v>334.45</v>
      </c>
    </row>
    <row r="1043" spans="2:4">
      <c r="B1043" s="85" t="s">
        <v>300</v>
      </c>
      <c r="C1043" s="90" t="s">
        <v>78</v>
      </c>
      <c r="D1043" s="92">
        <v>334.45</v>
      </c>
    </row>
    <row r="1044" spans="2:4">
      <c r="B1044" s="85" t="s">
        <v>300</v>
      </c>
      <c r="C1044" s="90" t="s">
        <v>79</v>
      </c>
      <c r="D1044" s="92">
        <v>334.45</v>
      </c>
    </row>
    <row r="1045" spans="2:4">
      <c r="B1045" s="85" t="s">
        <v>300</v>
      </c>
      <c r="C1045" s="90" t="s">
        <v>80</v>
      </c>
      <c r="D1045" s="92">
        <v>334.45</v>
      </c>
    </row>
    <row r="1046" spans="2:4">
      <c r="B1046" s="85" t="s">
        <v>300</v>
      </c>
      <c r="C1046" s="90" t="s">
        <v>81</v>
      </c>
      <c r="D1046" s="92">
        <v>334.45</v>
      </c>
    </row>
    <row r="1047" spans="2:4">
      <c r="B1047" s="85" t="s">
        <v>300</v>
      </c>
      <c r="C1047" s="90" t="s">
        <v>83</v>
      </c>
      <c r="D1047" s="92">
        <v>334.45</v>
      </c>
    </row>
    <row r="1048" spans="2:4">
      <c r="B1048" s="85" t="s">
        <v>300</v>
      </c>
      <c r="C1048" s="90" t="s">
        <v>84</v>
      </c>
      <c r="D1048" s="92">
        <v>334.45</v>
      </c>
    </row>
    <row r="1049" spans="2:4">
      <c r="B1049" s="85" t="s">
        <v>300</v>
      </c>
      <c r="C1049" s="90" t="s">
        <v>85</v>
      </c>
      <c r="D1049" s="92">
        <v>334.45</v>
      </c>
    </row>
    <row r="1050" spans="2:4">
      <c r="B1050" s="85" t="s">
        <v>300</v>
      </c>
      <c r="C1050" s="90" t="s">
        <v>86</v>
      </c>
      <c r="D1050" s="92">
        <v>334.45</v>
      </c>
    </row>
    <row r="1051" spans="2:4">
      <c r="B1051" s="85" t="s">
        <v>300</v>
      </c>
      <c r="C1051" s="90" t="s">
        <v>87</v>
      </c>
      <c r="D1051" s="92">
        <v>334.45</v>
      </c>
    </row>
    <row r="1052" spans="2:4">
      <c r="B1052" s="85" t="s">
        <v>300</v>
      </c>
      <c r="C1052" s="90" t="s">
        <v>88</v>
      </c>
      <c r="D1052" s="92">
        <v>334.45</v>
      </c>
    </row>
    <row r="1053" spans="2:4">
      <c r="B1053" s="85" t="s">
        <v>300</v>
      </c>
      <c r="C1053" s="90" t="s">
        <v>89</v>
      </c>
      <c r="D1053" s="92">
        <v>334.45</v>
      </c>
    </row>
    <row r="1054" spans="2:4">
      <c r="B1054" s="85" t="s">
        <v>300</v>
      </c>
      <c r="C1054" s="90" t="s">
        <v>90</v>
      </c>
      <c r="D1054" s="92">
        <v>334.45</v>
      </c>
    </row>
    <row r="1055" spans="2:4">
      <c r="B1055" s="85" t="s">
        <v>300</v>
      </c>
      <c r="C1055" s="90" t="s">
        <v>91</v>
      </c>
      <c r="D1055" s="92">
        <v>334.45</v>
      </c>
    </row>
    <row r="1056" spans="2:4">
      <c r="B1056" s="85" t="s">
        <v>300</v>
      </c>
      <c r="C1056" s="90" t="s">
        <v>82</v>
      </c>
      <c r="D1056" s="92">
        <v>334.45</v>
      </c>
    </row>
    <row r="1057" spans="2:4">
      <c r="B1057" s="85" t="s">
        <v>300</v>
      </c>
      <c r="C1057" s="90" t="s">
        <v>92</v>
      </c>
      <c r="D1057" s="92">
        <v>334.45</v>
      </c>
    </row>
    <row r="1058" spans="2:4">
      <c r="B1058" s="85" t="s">
        <v>300</v>
      </c>
      <c r="C1058" s="90" t="s">
        <v>93</v>
      </c>
      <c r="D1058" s="92">
        <v>334.45</v>
      </c>
    </row>
    <row r="1059" spans="2:4">
      <c r="B1059" s="85" t="s">
        <v>300</v>
      </c>
      <c r="C1059" s="90" t="s">
        <v>235</v>
      </c>
      <c r="D1059" s="92">
        <v>334.45</v>
      </c>
    </row>
    <row r="1060" spans="2:4">
      <c r="B1060" s="85" t="s">
        <v>300</v>
      </c>
      <c r="C1060" s="90" t="s">
        <v>95</v>
      </c>
      <c r="D1060" s="92">
        <v>334.45</v>
      </c>
    </row>
    <row r="1061" spans="2:4">
      <c r="B1061" s="85" t="s">
        <v>300</v>
      </c>
      <c r="C1061" s="90" t="s">
        <v>96</v>
      </c>
      <c r="D1061" s="92">
        <v>334.45</v>
      </c>
    </row>
    <row r="1062" spans="2:4">
      <c r="B1062" s="85" t="s">
        <v>300</v>
      </c>
      <c r="C1062" s="90" t="s">
        <v>97</v>
      </c>
      <c r="D1062" s="92">
        <v>334.45</v>
      </c>
    </row>
    <row r="1063" spans="2:4">
      <c r="B1063" s="85" t="s">
        <v>300</v>
      </c>
      <c r="C1063" s="90" t="s">
        <v>98</v>
      </c>
      <c r="D1063" s="92">
        <v>334.45</v>
      </c>
    </row>
    <row r="1064" spans="2:4">
      <c r="B1064" s="85" t="s">
        <v>300</v>
      </c>
      <c r="C1064" s="90" t="s">
        <v>99</v>
      </c>
      <c r="D1064" s="92">
        <v>334.45</v>
      </c>
    </row>
    <row r="1065" spans="2:4">
      <c r="B1065" s="85" t="s">
        <v>300</v>
      </c>
      <c r="C1065" s="90" t="s">
        <v>100</v>
      </c>
      <c r="D1065" s="92">
        <v>334.45</v>
      </c>
    </row>
    <row r="1066" spans="2:4">
      <c r="B1066" s="85" t="s">
        <v>300</v>
      </c>
      <c r="C1066" s="90" t="s">
        <v>101</v>
      </c>
      <c r="D1066" s="92">
        <v>334.45</v>
      </c>
    </row>
    <row r="1067" spans="2:4">
      <c r="B1067" s="85" t="s">
        <v>300</v>
      </c>
      <c r="C1067" s="90" t="s">
        <v>102</v>
      </c>
      <c r="D1067" s="92">
        <v>334.45</v>
      </c>
    </row>
    <row r="1068" spans="2:4">
      <c r="B1068" s="85" t="s">
        <v>300</v>
      </c>
      <c r="C1068" s="90" t="s">
        <v>103</v>
      </c>
      <c r="D1068" s="92">
        <v>334.45</v>
      </c>
    </row>
    <row r="1069" spans="2:4">
      <c r="B1069" s="85" t="s">
        <v>300</v>
      </c>
      <c r="C1069" s="90" t="s">
        <v>104</v>
      </c>
      <c r="D1069" s="92">
        <v>334.45</v>
      </c>
    </row>
    <row r="1070" spans="2:4">
      <c r="B1070" s="85" t="s">
        <v>300</v>
      </c>
      <c r="C1070" s="90" t="s">
        <v>105</v>
      </c>
      <c r="D1070" s="92">
        <v>334.45</v>
      </c>
    </row>
    <row r="1071" spans="2:4">
      <c r="B1071" s="85" t="s">
        <v>300</v>
      </c>
      <c r="C1071" s="90" t="s">
        <v>106</v>
      </c>
      <c r="D1071" s="92">
        <v>334.45</v>
      </c>
    </row>
    <row r="1072" spans="2:4">
      <c r="B1072" s="85" t="s">
        <v>300</v>
      </c>
      <c r="C1072" s="90" t="s">
        <v>107</v>
      </c>
      <c r="D1072" s="92">
        <v>334.45</v>
      </c>
    </row>
    <row r="1073" spans="2:4">
      <c r="B1073" s="85" t="s">
        <v>300</v>
      </c>
      <c r="C1073" s="90" t="s">
        <v>108</v>
      </c>
      <c r="D1073" s="92">
        <v>334.45</v>
      </c>
    </row>
    <row r="1074" spans="2:4">
      <c r="B1074" s="85" t="s">
        <v>300</v>
      </c>
      <c r="C1074" s="90" t="s">
        <v>109</v>
      </c>
      <c r="D1074" s="92">
        <v>334.45</v>
      </c>
    </row>
    <row r="1075" spans="2:4">
      <c r="B1075" s="85" t="s">
        <v>300</v>
      </c>
      <c r="C1075" s="90" t="s">
        <v>110</v>
      </c>
      <c r="D1075" s="92">
        <v>334.45</v>
      </c>
    </row>
    <row r="1076" spans="2:4">
      <c r="B1076" s="85" t="s">
        <v>300</v>
      </c>
      <c r="C1076" s="90" t="s">
        <v>111</v>
      </c>
      <c r="D1076" s="92">
        <v>334.45</v>
      </c>
    </row>
    <row r="1077" spans="2:4">
      <c r="B1077" s="85" t="s">
        <v>300</v>
      </c>
      <c r="C1077" s="90" t="s">
        <v>112</v>
      </c>
      <c r="D1077" s="92">
        <v>334.45</v>
      </c>
    </row>
    <row r="1078" spans="2:4">
      <c r="B1078" s="85" t="s">
        <v>300</v>
      </c>
      <c r="C1078" s="90" t="s">
        <v>113</v>
      </c>
      <c r="D1078" s="92">
        <v>334.45</v>
      </c>
    </row>
    <row r="1079" spans="2:4">
      <c r="B1079" s="85" t="s">
        <v>300</v>
      </c>
      <c r="C1079" s="90" t="s">
        <v>114</v>
      </c>
      <c r="D1079" s="92">
        <v>334.45</v>
      </c>
    </row>
    <row r="1080" spans="2:4">
      <c r="B1080" s="85" t="s">
        <v>300</v>
      </c>
      <c r="C1080" s="90" t="s">
        <v>115</v>
      </c>
      <c r="D1080" s="92">
        <v>334.45</v>
      </c>
    </row>
    <row r="1081" spans="2:4">
      <c r="B1081" s="85" t="s">
        <v>300</v>
      </c>
      <c r="C1081" s="90" t="s">
        <v>116</v>
      </c>
      <c r="D1081" s="92">
        <v>334.45</v>
      </c>
    </row>
    <row r="1082" spans="2:4">
      <c r="B1082" s="85" t="s">
        <v>300</v>
      </c>
      <c r="C1082" s="90" t="s">
        <v>117</v>
      </c>
      <c r="D1082" s="92">
        <v>334.45</v>
      </c>
    </row>
    <row r="1083" spans="2:4">
      <c r="B1083" s="85" t="s">
        <v>300</v>
      </c>
      <c r="C1083" s="90" t="s">
        <v>118</v>
      </c>
      <c r="D1083" s="92">
        <v>334.45</v>
      </c>
    </row>
    <row r="1084" spans="2:4">
      <c r="B1084" s="85" t="s">
        <v>300</v>
      </c>
      <c r="C1084" s="90" t="s">
        <v>119</v>
      </c>
      <c r="D1084" s="92">
        <v>334.45</v>
      </c>
    </row>
    <row r="1085" spans="2:4">
      <c r="B1085" s="85" t="s">
        <v>300</v>
      </c>
      <c r="C1085" s="90" t="s">
        <v>120</v>
      </c>
      <c r="D1085" s="92">
        <v>334.45</v>
      </c>
    </row>
    <row r="1086" spans="2:4">
      <c r="B1086" s="85" t="s">
        <v>300</v>
      </c>
      <c r="C1086" s="90" t="s">
        <v>121</v>
      </c>
      <c r="D1086" s="92">
        <v>334.45</v>
      </c>
    </row>
    <row r="1087" spans="2:4">
      <c r="B1087" s="85" t="s">
        <v>300</v>
      </c>
      <c r="C1087" s="90" t="s">
        <v>122</v>
      </c>
      <c r="D1087" s="92">
        <v>334.45</v>
      </c>
    </row>
    <row r="1088" spans="2:4">
      <c r="B1088" s="85" t="s">
        <v>300</v>
      </c>
      <c r="C1088" s="90" t="s">
        <v>123</v>
      </c>
      <c r="D1088" s="92">
        <v>334.45</v>
      </c>
    </row>
    <row r="1089" spans="2:4">
      <c r="B1089" s="85" t="s">
        <v>300</v>
      </c>
      <c r="C1089" s="90" t="s">
        <v>124</v>
      </c>
      <c r="D1089" s="92">
        <v>334.45</v>
      </c>
    </row>
    <row r="1090" spans="2:4">
      <c r="B1090" s="85" t="s">
        <v>300</v>
      </c>
      <c r="C1090" s="90" t="s">
        <v>125</v>
      </c>
      <c r="D1090" s="92">
        <v>334.45</v>
      </c>
    </row>
    <row r="1091" spans="2:4">
      <c r="B1091" s="85" t="s">
        <v>300</v>
      </c>
      <c r="C1091" s="90" t="s">
        <v>126</v>
      </c>
      <c r="D1091" s="92">
        <v>334.45</v>
      </c>
    </row>
    <row r="1092" spans="2:4">
      <c r="B1092" s="85" t="s">
        <v>300</v>
      </c>
      <c r="C1092" s="90" t="s">
        <v>127</v>
      </c>
      <c r="D1092" s="92">
        <v>334.45</v>
      </c>
    </row>
    <row r="1093" spans="2:4">
      <c r="B1093" s="85" t="s">
        <v>300</v>
      </c>
      <c r="C1093" s="90" t="s">
        <v>128</v>
      </c>
      <c r="D1093" s="92">
        <v>334.45</v>
      </c>
    </row>
    <row r="1094" spans="2:4">
      <c r="B1094" s="85" t="s">
        <v>300</v>
      </c>
      <c r="C1094" s="90" t="s">
        <v>129</v>
      </c>
      <c r="D1094" s="92">
        <v>334.45</v>
      </c>
    </row>
    <row r="1095" spans="2:4">
      <c r="B1095" s="85" t="s">
        <v>300</v>
      </c>
      <c r="C1095" s="90" t="s">
        <v>130</v>
      </c>
      <c r="D1095" s="92">
        <v>334.45</v>
      </c>
    </row>
    <row r="1096" spans="2:4">
      <c r="B1096" s="85" t="s">
        <v>300</v>
      </c>
      <c r="C1096" s="90" t="s">
        <v>131</v>
      </c>
      <c r="D1096" s="92">
        <v>334.45</v>
      </c>
    </row>
    <row r="1097" spans="2:4">
      <c r="B1097" s="85" t="s">
        <v>300</v>
      </c>
      <c r="C1097" s="90" t="s">
        <v>132</v>
      </c>
      <c r="D1097" s="92">
        <v>334.45</v>
      </c>
    </row>
    <row r="1098" spans="2:4">
      <c r="B1098" s="85" t="s">
        <v>300</v>
      </c>
      <c r="C1098" s="90" t="s">
        <v>133</v>
      </c>
      <c r="D1098" s="92">
        <v>334.45</v>
      </c>
    </row>
    <row r="1099" spans="2:4">
      <c r="B1099" s="85" t="s">
        <v>300</v>
      </c>
      <c r="C1099" s="90" t="s">
        <v>134</v>
      </c>
      <c r="D1099" s="92">
        <v>334.45</v>
      </c>
    </row>
    <row r="1100" spans="2:4">
      <c r="B1100" s="85" t="s">
        <v>300</v>
      </c>
      <c r="C1100" s="90" t="s">
        <v>135</v>
      </c>
      <c r="D1100" s="92">
        <v>334.45</v>
      </c>
    </row>
    <row r="1101" spans="2:4">
      <c r="B1101" s="85" t="s">
        <v>300</v>
      </c>
      <c r="C1101" s="90" t="s">
        <v>136</v>
      </c>
      <c r="D1101" s="92">
        <v>334.45</v>
      </c>
    </row>
    <row r="1102" spans="2:4">
      <c r="B1102" s="85" t="s">
        <v>300</v>
      </c>
      <c r="C1102" s="90" t="s">
        <v>137</v>
      </c>
      <c r="D1102" s="92">
        <v>334.45</v>
      </c>
    </row>
    <row r="1103" spans="2:4">
      <c r="B1103" s="85" t="s">
        <v>300</v>
      </c>
      <c r="C1103" s="90" t="s">
        <v>138</v>
      </c>
      <c r="D1103" s="92">
        <v>334.45</v>
      </c>
    </row>
    <row r="1104" spans="2:4">
      <c r="B1104" s="85" t="s">
        <v>300</v>
      </c>
      <c r="C1104" s="90" t="s">
        <v>139</v>
      </c>
      <c r="D1104" s="92">
        <v>334.45</v>
      </c>
    </row>
    <row r="1105" spans="2:4">
      <c r="B1105" s="85" t="s">
        <v>300</v>
      </c>
      <c r="C1105" s="90" t="s">
        <v>140</v>
      </c>
      <c r="D1105" s="92">
        <v>334.45</v>
      </c>
    </row>
    <row r="1106" spans="2:4">
      <c r="B1106" s="85" t="s">
        <v>300</v>
      </c>
      <c r="C1106" s="90" t="s">
        <v>141</v>
      </c>
      <c r="D1106" s="92">
        <v>334.45</v>
      </c>
    </row>
    <row r="1107" spans="2:4">
      <c r="B1107" s="85" t="s">
        <v>300</v>
      </c>
      <c r="C1107" s="90" t="s">
        <v>142</v>
      </c>
      <c r="D1107" s="92">
        <v>334.45</v>
      </c>
    </row>
    <row r="1108" spans="2:4">
      <c r="B1108" s="85" t="s">
        <v>300</v>
      </c>
      <c r="C1108" s="90" t="s">
        <v>143</v>
      </c>
      <c r="D1108" s="92">
        <v>334.45</v>
      </c>
    </row>
    <row r="1109" spans="2:4">
      <c r="B1109" s="85" t="s">
        <v>300</v>
      </c>
      <c r="C1109" s="90" t="s">
        <v>144</v>
      </c>
      <c r="D1109" s="92">
        <v>334.45</v>
      </c>
    </row>
    <row r="1110" spans="2:4">
      <c r="B1110" s="85" t="s">
        <v>300</v>
      </c>
      <c r="C1110" s="90" t="s">
        <v>145</v>
      </c>
      <c r="D1110" s="92">
        <v>334.45</v>
      </c>
    </row>
    <row r="1111" spans="2:4">
      <c r="B1111" s="85" t="s">
        <v>300</v>
      </c>
      <c r="C1111" s="90" t="s">
        <v>146</v>
      </c>
      <c r="D1111" s="92">
        <v>334.45</v>
      </c>
    </row>
    <row r="1112" spans="2:4">
      <c r="B1112" s="85" t="s">
        <v>300</v>
      </c>
      <c r="C1112" s="90" t="s">
        <v>147</v>
      </c>
      <c r="D1112" s="92">
        <v>334.45</v>
      </c>
    </row>
    <row r="1113" spans="2:4">
      <c r="B1113" s="85" t="s">
        <v>300</v>
      </c>
      <c r="C1113" s="90" t="s">
        <v>148</v>
      </c>
      <c r="D1113" s="92">
        <v>334.45</v>
      </c>
    </row>
    <row r="1114" spans="2:4">
      <c r="B1114" s="85" t="s">
        <v>300</v>
      </c>
      <c r="C1114" s="90" t="s">
        <v>149</v>
      </c>
      <c r="D1114" s="92">
        <v>334.45</v>
      </c>
    </row>
    <row r="1115" spans="2:4">
      <c r="B1115" s="85" t="s">
        <v>300</v>
      </c>
      <c r="C1115" s="90" t="s">
        <v>150</v>
      </c>
      <c r="D1115" s="92">
        <v>334.45</v>
      </c>
    </row>
    <row r="1116" spans="2:4">
      <c r="B1116" s="85" t="s">
        <v>300</v>
      </c>
      <c r="C1116" s="90" t="s">
        <v>151</v>
      </c>
      <c r="D1116" s="92">
        <v>334.45</v>
      </c>
    </row>
    <row r="1117" spans="2:4">
      <c r="B1117" s="85" t="s">
        <v>300</v>
      </c>
      <c r="C1117" s="90" t="s">
        <v>152</v>
      </c>
      <c r="D1117" s="92">
        <v>334.45</v>
      </c>
    </row>
    <row r="1118" spans="2:4">
      <c r="B1118" s="85" t="s">
        <v>300</v>
      </c>
      <c r="C1118" s="90" t="s">
        <v>153</v>
      </c>
      <c r="D1118" s="92">
        <v>334.45</v>
      </c>
    </row>
    <row r="1119" spans="2:4">
      <c r="B1119" s="85" t="s">
        <v>300</v>
      </c>
      <c r="C1119" s="90" t="s">
        <v>154</v>
      </c>
      <c r="D1119" s="92">
        <v>334.45</v>
      </c>
    </row>
    <row r="1120" spans="2:4">
      <c r="B1120" s="85" t="s">
        <v>300</v>
      </c>
      <c r="C1120" s="90" t="s">
        <v>155</v>
      </c>
      <c r="D1120" s="92">
        <v>334.45</v>
      </c>
    </row>
    <row r="1121" spans="2:4">
      <c r="B1121" s="85" t="s">
        <v>300</v>
      </c>
      <c r="C1121" s="90" t="s">
        <v>156</v>
      </c>
      <c r="D1121" s="92">
        <v>334.45</v>
      </c>
    </row>
    <row r="1122" spans="2:4">
      <c r="B1122" s="85" t="s">
        <v>300</v>
      </c>
      <c r="C1122" s="90" t="s">
        <v>157</v>
      </c>
      <c r="D1122" s="92">
        <v>334.45</v>
      </c>
    </row>
    <row r="1123" spans="2:4">
      <c r="B1123" s="85" t="s">
        <v>300</v>
      </c>
      <c r="C1123" s="90" t="s">
        <v>158</v>
      </c>
      <c r="D1123" s="92">
        <v>334.45</v>
      </c>
    </row>
    <row r="1124" spans="2:4">
      <c r="B1124" s="85" t="s">
        <v>300</v>
      </c>
      <c r="C1124" s="90" t="s">
        <v>159</v>
      </c>
      <c r="D1124" s="92">
        <v>334.45</v>
      </c>
    </row>
    <row r="1125" spans="2:4">
      <c r="B1125" s="85" t="s">
        <v>300</v>
      </c>
      <c r="C1125" s="90" t="s">
        <v>160</v>
      </c>
      <c r="D1125" s="92">
        <v>334.45</v>
      </c>
    </row>
    <row r="1126" spans="2:4">
      <c r="B1126" s="85" t="s">
        <v>300</v>
      </c>
      <c r="C1126" s="90" t="s">
        <v>161</v>
      </c>
      <c r="D1126" s="92">
        <v>334.45</v>
      </c>
    </row>
    <row r="1127" spans="2:4">
      <c r="B1127" s="85" t="s">
        <v>300</v>
      </c>
      <c r="C1127" s="90" t="s">
        <v>162</v>
      </c>
      <c r="D1127" s="92">
        <v>334.45</v>
      </c>
    </row>
    <row r="1128" spans="2:4">
      <c r="B1128" s="85" t="s">
        <v>300</v>
      </c>
      <c r="C1128" s="90" t="s">
        <v>163</v>
      </c>
      <c r="D1128" s="92">
        <v>334.45</v>
      </c>
    </row>
    <row r="1129" spans="2:4">
      <c r="B1129" s="85" t="s">
        <v>300</v>
      </c>
      <c r="C1129" s="90" t="s">
        <v>164</v>
      </c>
      <c r="D1129" s="92">
        <v>334.45</v>
      </c>
    </row>
    <row r="1130" spans="2:4">
      <c r="B1130" s="85" t="s">
        <v>300</v>
      </c>
      <c r="C1130" s="90" t="s">
        <v>165</v>
      </c>
      <c r="D1130" s="92">
        <v>334.45</v>
      </c>
    </row>
    <row r="1131" spans="2:4">
      <c r="B1131" s="85" t="s">
        <v>300</v>
      </c>
      <c r="C1131" s="90" t="s">
        <v>166</v>
      </c>
      <c r="D1131" s="92">
        <v>334.45</v>
      </c>
    </row>
    <row r="1132" spans="2:4">
      <c r="B1132" s="85" t="s">
        <v>300</v>
      </c>
      <c r="C1132" s="90" t="s">
        <v>167</v>
      </c>
      <c r="D1132" s="92">
        <v>334.45</v>
      </c>
    </row>
    <row r="1133" spans="2:4">
      <c r="B1133" s="85" t="s">
        <v>300</v>
      </c>
      <c r="C1133" s="90" t="s">
        <v>168</v>
      </c>
      <c r="D1133" s="92">
        <v>334.45</v>
      </c>
    </row>
    <row r="1134" spans="2:4">
      <c r="B1134" s="85" t="s">
        <v>300</v>
      </c>
      <c r="C1134" s="90" t="s">
        <v>169</v>
      </c>
      <c r="D1134" s="92">
        <v>334.45</v>
      </c>
    </row>
    <row r="1135" spans="2:4">
      <c r="B1135" s="85" t="s">
        <v>300</v>
      </c>
      <c r="C1135" s="90" t="s">
        <v>170</v>
      </c>
      <c r="D1135" s="92">
        <v>334.45</v>
      </c>
    </row>
    <row r="1136" spans="2:4">
      <c r="B1136" s="85" t="s">
        <v>300</v>
      </c>
      <c r="C1136" s="90" t="s">
        <v>171</v>
      </c>
      <c r="D1136" s="92">
        <v>334.45</v>
      </c>
    </row>
    <row r="1137" spans="2:4">
      <c r="B1137" s="85" t="s">
        <v>300</v>
      </c>
      <c r="C1137" s="90" t="s">
        <v>172</v>
      </c>
      <c r="D1137" s="92">
        <v>334.45</v>
      </c>
    </row>
    <row r="1138" spans="2:4">
      <c r="B1138" s="85" t="s">
        <v>300</v>
      </c>
      <c r="C1138" s="90" t="s">
        <v>173</v>
      </c>
      <c r="D1138" s="92">
        <v>334.45</v>
      </c>
    </row>
    <row r="1139" spans="2:4">
      <c r="B1139" s="85" t="s">
        <v>300</v>
      </c>
      <c r="C1139" s="90" t="s">
        <v>174</v>
      </c>
      <c r="D1139" s="92">
        <v>334.45</v>
      </c>
    </row>
    <row r="1140" spans="2:4">
      <c r="B1140" s="85" t="s">
        <v>300</v>
      </c>
      <c r="C1140" s="90" t="s">
        <v>175</v>
      </c>
      <c r="D1140" s="92">
        <v>334.45</v>
      </c>
    </row>
    <row r="1141" spans="2:4">
      <c r="B1141" s="85" t="s">
        <v>300</v>
      </c>
      <c r="C1141" s="90" t="s">
        <v>176</v>
      </c>
      <c r="D1141" s="92">
        <v>334.45</v>
      </c>
    </row>
    <row r="1142" spans="2:4">
      <c r="B1142" s="85" t="s">
        <v>300</v>
      </c>
      <c r="C1142" s="90" t="s">
        <v>177</v>
      </c>
      <c r="D1142" s="92">
        <v>334.45</v>
      </c>
    </row>
    <row r="1143" spans="2:4">
      <c r="B1143" s="85" t="s">
        <v>300</v>
      </c>
      <c r="C1143" s="90" t="s">
        <v>178</v>
      </c>
      <c r="D1143" s="92">
        <v>334.45</v>
      </c>
    </row>
    <row r="1144" spans="2:4">
      <c r="B1144" s="85" t="s">
        <v>300</v>
      </c>
      <c r="C1144" s="90" t="s">
        <v>179</v>
      </c>
      <c r="D1144" s="92">
        <v>334.45</v>
      </c>
    </row>
    <row r="1145" spans="2:4">
      <c r="B1145" s="85" t="s">
        <v>300</v>
      </c>
      <c r="C1145" s="90" t="s">
        <v>180</v>
      </c>
      <c r="D1145" s="92">
        <v>334.45</v>
      </c>
    </row>
    <row r="1146" spans="2:4">
      <c r="B1146" s="85" t="s">
        <v>300</v>
      </c>
      <c r="C1146" s="90" t="s">
        <v>181</v>
      </c>
      <c r="D1146" s="92">
        <v>334.45</v>
      </c>
    </row>
    <row r="1147" spans="2:4">
      <c r="B1147" s="85" t="s">
        <v>300</v>
      </c>
      <c r="C1147" s="90" t="s">
        <v>182</v>
      </c>
      <c r="D1147" s="92">
        <v>334.45</v>
      </c>
    </row>
    <row r="1148" spans="2:4">
      <c r="B1148" s="85" t="s">
        <v>300</v>
      </c>
      <c r="C1148" s="90" t="s">
        <v>183</v>
      </c>
      <c r="D1148" s="92">
        <v>334.45</v>
      </c>
    </row>
    <row r="1149" spans="2:4">
      <c r="B1149" s="85" t="s">
        <v>300</v>
      </c>
      <c r="C1149" s="90" t="s">
        <v>184</v>
      </c>
      <c r="D1149" s="92">
        <v>334.45</v>
      </c>
    </row>
    <row r="1150" spans="2:4">
      <c r="B1150" s="85" t="s">
        <v>300</v>
      </c>
      <c r="C1150" s="90" t="s">
        <v>185</v>
      </c>
      <c r="D1150" s="92">
        <v>334.45</v>
      </c>
    </row>
    <row r="1151" spans="2:4">
      <c r="B1151" s="85" t="s">
        <v>300</v>
      </c>
      <c r="C1151" s="90" t="s">
        <v>186</v>
      </c>
      <c r="D1151" s="92">
        <v>334.45</v>
      </c>
    </row>
    <row r="1152" spans="2:4">
      <c r="B1152" s="85" t="s">
        <v>300</v>
      </c>
      <c r="C1152" s="90" t="s">
        <v>187</v>
      </c>
      <c r="D1152" s="92">
        <v>334.45</v>
      </c>
    </row>
    <row r="1153" spans="2:4">
      <c r="B1153" s="85" t="s">
        <v>300</v>
      </c>
      <c r="C1153" s="90" t="s">
        <v>188</v>
      </c>
      <c r="D1153" s="92">
        <v>334.45</v>
      </c>
    </row>
    <row r="1154" spans="2:4">
      <c r="B1154" s="85" t="s">
        <v>300</v>
      </c>
      <c r="C1154" s="90" t="s">
        <v>189</v>
      </c>
      <c r="D1154" s="92">
        <v>334.45</v>
      </c>
    </row>
    <row r="1155" spans="2:4">
      <c r="B1155" s="85" t="s">
        <v>300</v>
      </c>
      <c r="C1155" s="90" t="s">
        <v>190</v>
      </c>
      <c r="D1155" s="92">
        <v>334.45</v>
      </c>
    </row>
    <row r="1156" spans="2:4">
      <c r="B1156" s="85" t="s">
        <v>300</v>
      </c>
      <c r="C1156" s="90" t="s">
        <v>191</v>
      </c>
      <c r="D1156" s="92">
        <v>334.45</v>
      </c>
    </row>
    <row r="1157" spans="2:4">
      <c r="B1157" s="85" t="s">
        <v>300</v>
      </c>
      <c r="C1157" s="90" t="s">
        <v>192</v>
      </c>
      <c r="D1157" s="92">
        <v>334.45</v>
      </c>
    </row>
    <row r="1158" spans="2:4">
      <c r="B1158" s="85" t="s">
        <v>300</v>
      </c>
      <c r="C1158" s="90" t="s">
        <v>193</v>
      </c>
      <c r="D1158" s="92">
        <v>334.45</v>
      </c>
    </row>
    <row r="1159" spans="2:4">
      <c r="B1159" s="85" t="s">
        <v>300</v>
      </c>
      <c r="C1159" s="90" t="s">
        <v>194</v>
      </c>
      <c r="D1159" s="92">
        <v>334.45</v>
      </c>
    </row>
    <row r="1160" spans="2:4">
      <c r="B1160" s="85" t="s">
        <v>300</v>
      </c>
      <c r="C1160" s="90" t="s">
        <v>195</v>
      </c>
      <c r="D1160" s="92">
        <v>334.45</v>
      </c>
    </row>
    <row r="1161" spans="2:4">
      <c r="B1161" s="85" t="s">
        <v>300</v>
      </c>
      <c r="C1161" s="90" t="s">
        <v>196</v>
      </c>
      <c r="D1161" s="92">
        <v>334.45</v>
      </c>
    </row>
    <row r="1162" spans="2:4">
      <c r="B1162" s="85" t="s">
        <v>300</v>
      </c>
      <c r="C1162" s="90" t="s">
        <v>197</v>
      </c>
      <c r="D1162" s="92">
        <v>334.45</v>
      </c>
    </row>
    <row r="1163" spans="2:4">
      <c r="B1163" s="85" t="s">
        <v>300</v>
      </c>
      <c r="C1163" s="90" t="s">
        <v>198</v>
      </c>
      <c r="D1163" s="92">
        <v>334.45</v>
      </c>
    </row>
    <row r="1164" spans="2:4">
      <c r="B1164" s="85" t="s">
        <v>300</v>
      </c>
      <c r="C1164" s="90" t="s">
        <v>199</v>
      </c>
      <c r="D1164" s="92">
        <v>334.45</v>
      </c>
    </row>
    <row r="1165" spans="2:4">
      <c r="B1165" s="85" t="s">
        <v>300</v>
      </c>
      <c r="C1165" s="90" t="s">
        <v>200</v>
      </c>
      <c r="D1165" s="92">
        <v>334.45</v>
      </c>
    </row>
    <row r="1166" spans="2:4">
      <c r="B1166" s="85" t="s">
        <v>300</v>
      </c>
      <c r="C1166" s="90" t="s">
        <v>201</v>
      </c>
      <c r="D1166" s="92">
        <v>334.45</v>
      </c>
    </row>
    <row r="1167" spans="2:4">
      <c r="B1167" s="85" t="s">
        <v>300</v>
      </c>
      <c r="C1167" s="90" t="s">
        <v>202</v>
      </c>
      <c r="D1167" s="92">
        <v>334.45</v>
      </c>
    </row>
    <row r="1168" spans="2:4">
      <c r="B1168" s="85" t="s">
        <v>300</v>
      </c>
      <c r="C1168" s="90" t="s">
        <v>203</v>
      </c>
      <c r="D1168" s="92">
        <v>334.45</v>
      </c>
    </row>
    <row r="1169" spans="2:4">
      <c r="B1169" s="85" t="s">
        <v>300</v>
      </c>
      <c r="C1169" s="90" t="s">
        <v>204</v>
      </c>
      <c r="D1169" s="92">
        <v>334.45</v>
      </c>
    </row>
    <row r="1170" spans="2:4">
      <c r="B1170" s="85" t="s">
        <v>300</v>
      </c>
      <c r="C1170" s="90" t="s">
        <v>205</v>
      </c>
      <c r="D1170" s="92">
        <v>334.45</v>
      </c>
    </row>
    <row r="1171" spans="2:4">
      <c r="B1171" s="85" t="s">
        <v>300</v>
      </c>
      <c r="C1171" s="90" t="s">
        <v>206</v>
      </c>
      <c r="D1171" s="92">
        <v>334.45</v>
      </c>
    </row>
    <row r="1172" spans="2:4">
      <c r="B1172" s="85" t="s">
        <v>300</v>
      </c>
      <c r="C1172" s="90" t="s">
        <v>207</v>
      </c>
      <c r="D1172" s="92">
        <v>334.45</v>
      </c>
    </row>
    <row r="1173" spans="2:4">
      <c r="B1173" s="85" t="s">
        <v>300</v>
      </c>
      <c r="C1173" s="90" t="s">
        <v>208</v>
      </c>
      <c r="D1173" s="92">
        <v>334.45</v>
      </c>
    </row>
    <row r="1174" spans="2:4">
      <c r="B1174" s="85" t="s">
        <v>300</v>
      </c>
      <c r="C1174" s="90" t="s">
        <v>209</v>
      </c>
      <c r="D1174" s="92">
        <v>334.45</v>
      </c>
    </row>
    <row r="1175" spans="2:4">
      <c r="B1175" s="85" t="s">
        <v>300</v>
      </c>
      <c r="C1175" s="90" t="s">
        <v>210</v>
      </c>
      <c r="D1175" s="92">
        <v>334.45</v>
      </c>
    </row>
    <row r="1176" spans="2:4">
      <c r="B1176" s="85" t="s">
        <v>300</v>
      </c>
      <c r="C1176" s="90" t="s">
        <v>211</v>
      </c>
      <c r="D1176" s="92">
        <v>334.45</v>
      </c>
    </row>
    <row r="1177" spans="2:4">
      <c r="B1177" s="85" t="s">
        <v>300</v>
      </c>
      <c r="C1177" s="90" t="s">
        <v>212</v>
      </c>
      <c r="D1177" s="92">
        <v>334.45</v>
      </c>
    </row>
    <row r="1178" spans="2:4">
      <c r="B1178" s="85" t="s">
        <v>300</v>
      </c>
      <c r="C1178" s="90" t="s">
        <v>213</v>
      </c>
      <c r="D1178" s="92">
        <v>334.45</v>
      </c>
    </row>
    <row r="1179" spans="2:4">
      <c r="B1179" s="85" t="s">
        <v>300</v>
      </c>
      <c r="C1179" s="90" t="s">
        <v>214</v>
      </c>
      <c r="D1179" s="92">
        <v>334.45</v>
      </c>
    </row>
    <row r="1180" spans="2:4">
      <c r="B1180" s="85" t="s">
        <v>300</v>
      </c>
      <c r="C1180" s="90" t="s">
        <v>215</v>
      </c>
      <c r="D1180" s="92">
        <v>334.45</v>
      </c>
    </row>
    <row r="1181" spans="2:4">
      <c r="B1181" s="85" t="s">
        <v>300</v>
      </c>
      <c r="C1181" s="90" t="s">
        <v>216</v>
      </c>
      <c r="D1181" s="92">
        <v>334.45</v>
      </c>
    </row>
    <row r="1182" spans="2:4">
      <c r="B1182" s="85" t="s">
        <v>300</v>
      </c>
      <c r="C1182" s="90" t="s">
        <v>217</v>
      </c>
      <c r="D1182" s="92">
        <v>334.45</v>
      </c>
    </row>
    <row r="1183" spans="2:4">
      <c r="B1183" s="85" t="s">
        <v>300</v>
      </c>
      <c r="C1183" s="90" t="s">
        <v>218</v>
      </c>
      <c r="D1183" s="92">
        <v>334.45</v>
      </c>
    </row>
    <row r="1184" spans="2:4">
      <c r="B1184" s="85" t="s">
        <v>300</v>
      </c>
      <c r="C1184" s="90" t="s">
        <v>219</v>
      </c>
      <c r="D1184" s="92">
        <v>334.45</v>
      </c>
    </row>
    <row r="1185" spans="2:4">
      <c r="B1185" s="85" t="s">
        <v>300</v>
      </c>
      <c r="C1185" s="90" t="s">
        <v>220</v>
      </c>
      <c r="D1185" s="92">
        <v>334.45</v>
      </c>
    </row>
    <row r="1186" spans="2:4">
      <c r="B1186" s="85" t="s">
        <v>300</v>
      </c>
      <c r="C1186" s="90" t="s">
        <v>221</v>
      </c>
      <c r="D1186" s="92">
        <v>334.45</v>
      </c>
    </row>
    <row r="1187" spans="2:4">
      <c r="B1187" s="85" t="s">
        <v>300</v>
      </c>
      <c r="C1187" s="90" t="s">
        <v>222</v>
      </c>
      <c r="D1187" s="92">
        <v>334.45</v>
      </c>
    </row>
    <row r="1188" spans="2:4">
      <c r="B1188" s="85" t="s">
        <v>300</v>
      </c>
      <c r="C1188" s="90" t="s">
        <v>223</v>
      </c>
      <c r="D1188" s="92">
        <v>334.45</v>
      </c>
    </row>
    <row r="1189" spans="2:4">
      <c r="B1189" s="85" t="s">
        <v>300</v>
      </c>
      <c r="C1189" s="90" t="s">
        <v>224</v>
      </c>
      <c r="D1189" s="92">
        <v>334.45</v>
      </c>
    </row>
    <row r="1190" spans="2:4">
      <c r="B1190" s="85" t="s">
        <v>300</v>
      </c>
      <c r="C1190" s="90" t="s">
        <v>225</v>
      </c>
      <c r="D1190" s="92">
        <v>334.45</v>
      </c>
    </row>
    <row r="1191" spans="2:4">
      <c r="B1191" s="85" t="s">
        <v>300</v>
      </c>
      <c r="C1191" s="90" t="s">
        <v>226</v>
      </c>
      <c r="D1191" s="92">
        <v>334.45</v>
      </c>
    </row>
    <row r="1192" spans="2:4">
      <c r="B1192" s="85" t="s">
        <v>300</v>
      </c>
      <c r="C1192" s="90" t="s">
        <v>227</v>
      </c>
      <c r="D1192" s="92">
        <v>334.45</v>
      </c>
    </row>
    <row r="1193" spans="2:4">
      <c r="B1193" s="85" t="s">
        <v>300</v>
      </c>
      <c r="C1193" s="90" t="s">
        <v>228</v>
      </c>
      <c r="D1193" s="92">
        <v>334.45</v>
      </c>
    </row>
    <row r="1194" spans="2:4">
      <c r="B1194" s="85" t="s">
        <v>300</v>
      </c>
      <c r="C1194" s="90" t="s">
        <v>229</v>
      </c>
      <c r="D1194" s="92">
        <v>334.45</v>
      </c>
    </row>
    <row r="1195" spans="2:4">
      <c r="B1195" s="85" t="s">
        <v>300</v>
      </c>
      <c r="C1195" s="90" t="s">
        <v>230</v>
      </c>
      <c r="D1195" s="92">
        <v>334.45</v>
      </c>
    </row>
    <row r="1196" spans="2:4">
      <c r="B1196" s="85" t="s">
        <v>300</v>
      </c>
      <c r="C1196" s="90" t="s">
        <v>231</v>
      </c>
      <c r="D1196" s="92">
        <v>334.45</v>
      </c>
    </row>
    <row r="1197" spans="2:4">
      <c r="B1197" s="91" t="s">
        <v>295</v>
      </c>
      <c r="C1197" s="35" t="s">
        <v>34</v>
      </c>
      <c r="D1197" s="99">
        <v>192.31</v>
      </c>
    </row>
    <row r="1198" spans="2:4">
      <c r="B1198" s="91" t="s">
        <v>295</v>
      </c>
      <c r="C1198" s="35" t="s">
        <v>33</v>
      </c>
      <c r="D1198" s="99">
        <v>192.31</v>
      </c>
    </row>
    <row r="1199" spans="2:4">
      <c r="B1199" s="91" t="s">
        <v>295</v>
      </c>
      <c r="C1199" s="35" t="s">
        <v>35</v>
      </c>
      <c r="D1199" s="99">
        <v>192.31</v>
      </c>
    </row>
    <row r="1200" spans="2:4">
      <c r="B1200" s="91" t="s">
        <v>295</v>
      </c>
      <c r="C1200" s="35" t="s">
        <v>36</v>
      </c>
      <c r="D1200" s="99">
        <v>192.31</v>
      </c>
    </row>
    <row r="1201" spans="2:4">
      <c r="B1201" s="91" t="s">
        <v>295</v>
      </c>
      <c r="C1201" s="35" t="s">
        <v>37</v>
      </c>
      <c r="D1201" s="99">
        <v>192.31</v>
      </c>
    </row>
    <row r="1202" spans="2:4">
      <c r="B1202" s="91" t="s">
        <v>295</v>
      </c>
      <c r="C1202" s="35" t="s">
        <v>38</v>
      </c>
      <c r="D1202" s="99">
        <v>192.31</v>
      </c>
    </row>
    <row r="1203" spans="2:4">
      <c r="B1203" s="91" t="s">
        <v>295</v>
      </c>
      <c r="C1203" s="35" t="s">
        <v>39</v>
      </c>
      <c r="D1203" s="99">
        <v>192.31</v>
      </c>
    </row>
    <row r="1204" spans="2:4">
      <c r="B1204" s="91" t="s">
        <v>295</v>
      </c>
      <c r="C1204" s="35" t="s">
        <v>40</v>
      </c>
      <c r="D1204" s="99">
        <v>192.31</v>
      </c>
    </row>
    <row r="1205" spans="2:4">
      <c r="B1205" s="91" t="s">
        <v>295</v>
      </c>
      <c r="C1205" s="35" t="s">
        <v>41</v>
      </c>
      <c r="D1205" s="99">
        <v>192.31</v>
      </c>
    </row>
    <row r="1206" spans="2:4">
      <c r="B1206" s="91" t="s">
        <v>295</v>
      </c>
      <c r="C1206" s="35" t="s">
        <v>42</v>
      </c>
      <c r="D1206" s="99">
        <v>192.31</v>
      </c>
    </row>
    <row r="1207" spans="2:4">
      <c r="B1207" s="91" t="s">
        <v>295</v>
      </c>
      <c r="C1207" s="35" t="s">
        <v>43</v>
      </c>
      <c r="D1207" s="99">
        <v>192.31</v>
      </c>
    </row>
    <row r="1208" spans="2:4">
      <c r="B1208" s="91" t="s">
        <v>295</v>
      </c>
      <c r="C1208" s="35" t="s">
        <v>44</v>
      </c>
      <c r="D1208" s="99">
        <v>192.31</v>
      </c>
    </row>
    <row r="1209" spans="2:4">
      <c r="B1209" s="91" t="s">
        <v>295</v>
      </c>
      <c r="C1209" s="35" t="s">
        <v>45</v>
      </c>
      <c r="D1209" s="99">
        <v>192.31</v>
      </c>
    </row>
    <row r="1210" spans="2:4">
      <c r="B1210" s="91" t="s">
        <v>295</v>
      </c>
      <c r="C1210" s="35" t="s">
        <v>46</v>
      </c>
      <c r="D1210" s="99">
        <v>192.31</v>
      </c>
    </row>
    <row r="1211" spans="2:4">
      <c r="B1211" s="91" t="s">
        <v>295</v>
      </c>
      <c r="C1211" s="35" t="s">
        <v>47</v>
      </c>
      <c r="D1211" s="99">
        <v>192.31</v>
      </c>
    </row>
    <row r="1212" spans="2:4">
      <c r="B1212" s="91" t="s">
        <v>295</v>
      </c>
      <c r="C1212" s="35" t="s">
        <v>48</v>
      </c>
      <c r="D1212" s="99">
        <v>192.31</v>
      </c>
    </row>
    <row r="1213" spans="2:4">
      <c r="B1213" s="91" t="s">
        <v>295</v>
      </c>
      <c r="C1213" s="35" t="s">
        <v>49</v>
      </c>
      <c r="D1213" s="99">
        <v>192.31</v>
      </c>
    </row>
    <row r="1214" spans="2:4">
      <c r="B1214" s="91" t="s">
        <v>295</v>
      </c>
      <c r="C1214" s="35" t="s">
        <v>50</v>
      </c>
      <c r="D1214" s="99">
        <v>192.31</v>
      </c>
    </row>
    <row r="1215" spans="2:4">
      <c r="B1215" s="91" t="s">
        <v>295</v>
      </c>
      <c r="C1215" s="35" t="s">
        <v>51</v>
      </c>
      <c r="D1215" s="99">
        <v>192.31</v>
      </c>
    </row>
    <row r="1216" spans="2:4">
      <c r="B1216" s="91" t="s">
        <v>295</v>
      </c>
      <c r="C1216" s="35" t="s">
        <v>52</v>
      </c>
      <c r="D1216" s="99">
        <v>192.31</v>
      </c>
    </row>
    <row r="1217" spans="2:4">
      <c r="B1217" s="91" t="s">
        <v>295</v>
      </c>
      <c r="C1217" s="35" t="s">
        <v>53</v>
      </c>
      <c r="D1217" s="99">
        <v>192.31</v>
      </c>
    </row>
    <row r="1218" spans="2:4">
      <c r="B1218" s="91" t="s">
        <v>295</v>
      </c>
      <c r="C1218" s="35" t="s">
        <v>54</v>
      </c>
      <c r="D1218" s="99">
        <v>192.31</v>
      </c>
    </row>
    <row r="1219" spans="2:4">
      <c r="B1219" s="91" t="s">
        <v>295</v>
      </c>
      <c r="C1219" s="35" t="s">
        <v>55</v>
      </c>
      <c r="D1219" s="99">
        <v>192.31</v>
      </c>
    </row>
    <row r="1220" spans="2:4">
      <c r="B1220" s="91" t="s">
        <v>295</v>
      </c>
      <c r="C1220" s="35" t="s">
        <v>56</v>
      </c>
      <c r="D1220" s="99">
        <v>192.31</v>
      </c>
    </row>
    <row r="1221" spans="2:4">
      <c r="B1221" s="91" t="s">
        <v>295</v>
      </c>
      <c r="C1221" s="35" t="s">
        <v>57</v>
      </c>
      <c r="D1221" s="99">
        <v>192.31</v>
      </c>
    </row>
    <row r="1222" spans="2:4">
      <c r="B1222" s="91" t="s">
        <v>295</v>
      </c>
      <c r="C1222" s="35" t="s">
        <v>58</v>
      </c>
      <c r="D1222" s="99">
        <v>192.31</v>
      </c>
    </row>
    <row r="1223" spans="2:4">
      <c r="B1223" s="91" t="s">
        <v>295</v>
      </c>
      <c r="C1223" s="35" t="s">
        <v>59</v>
      </c>
      <c r="D1223" s="99">
        <v>192.31</v>
      </c>
    </row>
    <row r="1224" spans="2:4">
      <c r="B1224" s="91" t="s">
        <v>295</v>
      </c>
      <c r="C1224" s="35" t="s">
        <v>60</v>
      </c>
      <c r="D1224" s="99">
        <v>192.31</v>
      </c>
    </row>
    <row r="1225" spans="2:4">
      <c r="B1225" s="91" t="s">
        <v>295</v>
      </c>
      <c r="C1225" s="35" t="s">
        <v>61</v>
      </c>
      <c r="D1225" s="99">
        <v>192.31</v>
      </c>
    </row>
    <row r="1226" spans="2:4">
      <c r="B1226" s="91" t="s">
        <v>295</v>
      </c>
      <c r="C1226" s="35" t="s">
        <v>62</v>
      </c>
      <c r="D1226" s="99">
        <v>192.31</v>
      </c>
    </row>
    <row r="1227" spans="2:4">
      <c r="B1227" s="91" t="s">
        <v>295</v>
      </c>
      <c r="C1227" s="35" t="s">
        <v>63</v>
      </c>
      <c r="D1227" s="99">
        <v>192.31</v>
      </c>
    </row>
    <row r="1228" spans="2:4">
      <c r="B1228" s="91" t="s">
        <v>295</v>
      </c>
      <c r="C1228" s="35" t="s">
        <v>64</v>
      </c>
      <c r="D1228" s="99">
        <v>192.31</v>
      </c>
    </row>
    <row r="1229" spans="2:4">
      <c r="B1229" s="91" t="s">
        <v>295</v>
      </c>
      <c r="C1229" s="35" t="s">
        <v>65</v>
      </c>
      <c r="D1229" s="99">
        <v>192.31</v>
      </c>
    </row>
    <row r="1230" spans="2:4">
      <c r="B1230" s="91" t="s">
        <v>295</v>
      </c>
      <c r="C1230" s="35" t="s">
        <v>66</v>
      </c>
      <c r="D1230" s="99">
        <v>192.31</v>
      </c>
    </row>
    <row r="1231" spans="2:4">
      <c r="B1231" s="91" t="s">
        <v>295</v>
      </c>
      <c r="C1231" s="35" t="s">
        <v>67</v>
      </c>
      <c r="D1231" s="99">
        <v>192.31</v>
      </c>
    </row>
    <row r="1232" spans="2:4">
      <c r="B1232" s="91" t="s">
        <v>295</v>
      </c>
      <c r="C1232" s="35" t="s">
        <v>68</v>
      </c>
      <c r="D1232" s="99">
        <v>192.31</v>
      </c>
    </row>
    <row r="1233" spans="2:4">
      <c r="B1233" s="91" t="s">
        <v>295</v>
      </c>
      <c r="C1233" s="35" t="s">
        <v>69</v>
      </c>
      <c r="D1233" s="99">
        <v>192.31</v>
      </c>
    </row>
    <row r="1234" spans="2:4">
      <c r="B1234" s="91" t="s">
        <v>295</v>
      </c>
      <c r="C1234" s="35" t="s">
        <v>70</v>
      </c>
      <c r="D1234" s="99">
        <v>192.31</v>
      </c>
    </row>
    <row r="1235" spans="2:4">
      <c r="B1235" s="91" t="s">
        <v>295</v>
      </c>
      <c r="C1235" s="35" t="s">
        <v>71</v>
      </c>
      <c r="D1235" s="99">
        <v>192.31</v>
      </c>
    </row>
    <row r="1236" spans="2:4">
      <c r="B1236" s="91" t="s">
        <v>295</v>
      </c>
      <c r="C1236" s="35" t="s">
        <v>72</v>
      </c>
      <c r="D1236" s="99">
        <v>192.31</v>
      </c>
    </row>
    <row r="1237" spans="2:4">
      <c r="B1237" s="91" t="s">
        <v>295</v>
      </c>
      <c r="C1237" s="35" t="s">
        <v>73</v>
      </c>
      <c r="D1237" s="99">
        <v>192.31</v>
      </c>
    </row>
    <row r="1238" spans="2:4">
      <c r="B1238" s="91" t="s">
        <v>295</v>
      </c>
      <c r="C1238" s="35" t="s">
        <v>74</v>
      </c>
      <c r="D1238" s="99">
        <v>192.31</v>
      </c>
    </row>
    <row r="1239" spans="2:4">
      <c r="B1239" s="91" t="s">
        <v>295</v>
      </c>
      <c r="C1239" s="35" t="s">
        <v>75</v>
      </c>
      <c r="D1239" s="99">
        <v>192.31</v>
      </c>
    </row>
    <row r="1240" spans="2:4">
      <c r="B1240" s="91" t="s">
        <v>295</v>
      </c>
      <c r="C1240" s="35" t="s">
        <v>76</v>
      </c>
      <c r="D1240" s="99">
        <v>192.31</v>
      </c>
    </row>
    <row r="1241" spans="2:4">
      <c r="B1241" s="91" t="s">
        <v>295</v>
      </c>
      <c r="C1241" s="35" t="s">
        <v>77</v>
      </c>
      <c r="D1241" s="99">
        <v>192.31</v>
      </c>
    </row>
    <row r="1242" spans="2:4">
      <c r="B1242" s="91" t="s">
        <v>295</v>
      </c>
      <c r="C1242" s="35" t="s">
        <v>78</v>
      </c>
      <c r="D1242" s="99">
        <v>192.31</v>
      </c>
    </row>
    <row r="1243" spans="2:4">
      <c r="B1243" s="91" t="s">
        <v>295</v>
      </c>
      <c r="C1243" s="35" t="s">
        <v>79</v>
      </c>
      <c r="D1243" s="99">
        <v>192.31</v>
      </c>
    </row>
    <row r="1244" spans="2:4">
      <c r="B1244" s="91" t="s">
        <v>295</v>
      </c>
      <c r="C1244" s="35" t="s">
        <v>80</v>
      </c>
      <c r="D1244" s="99">
        <v>192.31</v>
      </c>
    </row>
    <row r="1245" spans="2:4">
      <c r="B1245" s="91" t="s">
        <v>295</v>
      </c>
      <c r="C1245" s="35" t="s">
        <v>81</v>
      </c>
      <c r="D1245" s="99">
        <v>192.31</v>
      </c>
    </row>
    <row r="1246" spans="2:4">
      <c r="B1246" s="91" t="s">
        <v>295</v>
      </c>
      <c r="C1246" s="35" t="s">
        <v>83</v>
      </c>
      <c r="D1246" s="99">
        <v>192.31</v>
      </c>
    </row>
    <row r="1247" spans="2:4">
      <c r="B1247" s="91" t="s">
        <v>295</v>
      </c>
      <c r="C1247" s="35" t="s">
        <v>84</v>
      </c>
      <c r="D1247" s="99">
        <v>192.31</v>
      </c>
    </row>
    <row r="1248" spans="2:4">
      <c r="B1248" s="91" t="s">
        <v>295</v>
      </c>
      <c r="C1248" s="35" t="s">
        <v>85</v>
      </c>
      <c r="D1248" s="99">
        <v>192.31</v>
      </c>
    </row>
    <row r="1249" spans="2:4">
      <c r="B1249" s="91" t="s">
        <v>295</v>
      </c>
      <c r="C1249" s="35" t="s">
        <v>86</v>
      </c>
      <c r="D1249" s="99">
        <v>192.31</v>
      </c>
    </row>
    <row r="1250" spans="2:4">
      <c r="B1250" s="91" t="s">
        <v>295</v>
      </c>
      <c r="C1250" s="35" t="s">
        <v>87</v>
      </c>
      <c r="D1250" s="99">
        <v>192.31</v>
      </c>
    </row>
    <row r="1251" spans="2:4">
      <c r="B1251" s="91" t="s">
        <v>295</v>
      </c>
      <c r="C1251" s="35" t="s">
        <v>88</v>
      </c>
      <c r="D1251" s="99">
        <v>192.31</v>
      </c>
    </row>
    <row r="1252" spans="2:4">
      <c r="B1252" s="91" t="s">
        <v>295</v>
      </c>
      <c r="C1252" s="35" t="s">
        <v>89</v>
      </c>
      <c r="D1252" s="99">
        <v>192.31</v>
      </c>
    </row>
    <row r="1253" spans="2:4">
      <c r="B1253" s="91" t="s">
        <v>295</v>
      </c>
      <c r="C1253" s="35" t="s">
        <v>90</v>
      </c>
      <c r="D1253" s="99">
        <v>192.31</v>
      </c>
    </row>
    <row r="1254" spans="2:4">
      <c r="B1254" s="91" t="s">
        <v>295</v>
      </c>
      <c r="C1254" s="35" t="s">
        <v>91</v>
      </c>
      <c r="D1254" s="99">
        <v>192.31</v>
      </c>
    </row>
    <row r="1255" spans="2:4">
      <c r="B1255" s="91" t="s">
        <v>295</v>
      </c>
      <c r="C1255" s="35" t="s">
        <v>82</v>
      </c>
      <c r="D1255" s="99">
        <v>192.31</v>
      </c>
    </row>
    <row r="1256" spans="2:4">
      <c r="B1256" s="91" t="s">
        <v>295</v>
      </c>
      <c r="C1256" s="35" t="s">
        <v>92</v>
      </c>
      <c r="D1256" s="99">
        <v>192.31</v>
      </c>
    </row>
    <row r="1257" spans="2:4">
      <c r="B1257" s="91" t="s">
        <v>295</v>
      </c>
      <c r="C1257" s="35" t="s">
        <v>93</v>
      </c>
      <c r="D1257" s="99">
        <v>192.31</v>
      </c>
    </row>
    <row r="1258" spans="2:4">
      <c r="B1258" s="91" t="s">
        <v>295</v>
      </c>
      <c r="C1258" s="35" t="s">
        <v>235</v>
      </c>
      <c r="D1258" s="99">
        <v>192.31</v>
      </c>
    </row>
    <row r="1259" spans="2:4">
      <c r="B1259" s="91" t="s">
        <v>295</v>
      </c>
      <c r="C1259" s="35" t="s">
        <v>95</v>
      </c>
      <c r="D1259" s="99">
        <v>192.31</v>
      </c>
    </row>
    <row r="1260" spans="2:4">
      <c r="B1260" s="91" t="s">
        <v>295</v>
      </c>
      <c r="C1260" s="35" t="s">
        <v>96</v>
      </c>
      <c r="D1260" s="99">
        <v>192.31</v>
      </c>
    </row>
    <row r="1261" spans="2:4">
      <c r="B1261" s="91" t="s">
        <v>295</v>
      </c>
      <c r="C1261" s="35" t="s">
        <v>97</v>
      </c>
      <c r="D1261" s="99">
        <v>192.31</v>
      </c>
    </row>
    <row r="1262" spans="2:4">
      <c r="B1262" s="91" t="s">
        <v>295</v>
      </c>
      <c r="C1262" s="35" t="s">
        <v>98</v>
      </c>
      <c r="D1262" s="99">
        <v>192.31</v>
      </c>
    </row>
    <row r="1263" spans="2:4">
      <c r="B1263" s="91" t="s">
        <v>295</v>
      </c>
      <c r="C1263" s="35" t="s">
        <v>99</v>
      </c>
      <c r="D1263" s="99">
        <v>192.31</v>
      </c>
    </row>
    <row r="1264" spans="2:4">
      <c r="B1264" s="91" t="s">
        <v>295</v>
      </c>
      <c r="C1264" s="35" t="s">
        <v>100</v>
      </c>
      <c r="D1264" s="99">
        <v>192.31</v>
      </c>
    </row>
    <row r="1265" spans="2:4">
      <c r="B1265" s="91" t="s">
        <v>295</v>
      </c>
      <c r="C1265" s="35" t="s">
        <v>101</v>
      </c>
      <c r="D1265" s="99">
        <v>192.31</v>
      </c>
    </row>
    <row r="1266" spans="2:4">
      <c r="B1266" s="91" t="s">
        <v>295</v>
      </c>
      <c r="C1266" s="35" t="s">
        <v>102</v>
      </c>
      <c r="D1266" s="99">
        <v>192.31</v>
      </c>
    </row>
    <row r="1267" spans="2:4">
      <c r="B1267" s="91" t="s">
        <v>295</v>
      </c>
      <c r="C1267" s="35" t="s">
        <v>103</v>
      </c>
      <c r="D1267" s="99">
        <v>192.31</v>
      </c>
    </row>
    <row r="1268" spans="2:4">
      <c r="B1268" s="91" t="s">
        <v>295</v>
      </c>
      <c r="C1268" s="35" t="s">
        <v>104</v>
      </c>
      <c r="D1268" s="99">
        <v>192.31</v>
      </c>
    </row>
    <row r="1269" spans="2:4">
      <c r="B1269" s="91" t="s">
        <v>295</v>
      </c>
      <c r="C1269" s="35" t="s">
        <v>105</v>
      </c>
      <c r="D1269" s="99">
        <v>192.31</v>
      </c>
    </row>
    <row r="1270" spans="2:4">
      <c r="B1270" s="91" t="s">
        <v>295</v>
      </c>
      <c r="C1270" s="35" t="s">
        <v>106</v>
      </c>
      <c r="D1270" s="99">
        <v>192.31</v>
      </c>
    </row>
    <row r="1271" spans="2:4">
      <c r="B1271" s="91" t="s">
        <v>295</v>
      </c>
      <c r="C1271" s="35" t="s">
        <v>107</v>
      </c>
      <c r="D1271" s="99">
        <v>192.31</v>
      </c>
    </row>
    <row r="1272" spans="2:4">
      <c r="B1272" s="91" t="s">
        <v>295</v>
      </c>
      <c r="C1272" s="35" t="s">
        <v>108</v>
      </c>
      <c r="D1272" s="99">
        <v>192.31</v>
      </c>
    </row>
    <row r="1273" spans="2:4">
      <c r="B1273" s="91" t="s">
        <v>295</v>
      </c>
      <c r="C1273" s="35" t="s">
        <v>109</v>
      </c>
      <c r="D1273" s="99">
        <v>192.31</v>
      </c>
    </row>
    <row r="1274" spans="2:4">
      <c r="B1274" s="91" t="s">
        <v>295</v>
      </c>
      <c r="C1274" s="35" t="s">
        <v>110</v>
      </c>
      <c r="D1274" s="99">
        <v>192.31</v>
      </c>
    </row>
    <row r="1275" spans="2:4">
      <c r="B1275" s="91" t="s">
        <v>295</v>
      </c>
      <c r="C1275" s="35" t="s">
        <v>111</v>
      </c>
      <c r="D1275" s="99">
        <v>192.31</v>
      </c>
    </row>
    <row r="1276" spans="2:4">
      <c r="B1276" s="91" t="s">
        <v>295</v>
      </c>
      <c r="C1276" s="35" t="s">
        <v>112</v>
      </c>
      <c r="D1276" s="99">
        <v>192.31</v>
      </c>
    </row>
    <row r="1277" spans="2:4">
      <c r="B1277" s="91" t="s">
        <v>295</v>
      </c>
      <c r="C1277" s="35" t="s">
        <v>113</v>
      </c>
      <c r="D1277" s="99">
        <v>192.31</v>
      </c>
    </row>
    <row r="1278" spans="2:4">
      <c r="B1278" s="91" t="s">
        <v>295</v>
      </c>
      <c r="C1278" s="35" t="s">
        <v>114</v>
      </c>
      <c r="D1278" s="99">
        <v>192.31</v>
      </c>
    </row>
    <row r="1279" spans="2:4">
      <c r="B1279" s="91" t="s">
        <v>295</v>
      </c>
      <c r="C1279" s="35" t="s">
        <v>115</v>
      </c>
      <c r="D1279" s="99">
        <v>192.31</v>
      </c>
    </row>
    <row r="1280" spans="2:4">
      <c r="B1280" s="91" t="s">
        <v>295</v>
      </c>
      <c r="C1280" s="35" t="s">
        <v>116</v>
      </c>
      <c r="D1280" s="99">
        <v>192.31</v>
      </c>
    </row>
    <row r="1281" spans="2:4">
      <c r="B1281" s="91" t="s">
        <v>295</v>
      </c>
      <c r="C1281" s="35" t="s">
        <v>117</v>
      </c>
      <c r="D1281" s="99">
        <v>192.31</v>
      </c>
    </row>
    <row r="1282" spans="2:4">
      <c r="B1282" s="91" t="s">
        <v>295</v>
      </c>
      <c r="C1282" s="35" t="s">
        <v>118</v>
      </c>
      <c r="D1282" s="99">
        <v>192.31</v>
      </c>
    </row>
    <row r="1283" spans="2:4">
      <c r="B1283" s="91" t="s">
        <v>295</v>
      </c>
      <c r="C1283" s="35" t="s">
        <v>119</v>
      </c>
      <c r="D1283" s="99">
        <v>192.31</v>
      </c>
    </row>
    <row r="1284" spans="2:4">
      <c r="B1284" s="91" t="s">
        <v>295</v>
      </c>
      <c r="C1284" s="35" t="s">
        <v>120</v>
      </c>
      <c r="D1284" s="99">
        <v>192.31</v>
      </c>
    </row>
    <row r="1285" spans="2:4">
      <c r="B1285" s="91" t="s">
        <v>295</v>
      </c>
      <c r="C1285" s="35" t="s">
        <v>121</v>
      </c>
      <c r="D1285" s="99">
        <v>192.31</v>
      </c>
    </row>
    <row r="1286" spans="2:4">
      <c r="B1286" s="91" t="s">
        <v>295</v>
      </c>
      <c r="C1286" s="35" t="s">
        <v>122</v>
      </c>
      <c r="D1286" s="99">
        <v>192.31</v>
      </c>
    </row>
    <row r="1287" spans="2:4">
      <c r="B1287" s="91" t="s">
        <v>295</v>
      </c>
      <c r="C1287" s="35" t="s">
        <v>123</v>
      </c>
      <c r="D1287" s="99">
        <v>192.31</v>
      </c>
    </row>
    <row r="1288" spans="2:4">
      <c r="B1288" s="91" t="s">
        <v>295</v>
      </c>
      <c r="C1288" s="35" t="s">
        <v>124</v>
      </c>
      <c r="D1288" s="99">
        <v>192.31</v>
      </c>
    </row>
    <row r="1289" spans="2:4">
      <c r="B1289" s="91" t="s">
        <v>295</v>
      </c>
      <c r="C1289" s="35" t="s">
        <v>125</v>
      </c>
      <c r="D1289" s="99">
        <v>192.31</v>
      </c>
    </row>
    <row r="1290" spans="2:4">
      <c r="B1290" s="91" t="s">
        <v>295</v>
      </c>
      <c r="C1290" s="35" t="s">
        <v>126</v>
      </c>
      <c r="D1290" s="99">
        <v>192.31</v>
      </c>
    </row>
    <row r="1291" spans="2:4">
      <c r="B1291" s="91" t="s">
        <v>295</v>
      </c>
      <c r="C1291" s="35" t="s">
        <v>127</v>
      </c>
      <c r="D1291" s="99">
        <v>192.31</v>
      </c>
    </row>
    <row r="1292" spans="2:4">
      <c r="B1292" s="91" t="s">
        <v>295</v>
      </c>
      <c r="C1292" s="35" t="s">
        <v>128</v>
      </c>
      <c r="D1292" s="99">
        <v>192.31</v>
      </c>
    </row>
    <row r="1293" spans="2:4">
      <c r="B1293" s="91" t="s">
        <v>295</v>
      </c>
      <c r="C1293" s="35" t="s">
        <v>129</v>
      </c>
      <c r="D1293" s="99">
        <v>192.31</v>
      </c>
    </row>
    <row r="1294" spans="2:4">
      <c r="B1294" s="91" t="s">
        <v>295</v>
      </c>
      <c r="C1294" s="35" t="s">
        <v>130</v>
      </c>
      <c r="D1294" s="99">
        <v>192.31</v>
      </c>
    </row>
    <row r="1295" spans="2:4">
      <c r="B1295" s="91" t="s">
        <v>295</v>
      </c>
      <c r="C1295" s="35" t="s">
        <v>131</v>
      </c>
      <c r="D1295" s="99">
        <v>192.31</v>
      </c>
    </row>
    <row r="1296" spans="2:4">
      <c r="B1296" s="91" t="s">
        <v>295</v>
      </c>
      <c r="C1296" s="35" t="s">
        <v>132</v>
      </c>
      <c r="D1296" s="99">
        <v>192.31</v>
      </c>
    </row>
    <row r="1297" spans="2:4">
      <c r="B1297" s="91" t="s">
        <v>295</v>
      </c>
      <c r="C1297" s="35" t="s">
        <v>133</v>
      </c>
      <c r="D1297" s="99">
        <v>192.31</v>
      </c>
    </row>
    <row r="1298" spans="2:4">
      <c r="B1298" s="91" t="s">
        <v>295</v>
      </c>
      <c r="C1298" s="35" t="s">
        <v>134</v>
      </c>
      <c r="D1298" s="99">
        <v>192.31</v>
      </c>
    </row>
    <row r="1299" spans="2:4">
      <c r="B1299" s="91" t="s">
        <v>295</v>
      </c>
      <c r="C1299" s="35" t="s">
        <v>135</v>
      </c>
      <c r="D1299" s="99">
        <v>192.31</v>
      </c>
    </row>
    <row r="1300" spans="2:4">
      <c r="B1300" s="91" t="s">
        <v>295</v>
      </c>
      <c r="C1300" s="35" t="s">
        <v>136</v>
      </c>
      <c r="D1300" s="99">
        <v>192.31</v>
      </c>
    </row>
    <row r="1301" spans="2:4">
      <c r="B1301" s="91" t="s">
        <v>295</v>
      </c>
      <c r="C1301" s="35" t="s">
        <v>137</v>
      </c>
      <c r="D1301" s="99">
        <v>192.31</v>
      </c>
    </row>
    <row r="1302" spans="2:4">
      <c r="B1302" s="91" t="s">
        <v>295</v>
      </c>
      <c r="C1302" s="35" t="s">
        <v>138</v>
      </c>
      <c r="D1302" s="99">
        <v>192.31</v>
      </c>
    </row>
    <row r="1303" spans="2:4">
      <c r="B1303" s="91" t="s">
        <v>295</v>
      </c>
      <c r="C1303" s="35" t="s">
        <v>139</v>
      </c>
      <c r="D1303" s="99">
        <v>192.31</v>
      </c>
    </row>
    <row r="1304" spans="2:4">
      <c r="B1304" s="91" t="s">
        <v>295</v>
      </c>
      <c r="C1304" s="35" t="s">
        <v>140</v>
      </c>
      <c r="D1304" s="99">
        <v>192.31</v>
      </c>
    </row>
    <row r="1305" spans="2:4">
      <c r="B1305" s="91" t="s">
        <v>295</v>
      </c>
      <c r="C1305" s="35" t="s">
        <v>141</v>
      </c>
      <c r="D1305" s="99">
        <v>192.31</v>
      </c>
    </row>
    <row r="1306" spans="2:4">
      <c r="B1306" s="91" t="s">
        <v>295</v>
      </c>
      <c r="C1306" s="35" t="s">
        <v>142</v>
      </c>
      <c r="D1306" s="99">
        <v>192.31</v>
      </c>
    </row>
    <row r="1307" spans="2:4">
      <c r="B1307" s="91" t="s">
        <v>295</v>
      </c>
      <c r="C1307" s="35" t="s">
        <v>143</v>
      </c>
      <c r="D1307" s="99">
        <v>192.31</v>
      </c>
    </row>
    <row r="1308" spans="2:4">
      <c r="B1308" s="91" t="s">
        <v>295</v>
      </c>
      <c r="C1308" s="35" t="s">
        <v>144</v>
      </c>
      <c r="D1308" s="99">
        <v>192.31</v>
      </c>
    </row>
    <row r="1309" spans="2:4">
      <c r="B1309" s="91" t="s">
        <v>295</v>
      </c>
      <c r="C1309" s="35" t="s">
        <v>145</v>
      </c>
      <c r="D1309" s="99">
        <v>192.31</v>
      </c>
    </row>
    <row r="1310" spans="2:4">
      <c r="B1310" s="91" t="s">
        <v>295</v>
      </c>
      <c r="C1310" s="35" t="s">
        <v>146</v>
      </c>
      <c r="D1310" s="99">
        <v>192.31</v>
      </c>
    </row>
    <row r="1311" spans="2:4">
      <c r="B1311" s="91" t="s">
        <v>295</v>
      </c>
      <c r="C1311" s="35" t="s">
        <v>147</v>
      </c>
      <c r="D1311" s="99">
        <v>192.31</v>
      </c>
    </row>
    <row r="1312" spans="2:4">
      <c r="B1312" s="91" t="s">
        <v>295</v>
      </c>
      <c r="C1312" s="35" t="s">
        <v>148</v>
      </c>
      <c r="D1312" s="99">
        <v>192.31</v>
      </c>
    </row>
    <row r="1313" spans="2:4">
      <c r="B1313" s="91" t="s">
        <v>295</v>
      </c>
      <c r="C1313" s="35" t="s">
        <v>149</v>
      </c>
      <c r="D1313" s="99">
        <v>192.31</v>
      </c>
    </row>
    <row r="1314" spans="2:4">
      <c r="B1314" s="91" t="s">
        <v>295</v>
      </c>
      <c r="C1314" s="35" t="s">
        <v>150</v>
      </c>
      <c r="D1314" s="99">
        <v>192.31</v>
      </c>
    </row>
    <row r="1315" spans="2:4">
      <c r="B1315" s="91" t="s">
        <v>295</v>
      </c>
      <c r="C1315" s="35" t="s">
        <v>151</v>
      </c>
      <c r="D1315" s="99">
        <v>192.31</v>
      </c>
    </row>
    <row r="1316" spans="2:4">
      <c r="B1316" s="91" t="s">
        <v>295</v>
      </c>
      <c r="C1316" s="35" t="s">
        <v>152</v>
      </c>
      <c r="D1316" s="99">
        <v>192.31</v>
      </c>
    </row>
    <row r="1317" spans="2:4">
      <c r="B1317" s="91" t="s">
        <v>295</v>
      </c>
      <c r="C1317" s="35" t="s">
        <v>153</v>
      </c>
      <c r="D1317" s="99">
        <v>192.31</v>
      </c>
    </row>
    <row r="1318" spans="2:4">
      <c r="B1318" s="91" t="s">
        <v>295</v>
      </c>
      <c r="C1318" s="35" t="s">
        <v>154</v>
      </c>
      <c r="D1318" s="99">
        <v>192.31</v>
      </c>
    </row>
    <row r="1319" spans="2:4">
      <c r="B1319" s="91" t="s">
        <v>295</v>
      </c>
      <c r="C1319" s="35" t="s">
        <v>155</v>
      </c>
      <c r="D1319" s="99">
        <v>192.31</v>
      </c>
    </row>
    <row r="1320" spans="2:4">
      <c r="B1320" s="91" t="s">
        <v>295</v>
      </c>
      <c r="C1320" s="35" t="s">
        <v>156</v>
      </c>
      <c r="D1320" s="99">
        <v>192.31</v>
      </c>
    </row>
    <row r="1321" spans="2:4">
      <c r="B1321" s="91" t="s">
        <v>295</v>
      </c>
      <c r="C1321" s="35" t="s">
        <v>157</v>
      </c>
      <c r="D1321" s="99">
        <v>192.31</v>
      </c>
    </row>
    <row r="1322" spans="2:4">
      <c r="B1322" s="91" t="s">
        <v>295</v>
      </c>
      <c r="C1322" s="35" t="s">
        <v>158</v>
      </c>
      <c r="D1322" s="99">
        <v>192.31</v>
      </c>
    </row>
    <row r="1323" spans="2:4">
      <c r="B1323" s="91" t="s">
        <v>295</v>
      </c>
      <c r="C1323" s="35" t="s">
        <v>159</v>
      </c>
      <c r="D1323" s="99">
        <v>192.31</v>
      </c>
    </row>
    <row r="1324" spans="2:4">
      <c r="B1324" s="91" t="s">
        <v>295</v>
      </c>
      <c r="C1324" s="35" t="s">
        <v>160</v>
      </c>
      <c r="D1324" s="99">
        <v>192.31</v>
      </c>
    </row>
    <row r="1325" spans="2:4">
      <c r="B1325" s="91" t="s">
        <v>295</v>
      </c>
      <c r="C1325" s="35" t="s">
        <v>161</v>
      </c>
      <c r="D1325" s="99">
        <v>192.31</v>
      </c>
    </row>
    <row r="1326" spans="2:4">
      <c r="B1326" s="91" t="s">
        <v>295</v>
      </c>
      <c r="C1326" s="35" t="s">
        <v>162</v>
      </c>
      <c r="D1326" s="99">
        <v>192.31</v>
      </c>
    </row>
    <row r="1327" spans="2:4">
      <c r="B1327" s="91" t="s">
        <v>295</v>
      </c>
      <c r="C1327" s="35" t="s">
        <v>163</v>
      </c>
      <c r="D1327" s="99">
        <v>192.31</v>
      </c>
    </row>
    <row r="1328" spans="2:4">
      <c r="B1328" s="91" t="s">
        <v>295</v>
      </c>
      <c r="C1328" s="35" t="s">
        <v>164</v>
      </c>
      <c r="D1328" s="99">
        <v>192.31</v>
      </c>
    </row>
    <row r="1329" spans="2:4">
      <c r="B1329" s="91" t="s">
        <v>295</v>
      </c>
      <c r="C1329" s="35" t="s">
        <v>165</v>
      </c>
      <c r="D1329" s="99">
        <v>192.31</v>
      </c>
    </row>
    <row r="1330" spans="2:4">
      <c r="B1330" s="91" t="s">
        <v>295</v>
      </c>
      <c r="C1330" s="35" t="s">
        <v>166</v>
      </c>
      <c r="D1330" s="99">
        <v>192.31</v>
      </c>
    </row>
    <row r="1331" spans="2:4">
      <c r="B1331" s="91" t="s">
        <v>295</v>
      </c>
      <c r="C1331" s="35" t="s">
        <v>167</v>
      </c>
      <c r="D1331" s="99">
        <v>192.31</v>
      </c>
    </row>
    <row r="1332" spans="2:4">
      <c r="B1332" s="91" t="s">
        <v>295</v>
      </c>
      <c r="C1332" s="35" t="s">
        <v>168</v>
      </c>
      <c r="D1332" s="99">
        <v>192.31</v>
      </c>
    </row>
    <row r="1333" spans="2:4">
      <c r="B1333" s="91" t="s">
        <v>295</v>
      </c>
      <c r="C1333" s="35" t="s">
        <v>169</v>
      </c>
      <c r="D1333" s="99">
        <v>192.31</v>
      </c>
    </row>
    <row r="1334" spans="2:4">
      <c r="B1334" s="91" t="s">
        <v>295</v>
      </c>
      <c r="C1334" s="35" t="s">
        <v>170</v>
      </c>
      <c r="D1334" s="99">
        <v>192.31</v>
      </c>
    </row>
    <row r="1335" spans="2:4">
      <c r="B1335" s="91" t="s">
        <v>295</v>
      </c>
      <c r="C1335" s="35" t="s">
        <v>171</v>
      </c>
      <c r="D1335" s="99">
        <v>192.31</v>
      </c>
    </row>
    <row r="1336" spans="2:4">
      <c r="B1336" s="91" t="s">
        <v>295</v>
      </c>
      <c r="C1336" s="35" t="s">
        <v>172</v>
      </c>
      <c r="D1336" s="99">
        <v>192.31</v>
      </c>
    </row>
    <row r="1337" spans="2:4">
      <c r="B1337" s="91" t="s">
        <v>295</v>
      </c>
      <c r="C1337" s="35" t="s">
        <v>173</v>
      </c>
      <c r="D1337" s="99">
        <v>192.31</v>
      </c>
    </row>
    <row r="1338" spans="2:4">
      <c r="B1338" s="91" t="s">
        <v>295</v>
      </c>
      <c r="C1338" s="35" t="s">
        <v>174</v>
      </c>
      <c r="D1338" s="99">
        <v>192.31</v>
      </c>
    </row>
    <row r="1339" spans="2:4">
      <c r="B1339" s="91" t="s">
        <v>295</v>
      </c>
      <c r="C1339" s="35" t="s">
        <v>175</v>
      </c>
      <c r="D1339" s="99">
        <v>192.31</v>
      </c>
    </row>
    <row r="1340" spans="2:4">
      <c r="B1340" s="91" t="s">
        <v>295</v>
      </c>
      <c r="C1340" s="35" t="s">
        <v>176</v>
      </c>
      <c r="D1340" s="99">
        <v>192.31</v>
      </c>
    </row>
    <row r="1341" spans="2:4">
      <c r="B1341" s="91" t="s">
        <v>295</v>
      </c>
      <c r="C1341" s="35" t="s">
        <v>177</v>
      </c>
      <c r="D1341" s="99">
        <v>192.31</v>
      </c>
    </row>
    <row r="1342" spans="2:4">
      <c r="B1342" s="91" t="s">
        <v>295</v>
      </c>
      <c r="C1342" s="35" t="s">
        <v>178</v>
      </c>
      <c r="D1342" s="99">
        <v>192.31</v>
      </c>
    </row>
    <row r="1343" spans="2:4">
      <c r="B1343" s="91" t="s">
        <v>295</v>
      </c>
      <c r="C1343" s="35" t="s">
        <v>179</v>
      </c>
      <c r="D1343" s="99">
        <v>192.31</v>
      </c>
    </row>
    <row r="1344" spans="2:4">
      <c r="B1344" s="91" t="s">
        <v>295</v>
      </c>
      <c r="C1344" s="35" t="s">
        <v>180</v>
      </c>
      <c r="D1344" s="99">
        <v>192.31</v>
      </c>
    </row>
    <row r="1345" spans="2:4">
      <c r="B1345" s="91" t="s">
        <v>295</v>
      </c>
      <c r="C1345" s="35" t="s">
        <v>181</v>
      </c>
      <c r="D1345" s="99">
        <v>192.31</v>
      </c>
    </row>
    <row r="1346" spans="2:4">
      <c r="B1346" s="91" t="s">
        <v>295</v>
      </c>
      <c r="C1346" s="35" t="s">
        <v>182</v>
      </c>
      <c r="D1346" s="99">
        <v>192.31</v>
      </c>
    </row>
    <row r="1347" spans="2:4">
      <c r="B1347" s="91" t="s">
        <v>295</v>
      </c>
      <c r="C1347" s="35" t="s">
        <v>183</v>
      </c>
      <c r="D1347" s="99">
        <v>192.31</v>
      </c>
    </row>
    <row r="1348" spans="2:4">
      <c r="B1348" s="91" t="s">
        <v>295</v>
      </c>
      <c r="C1348" s="35" t="s">
        <v>184</v>
      </c>
      <c r="D1348" s="99">
        <v>192.31</v>
      </c>
    </row>
    <row r="1349" spans="2:4">
      <c r="B1349" s="91" t="s">
        <v>295</v>
      </c>
      <c r="C1349" s="35" t="s">
        <v>185</v>
      </c>
      <c r="D1349" s="99">
        <v>192.31</v>
      </c>
    </row>
    <row r="1350" spans="2:4">
      <c r="B1350" s="91" t="s">
        <v>295</v>
      </c>
      <c r="C1350" s="35" t="s">
        <v>186</v>
      </c>
      <c r="D1350" s="99">
        <v>192.31</v>
      </c>
    </row>
    <row r="1351" spans="2:4">
      <c r="B1351" s="91" t="s">
        <v>295</v>
      </c>
      <c r="C1351" s="35" t="s">
        <v>187</v>
      </c>
      <c r="D1351" s="99">
        <v>192.31</v>
      </c>
    </row>
    <row r="1352" spans="2:4">
      <c r="B1352" s="91" t="s">
        <v>295</v>
      </c>
      <c r="C1352" s="35" t="s">
        <v>188</v>
      </c>
      <c r="D1352" s="99">
        <v>192.31</v>
      </c>
    </row>
    <row r="1353" spans="2:4">
      <c r="B1353" s="91" t="s">
        <v>295</v>
      </c>
      <c r="C1353" s="35" t="s">
        <v>189</v>
      </c>
      <c r="D1353" s="99">
        <v>192.31</v>
      </c>
    </row>
    <row r="1354" spans="2:4">
      <c r="B1354" s="91" t="s">
        <v>295</v>
      </c>
      <c r="C1354" s="35" t="s">
        <v>190</v>
      </c>
      <c r="D1354" s="99">
        <v>192.31</v>
      </c>
    </row>
    <row r="1355" spans="2:4">
      <c r="B1355" s="91" t="s">
        <v>295</v>
      </c>
      <c r="C1355" s="35" t="s">
        <v>191</v>
      </c>
      <c r="D1355" s="99">
        <v>192.31</v>
      </c>
    </row>
    <row r="1356" spans="2:4">
      <c r="B1356" s="91" t="s">
        <v>295</v>
      </c>
      <c r="C1356" s="35" t="s">
        <v>192</v>
      </c>
      <c r="D1356" s="99">
        <v>192.31</v>
      </c>
    </row>
    <row r="1357" spans="2:4">
      <c r="B1357" s="91" t="s">
        <v>295</v>
      </c>
      <c r="C1357" s="35" t="s">
        <v>193</v>
      </c>
      <c r="D1357" s="99">
        <v>192.31</v>
      </c>
    </row>
    <row r="1358" spans="2:4">
      <c r="B1358" s="91" t="s">
        <v>295</v>
      </c>
      <c r="C1358" s="35" t="s">
        <v>194</v>
      </c>
      <c r="D1358" s="99">
        <v>192.31</v>
      </c>
    </row>
    <row r="1359" spans="2:4">
      <c r="B1359" s="91" t="s">
        <v>295</v>
      </c>
      <c r="C1359" s="35" t="s">
        <v>195</v>
      </c>
      <c r="D1359" s="99">
        <v>192.31</v>
      </c>
    </row>
    <row r="1360" spans="2:4">
      <c r="B1360" s="91" t="s">
        <v>295</v>
      </c>
      <c r="C1360" s="35" t="s">
        <v>196</v>
      </c>
      <c r="D1360" s="99">
        <v>192.31</v>
      </c>
    </row>
    <row r="1361" spans="2:4">
      <c r="B1361" s="91" t="s">
        <v>295</v>
      </c>
      <c r="C1361" s="35" t="s">
        <v>197</v>
      </c>
      <c r="D1361" s="99">
        <v>192.31</v>
      </c>
    </row>
    <row r="1362" spans="2:4">
      <c r="B1362" s="91" t="s">
        <v>295</v>
      </c>
      <c r="C1362" s="35" t="s">
        <v>198</v>
      </c>
      <c r="D1362" s="99">
        <v>192.31</v>
      </c>
    </row>
    <row r="1363" spans="2:4">
      <c r="B1363" s="91" t="s">
        <v>295</v>
      </c>
      <c r="C1363" s="35" t="s">
        <v>199</v>
      </c>
      <c r="D1363" s="99">
        <v>192.31</v>
      </c>
    </row>
    <row r="1364" spans="2:4">
      <c r="B1364" s="91" t="s">
        <v>295</v>
      </c>
      <c r="C1364" s="35" t="s">
        <v>200</v>
      </c>
      <c r="D1364" s="99">
        <v>192.31</v>
      </c>
    </row>
    <row r="1365" spans="2:4">
      <c r="B1365" s="91" t="s">
        <v>295</v>
      </c>
      <c r="C1365" s="35" t="s">
        <v>201</v>
      </c>
      <c r="D1365" s="99">
        <v>192.31</v>
      </c>
    </row>
    <row r="1366" spans="2:4">
      <c r="B1366" s="91" t="s">
        <v>295</v>
      </c>
      <c r="C1366" s="35" t="s">
        <v>202</v>
      </c>
      <c r="D1366" s="99">
        <v>192.31</v>
      </c>
    </row>
    <row r="1367" spans="2:4">
      <c r="B1367" s="91" t="s">
        <v>295</v>
      </c>
      <c r="C1367" s="35" t="s">
        <v>203</v>
      </c>
      <c r="D1367" s="99">
        <v>192.31</v>
      </c>
    </row>
    <row r="1368" spans="2:4">
      <c r="B1368" s="91" t="s">
        <v>295</v>
      </c>
      <c r="C1368" s="35" t="s">
        <v>204</v>
      </c>
      <c r="D1368" s="99">
        <v>192.31</v>
      </c>
    </row>
    <row r="1369" spans="2:4">
      <c r="B1369" s="91" t="s">
        <v>295</v>
      </c>
      <c r="C1369" s="35" t="s">
        <v>205</v>
      </c>
      <c r="D1369" s="99">
        <v>192.31</v>
      </c>
    </row>
    <row r="1370" spans="2:4">
      <c r="B1370" s="91" t="s">
        <v>295</v>
      </c>
      <c r="C1370" s="35" t="s">
        <v>206</v>
      </c>
      <c r="D1370" s="99">
        <v>192.31</v>
      </c>
    </row>
    <row r="1371" spans="2:4">
      <c r="B1371" s="91" t="s">
        <v>295</v>
      </c>
      <c r="C1371" s="35" t="s">
        <v>207</v>
      </c>
      <c r="D1371" s="99">
        <v>192.31</v>
      </c>
    </row>
    <row r="1372" spans="2:4">
      <c r="B1372" s="91" t="s">
        <v>295</v>
      </c>
      <c r="C1372" s="35" t="s">
        <v>208</v>
      </c>
      <c r="D1372" s="99">
        <v>192.31</v>
      </c>
    </row>
    <row r="1373" spans="2:4">
      <c r="B1373" s="91" t="s">
        <v>295</v>
      </c>
      <c r="C1373" s="35" t="s">
        <v>209</v>
      </c>
      <c r="D1373" s="99">
        <v>192.31</v>
      </c>
    </row>
    <row r="1374" spans="2:4">
      <c r="B1374" s="91" t="s">
        <v>295</v>
      </c>
      <c r="C1374" s="35" t="s">
        <v>210</v>
      </c>
      <c r="D1374" s="99">
        <v>192.31</v>
      </c>
    </row>
    <row r="1375" spans="2:4">
      <c r="B1375" s="91" t="s">
        <v>295</v>
      </c>
      <c r="C1375" s="35" t="s">
        <v>211</v>
      </c>
      <c r="D1375" s="99">
        <v>192.31</v>
      </c>
    </row>
    <row r="1376" spans="2:4">
      <c r="B1376" s="91" t="s">
        <v>295</v>
      </c>
      <c r="C1376" s="35" t="s">
        <v>212</v>
      </c>
      <c r="D1376" s="99">
        <v>192.31</v>
      </c>
    </row>
    <row r="1377" spans="2:4">
      <c r="B1377" s="91" t="s">
        <v>295</v>
      </c>
      <c r="C1377" s="35" t="s">
        <v>213</v>
      </c>
      <c r="D1377" s="99">
        <v>192.31</v>
      </c>
    </row>
    <row r="1378" spans="2:4">
      <c r="B1378" s="91" t="s">
        <v>295</v>
      </c>
      <c r="C1378" s="35" t="s">
        <v>214</v>
      </c>
      <c r="D1378" s="99">
        <v>192.31</v>
      </c>
    </row>
    <row r="1379" spans="2:4">
      <c r="B1379" s="91" t="s">
        <v>295</v>
      </c>
      <c r="C1379" s="35" t="s">
        <v>215</v>
      </c>
      <c r="D1379" s="99">
        <v>192.31</v>
      </c>
    </row>
    <row r="1380" spans="2:4">
      <c r="B1380" s="91" t="s">
        <v>295</v>
      </c>
      <c r="C1380" s="35" t="s">
        <v>216</v>
      </c>
      <c r="D1380" s="99">
        <v>192.31</v>
      </c>
    </row>
    <row r="1381" spans="2:4">
      <c r="B1381" s="91" t="s">
        <v>295</v>
      </c>
      <c r="C1381" s="35" t="s">
        <v>217</v>
      </c>
      <c r="D1381" s="99">
        <v>192.31</v>
      </c>
    </row>
    <row r="1382" spans="2:4">
      <c r="B1382" s="91" t="s">
        <v>295</v>
      </c>
      <c r="C1382" s="35" t="s">
        <v>218</v>
      </c>
      <c r="D1382" s="99">
        <v>192.31</v>
      </c>
    </row>
    <row r="1383" spans="2:4">
      <c r="B1383" s="91" t="s">
        <v>295</v>
      </c>
      <c r="C1383" s="35" t="s">
        <v>219</v>
      </c>
      <c r="D1383" s="99">
        <v>192.31</v>
      </c>
    </row>
    <row r="1384" spans="2:4">
      <c r="B1384" s="91" t="s">
        <v>295</v>
      </c>
      <c r="C1384" s="35" t="s">
        <v>220</v>
      </c>
      <c r="D1384" s="99">
        <v>192.31</v>
      </c>
    </row>
    <row r="1385" spans="2:4">
      <c r="B1385" s="91" t="s">
        <v>295</v>
      </c>
      <c r="C1385" s="35" t="s">
        <v>221</v>
      </c>
      <c r="D1385" s="99">
        <v>192.31</v>
      </c>
    </row>
    <row r="1386" spans="2:4">
      <c r="B1386" s="91" t="s">
        <v>295</v>
      </c>
      <c r="C1386" s="35" t="s">
        <v>222</v>
      </c>
      <c r="D1386" s="99">
        <v>192.31</v>
      </c>
    </row>
    <row r="1387" spans="2:4">
      <c r="B1387" s="91" t="s">
        <v>295</v>
      </c>
      <c r="C1387" s="35" t="s">
        <v>223</v>
      </c>
      <c r="D1387" s="99">
        <v>192.31</v>
      </c>
    </row>
    <row r="1388" spans="2:4">
      <c r="B1388" s="91" t="s">
        <v>295</v>
      </c>
      <c r="C1388" s="35" t="s">
        <v>224</v>
      </c>
      <c r="D1388" s="99">
        <v>192.31</v>
      </c>
    </row>
    <row r="1389" spans="2:4">
      <c r="B1389" s="91" t="s">
        <v>295</v>
      </c>
      <c r="C1389" s="35" t="s">
        <v>225</v>
      </c>
      <c r="D1389" s="99">
        <v>192.31</v>
      </c>
    </row>
    <row r="1390" spans="2:4">
      <c r="B1390" s="91" t="s">
        <v>295</v>
      </c>
      <c r="C1390" s="35" t="s">
        <v>226</v>
      </c>
      <c r="D1390" s="99">
        <v>192.31</v>
      </c>
    </row>
    <row r="1391" spans="2:4">
      <c r="B1391" s="91" t="s">
        <v>295</v>
      </c>
      <c r="C1391" s="35" t="s">
        <v>227</v>
      </c>
      <c r="D1391" s="99">
        <v>192.31</v>
      </c>
    </row>
    <row r="1392" spans="2:4">
      <c r="B1392" s="91" t="s">
        <v>295</v>
      </c>
      <c r="C1392" s="35" t="s">
        <v>228</v>
      </c>
      <c r="D1392" s="99">
        <v>192.31</v>
      </c>
    </row>
    <row r="1393" spans="2:4">
      <c r="B1393" s="91" t="s">
        <v>295</v>
      </c>
      <c r="C1393" s="35" t="s">
        <v>229</v>
      </c>
      <c r="D1393" s="99">
        <v>192.31</v>
      </c>
    </row>
    <row r="1394" spans="2:4">
      <c r="B1394" s="91" t="s">
        <v>295</v>
      </c>
      <c r="C1394" s="35" t="s">
        <v>230</v>
      </c>
      <c r="D1394" s="99">
        <v>192.31</v>
      </c>
    </row>
    <row r="1395" spans="2:4">
      <c r="B1395" s="91" t="s">
        <v>295</v>
      </c>
      <c r="C1395" s="35" t="s">
        <v>231</v>
      </c>
      <c r="D1395" s="99">
        <v>192.31</v>
      </c>
    </row>
    <row r="1396" spans="2:4">
      <c r="B1396" s="85" t="s">
        <v>301</v>
      </c>
      <c r="C1396" s="90" t="s">
        <v>34</v>
      </c>
      <c r="D1396" s="100">
        <v>643.80999999999995</v>
      </c>
    </row>
    <row r="1397" spans="2:4">
      <c r="B1397" s="85" t="s">
        <v>301</v>
      </c>
      <c r="C1397" s="90" t="s">
        <v>33</v>
      </c>
      <c r="D1397" s="100">
        <v>643.80999999999995</v>
      </c>
    </row>
    <row r="1398" spans="2:4">
      <c r="B1398" s="85" t="s">
        <v>301</v>
      </c>
      <c r="C1398" s="90" t="s">
        <v>35</v>
      </c>
      <c r="D1398" s="100">
        <v>643.80999999999995</v>
      </c>
    </row>
    <row r="1399" spans="2:4">
      <c r="B1399" s="85" t="s">
        <v>301</v>
      </c>
      <c r="C1399" s="90" t="s">
        <v>36</v>
      </c>
      <c r="D1399" s="100">
        <v>643.80999999999995</v>
      </c>
    </row>
    <row r="1400" spans="2:4">
      <c r="B1400" s="85" t="s">
        <v>301</v>
      </c>
      <c r="C1400" s="90" t="s">
        <v>37</v>
      </c>
      <c r="D1400" s="100">
        <v>643.80999999999995</v>
      </c>
    </row>
    <row r="1401" spans="2:4">
      <c r="B1401" s="85" t="s">
        <v>301</v>
      </c>
      <c r="C1401" s="90" t="s">
        <v>38</v>
      </c>
      <c r="D1401" s="100">
        <v>643.80999999999995</v>
      </c>
    </row>
    <row r="1402" spans="2:4">
      <c r="B1402" s="85" t="s">
        <v>301</v>
      </c>
      <c r="C1402" s="90" t="s">
        <v>39</v>
      </c>
      <c r="D1402" s="100">
        <v>643.80999999999995</v>
      </c>
    </row>
    <row r="1403" spans="2:4">
      <c r="B1403" s="85" t="s">
        <v>301</v>
      </c>
      <c r="C1403" s="90" t="s">
        <v>40</v>
      </c>
      <c r="D1403" s="100">
        <v>643.80999999999995</v>
      </c>
    </row>
    <row r="1404" spans="2:4">
      <c r="B1404" s="85" t="s">
        <v>301</v>
      </c>
      <c r="C1404" s="90" t="s">
        <v>41</v>
      </c>
      <c r="D1404" s="100">
        <v>643.80999999999995</v>
      </c>
    </row>
    <row r="1405" spans="2:4">
      <c r="B1405" s="85" t="s">
        <v>301</v>
      </c>
      <c r="C1405" s="90" t="s">
        <v>42</v>
      </c>
      <c r="D1405" s="100">
        <v>643.80999999999995</v>
      </c>
    </row>
    <row r="1406" spans="2:4">
      <c r="B1406" s="85" t="s">
        <v>301</v>
      </c>
      <c r="C1406" s="90" t="s">
        <v>43</v>
      </c>
      <c r="D1406" s="100">
        <v>643.80999999999995</v>
      </c>
    </row>
    <row r="1407" spans="2:4">
      <c r="B1407" s="85" t="s">
        <v>301</v>
      </c>
      <c r="C1407" s="90" t="s">
        <v>44</v>
      </c>
      <c r="D1407" s="100">
        <v>643.80999999999995</v>
      </c>
    </row>
    <row r="1408" spans="2:4">
      <c r="B1408" s="85" t="s">
        <v>301</v>
      </c>
      <c r="C1408" s="90" t="s">
        <v>45</v>
      </c>
      <c r="D1408" s="100">
        <v>643.80999999999995</v>
      </c>
    </row>
    <row r="1409" spans="2:4">
      <c r="B1409" s="85" t="s">
        <v>301</v>
      </c>
      <c r="C1409" s="90" t="s">
        <v>46</v>
      </c>
      <c r="D1409" s="100">
        <v>643.80999999999995</v>
      </c>
    </row>
    <row r="1410" spans="2:4">
      <c r="B1410" s="85" t="s">
        <v>301</v>
      </c>
      <c r="C1410" s="90" t="s">
        <v>47</v>
      </c>
      <c r="D1410" s="100">
        <v>643.80999999999995</v>
      </c>
    </row>
    <row r="1411" spans="2:4">
      <c r="B1411" s="85" t="s">
        <v>301</v>
      </c>
      <c r="C1411" s="90" t="s">
        <v>48</v>
      </c>
      <c r="D1411" s="100">
        <v>643.80999999999995</v>
      </c>
    </row>
    <row r="1412" spans="2:4">
      <c r="B1412" s="85" t="s">
        <v>301</v>
      </c>
      <c r="C1412" s="90" t="s">
        <v>49</v>
      </c>
      <c r="D1412" s="100">
        <v>643.80999999999995</v>
      </c>
    </row>
    <row r="1413" spans="2:4">
      <c r="B1413" s="85" t="s">
        <v>301</v>
      </c>
      <c r="C1413" s="90" t="s">
        <v>50</v>
      </c>
      <c r="D1413" s="100">
        <v>643.80999999999995</v>
      </c>
    </row>
    <row r="1414" spans="2:4">
      <c r="B1414" s="85" t="s">
        <v>301</v>
      </c>
      <c r="C1414" s="90" t="s">
        <v>51</v>
      </c>
      <c r="D1414" s="100">
        <v>643.80999999999995</v>
      </c>
    </row>
    <row r="1415" spans="2:4">
      <c r="B1415" s="85" t="s">
        <v>301</v>
      </c>
      <c r="C1415" s="90" t="s">
        <v>52</v>
      </c>
      <c r="D1415" s="100">
        <v>643.80999999999995</v>
      </c>
    </row>
    <row r="1416" spans="2:4">
      <c r="B1416" s="85" t="s">
        <v>301</v>
      </c>
      <c r="C1416" s="90" t="s">
        <v>53</v>
      </c>
      <c r="D1416" s="100">
        <v>643.80999999999995</v>
      </c>
    </row>
    <row r="1417" spans="2:4">
      <c r="B1417" s="85" t="s">
        <v>301</v>
      </c>
      <c r="C1417" s="90" t="s">
        <v>54</v>
      </c>
      <c r="D1417" s="100">
        <v>643.80999999999995</v>
      </c>
    </row>
    <row r="1418" spans="2:4">
      <c r="B1418" s="85" t="s">
        <v>301</v>
      </c>
      <c r="C1418" s="90" t="s">
        <v>55</v>
      </c>
      <c r="D1418" s="100">
        <v>643.80999999999995</v>
      </c>
    </row>
    <row r="1419" spans="2:4">
      <c r="B1419" s="85" t="s">
        <v>301</v>
      </c>
      <c r="C1419" s="90" t="s">
        <v>56</v>
      </c>
      <c r="D1419" s="100">
        <v>643.80999999999995</v>
      </c>
    </row>
    <row r="1420" spans="2:4">
      <c r="B1420" s="85" t="s">
        <v>301</v>
      </c>
      <c r="C1420" s="90" t="s">
        <v>57</v>
      </c>
      <c r="D1420" s="100">
        <v>643.80999999999995</v>
      </c>
    </row>
    <row r="1421" spans="2:4">
      <c r="B1421" s="85" t="s">
        <v>301</v>
      </c>
      <c r="C1421" s="90" t="s">
        <v>58</v>
      </c>
      <c r="D1421" s="100">
        <v>643.80999999999995</v>
      </c>
    </row>
    <row r="1422" spans="2:4">
      <c r="B1422" s="85" t="s">
        <v>301</v>
      </c>
      <c r="C1422" s="90" t="s">
        <v>59</v>
      </c>
      <c r="D1422" s="100">
        <v>643.80999999999995</v>
      </c>
    </row>
    <row r="1423" spans="2:4">
      <c r="B1423" s="85" t="s">
        <v>301</v>
      </c>
      <c r="C1423" s="90" t="s">
        <v>60</v>
      </c>
      <c r="D1423" s="100">
        <v>643.80999999999995</v>
      </c>
    </row>
    <row r="1424" spans="2:4">
      <c r="B1424" s="85" t="s">
        <v>301</v>
      </c>
      <c r="C1424" s="90" t="s">
        <v>61</v>
      </c>
      <c r="D1424" s="100">
        <v>643.80999999999995</v>
      </c>
    </row>
    <row r="1425" spans="2:4">
      <c r="B1425" s="85" t="s">
        <v>301</v>
      </c>
      <c r="C1425" s="90" t="s">
        <v>62</v>
      </c>
      <c r="D1425" s="100">
        <v>643.80999999999995</v>
      </c>
    </row>
    <row r="1426" spans="2:4">
      <c r="B1426" s="85" t="s">
        <v>301</v>
      </c>
      <c r="C1426" s="90" t="s">
        <v>63</v>
      </c>
      <c r="D1426" s="100">
        <v>643.80999999999995</v>
      </c>
    </row>
    <row r="1427" spans="2:4">
      <c r="B1427" s="85" t="s">
        <v>301</v>
      </c>
      <c r="C1427" s="90" t="s">
        <v>64</v>
      </c>
      <c r="D1427" s="100">
        <v>643.80999999999995</v>
      </c>
    </row>
    <row r="1428" spans="2:4">
      <c r="B1428" s="85" t="s">
        <v>301</v>
      </c>
      <c r="C1428" s="90" t="s">
        <v>65</v>
      </c>
      <c r="D1428" s="100">
        <v>643.80999999999995</v>
      </c>
    </row>
    <row r="1429" spans="2:4">
      <c r="B1429" s="85" t="s">
        <v>301</v>
      </c>
      <c r="C1429" s="90" t="s">
        <v>66</v>
      </c>
      <c r="D1429" s="100">
        <v>643.80999999999995</v>
      </c>
    </row>
    <row r="1430" spans="2:4">
      <c r="B1430" s="85" t="s">
        <v>301</v>
      </c>
      <c r="C1430" s="90" t="s">
        <v>67</v>
      </c>
      <c r="D1430" s="100">
        <v>643.80999999999995</v>
      </c>
    </row>
    <row r="1431" spans="2:4">
      <c r="B1431" s="85" t="s">
        <v>301</v>
      </c>
      <c r="C1431" s="90" t="s">
        <v>68</v>
      </c>
      <c r="D1431" s="100">
        <v>643.80999999999995</v>
      </c>
    </row>
    <row r="1432" spans="2:4">
      <c r="B1432" s="85" t="s">
        <v>301</v>
      </c>
      <c r="C1432" s="90" t="s">
        <v>69</v>
      </c>
      <c r="D1432" s="100">
        <v>643.80999999999995</v>
      </c>
    </row>
    <row r="1433" spans="2:4">
      <c r="B1433" s="85" t="s">
        <v>301</v>
      </c>
      <c r="C1433" s="90" t="s">
        <v>70</v>
      </c>
      <c r="D1433" s="100">
        <v>643.80999999999995</v>
      </c>
    </row>
    <row r="1434" spans="2:4">
      <c r="B1434" s="85" t="s">
        <v>301</v>
      </c>
      <c r="C1434" s="90" t="s">
        <v>71</v>
      </c>
      <c r="D1434" s="100">
        <v>643.80999999999995</v>
      </c>
    </row>
    <row r="1435" spans="2:4">
      <c r="B1435" s="85" t="s">
        <v>301</v>
      </c>
      <c r="C1435" s="90" t="s">
        <v>72</v>
      </c>
      <c r="D1435" s="100">
        <v>643.80999999999995</v>
      </c>
    </row>
    <row r="1436" spans="2:4">
      <c r="B1436" s="85" t="s">
        <v>301</v>
      </c>
      <c r="C1436" s="90" t="s">
        <v>73</v>
      </c>
      <c r="D1436" s="100">
        <v>643.80999999999995</v>
      </c>
    </row>
    <row r="1437" spans="2:4">
      <c r="B1437" s="85" t="s">
        <v>301</v>
      </c>
      <c r="C1437" s="90" t="s">
        <v>74</v>
      </c>
      <c r="D1437" s="100">
        <v>643.80999999999995</v>
      </c>
    </row>
    <row r="1438" spans="2:4">
      <c r="B1438" s="85" t="s">
        <v>301</v>
      </c>
      <c r="C1438" s="90" t="s">
        <v>75</v>
      </c>
      <c r="D1438" s="100">
        <v>643.80999999999995</v>
      </c>
    </row>
    <row r="1439" spans="2:4">
      <c r="B1439" s="85" t="s">
        <v>301</v>
      </c>
      <c r="C1439" s="90" t="s">
        <v>76</v>
      </c>
      <c r="D1439" s="100">
        <v>643.80999999999995</v>
      </c>
    </row>
    <row r="1440" spans="2:4">
      <c r="B1440" s="85" t="s">
        <v>301</v>
      </c>
      <c r="C1440" s="90" t="s">
        <v>77</v>
      </c>
      <c r="D1440" s="100">
        <v>643.80999999999995</v>
      </c>
    </row>
    <row r="1441" spans="2:4">
      <c r="B1441" s="85" t="s">
        <v>301</v>
      </c>
      <c r="C1441" s="90" t="s">
        <v>78</v>
      </c>
      <c r="D1441" s="100">
        <v>643.80999999999995</v>
      </c>
    </row>
    <row r="1442" spans="2:4">
      <c r="B1442" s="85" t="s">
        <v>301</v>
      </c>
      <c r="C1442" s="90" t="s">
        <v>79</v>
      </c>
      <c r="D1442" s="100">
        <v>643.80999999999995</v>
      </c>
    </row>
    <row r="1443" spans="2:4">
      <c r="B1443" s="85" t="s">
        <v>301</v>
      </c>
      <c r="C1443" s="90" t="s">
        <v>80</v>
      </c>
      <c r="D1443" s="100">
        <v>643.80999999999995</v>
      </c>
    </row>
    <row r="1444" spans="2:4">
      <c r="B1444" s="85" t="s">
        <v>301</v>
      </c>
      <c r="C1444" s="90" t="s">
        <v>81</v>
      </c>
      <c r="D1444" s="100">
        <v>643.80999999999995</v>
      </c>
    </row>
    <row r="1445" spans="2:4">
      <c r="B1445" s="85" t="s">
        <v>301</v>
      </c>
      <c r="C1445" s="90" t="s">
        <v>83</v>
      </c>
      <c r="D1445" s="100">
        <v>643.80999999999995</v>
      </c>
    </row>
    <row r="1446" spans="2:4">
      <c r="B1446" s="85" t="s">
        <v>301</v>
      </c>
      <c r="C1446" s="90" t="s">
        <v>84</v>
      </c>
      <c r="D1446" s="100">
        <v>643.80999999999995</v>
      </c>
    </row>
    <row r="1447" spans="2:4">
      <c r="B1447" s="85" t="s">
        <v>301</v>
      </c>
      <c r="C1447" s="90" t="s">
        <v>85</v>
      </c>
      <c r="D1447" s="100">
        <v>643.80999999999995</v>
      </c>
    </row>
    <row r="1448" spans="2:4">
      <c r="B1448" s="85" t="s">
        <v>301</v>
      </c>
      <c r="C1448" s="90" t="s">
        <v>86</v>
      </c>
      <c r="D1448" s="100">
        <v>643.80999999999995</v>
      </c>
    </row>
    <row r="1449" spans="2:4">
      <c r="B1449" s="85" t="s">
        <v>301</v>
      </c>
      <c r="C1449" s="90" t="s">
        <v>87</v>
      </c>
      <c r="D1449" s="100">
        <v>643.80999999999995</v>
      </c>
    </row>
    <row r="1450" spans="2:4">
      <c r="B1450" s="85" t="s">
        <v>301</v>
      </c>
      <c r="C1450" s="90" t="s">
        <v>88</v>
      </c>
      <c r="D1450" s="100">
        <v>643.80999999999995</v>
      </c>
    </row>
    <row r="1451" spans="2:4">
      <c r="B1451" s="85" t="s">
        <v>301</v>
      </c>
      <c r="C1451" s="90" t="s">
        <v>89</v>
      </c>
      <c r="D1451" s="100">
        <v>643.80999999999995</v>
      </c>
    </row>
    <row r="1452" spans="2:4">
      <c r="B1452" s="85" t="s">
        <v>301</v>
      </c>
      <c r="C1452" s="90" t="s">
        <v>90</v>
      </c>
      <c r="D1452" s="100">
        <v>643.80999999999995</v>
      </c>
    </row>
    <row r="1453" spans="2:4">
      <c r="B1453" s="85" t="s">
        <v>301</v>
      </c>
      <c r="C1453" s="90" t="s">
        <v>91</v>
      </c>
      <c r="D1453" s="100">
        <v>643.80999999999995</v>
      </c>
    </row>
    <row r="1454" spans="2:4">
      <c r="B1454" s="85" t="s">
        <v>301</v>
      </c>
      <c r="C1454" s="90" t="s">
        <v>82</v>
      </c>
      <c r="D1454" s="100">
        <v>643.80999999999995</v>
      </c>
    </row>
    <row r="1455" spans="2:4">
      <c r="B1455" s="85" t="s">
        <v>301</v>
      </c>
      <c r="C1455" s="90" t="s">
        <v>92</v>
      </c>
      <c r="D1455" s="100">
        <v>643.80999999999995</v>
      </c>
    </row>
    <row r="1456" spans="2:4">
      <c r="B1456" s="85" t="s">
        <v>301</v>
      </c>
      <c r="C1456" s="90" t="s">
        <v>93</v>
      </c>
      <c r="D1456" s="100">
        <v>643.80999999999995</v>
      </c>
    </row>
    <row r="1457" spans="2:4">
      <c r="B1457" s="85" t="s">
        <v>301</v>
      </c>
      <c r="C1457" s="90" t="s">
        <v>235</v>
      </c>
      <c r="D1457" s="100">
        <v>643.80999999999995</v>
      </c>
    </row>
    <row r="1458" spans="2:4">
      <c r="B1458" s="85" t="s">
        <v>301</v>
      </c>
      <c r="C1458" s="90" t="s">
        <v>95</v>
      </c>
      <c r="D1458" s="100">
        <v>643.80999999999995</v>
      </c>
    </row>
    <row r="1459" spans="2:4">
      <c r="B1459" s="85" t="s">
        <v>301</v>
      </c>
      <c r="C1459" s="90" t="s">
        <v>96</v>
      </c>
      <c r="D1459" s="100">
        <v>643.80999999999995</v>
      </c>
    </row>
    <row r="1460" spans="2:4">
      <c r="B1460" s="85" t="s">
        <v>301</v>
      </c>
      <c r="C1460" s="90" t="s">
        <v>97</v>
      </c>
      <c r="D1460" s="100">
        <v>643.80999999999995</v>
      </c>
    </row>
    <row r="1461" spans="2:4">
      <c r="B1461" s="85" t="s">
        <v>301</v>
      </c>
      <c r="C1461" s="90" t="s">
        <v>98</v>
      </c>
      <c r="D1461" s="100">
        <v>643.80999999999995</v>
      </c>
    </row>
    <row r="1462" spans="2:4">
      <c r="B1462" s="85" t="s">
        <v>301</v>
      </c>
      <c r="C1462" s="90" t="s">
        <v>99</v>
      </c>
      <c r="D1462" s="100">
        <v>643.80999999999995</v>
      </c>
    </row>
    <row r="1463" spans="2:4">
      <c r="B1463" s="85" t="s">
        <v>301</v>
      </c>
      <c r="C1463" s="90" t="s">
        <v>100</v>
      </c>
      <c r="D1463" s="100">
        <v>643.80999999999995</v>
      </c>
    </row>
    <row r="1464" spans="2:4">
      <c r="B1464" s="85" t="s">
        <v>301</v>
      </c>
      <c r="C1464" s="90" t="s">
        <v>101</v>
      </c>
      <c r="D1464" s="100">
        <v>643.80999999999995</v>
      </c>
    </row>
    <row r="1465" spans="2:4">
      <c r="B1465" s="85" t="s">
        <v>301</v>
      </c>
      <c r="C1465" s="90" t="s">
        <v>102</v>
      </c>
      <c r="D1465" s="100">
        <v>643.80999999999995</v>
      </c>
    </row>
    <row r="1466" spans="2:4">
      <c r="B1466" s="85" t="s">
        <v>301</v>
      </c>
      <c r="C1466" s="90" t="s">
        <v>103</v>
      </c>
      <c r="D1466" s="100">
        <v>643.80999999999995</v>
      </c>
    </row>
    <row r="1467" spans="2:4">
      <c r="B1467" s="85" t="s">
        <v>301</v>
      </c>
      <c r="C1467" s="90" t="s">
        <v>104</v>
      </c>
      <c r="D1467" s="100">
        <v>643.80999999999995</v>
      </c>
    </row>
    <row r="1468" spans="2:4">
      <c r="B1468" s="85" t="s">
        <v>301</v>
      </c>
      <c r="C1468" s="90" t="s">
        <v>105</v>
      </c>
      <c r="D1468" s="100">
        <v>643.80999999999995</v>
      </c>
    </row>
    <row r="1469" spans="2:4">
      <c r="B1469" s="85" t="s">
        <v>301</v>
      </c>
      <c r="C1469" s="90" t="s">
        <v>106</v>
      </c>
      <c r="D1469" s="100">
        <v>643.80999999999995</v>
      </c>
    </row>
    <row r="1470" spans="2:4">
      <c r="B1470" s="85" t="s">
        <v>301</v>
      </c>
      <c r="C1470" s="90" t="s">
        <v>107</v>
      </c>
      <c r="D1470" s="100">
        <v>643.80999999999995</v>
      </c>
    </row>
    <row r="1471" spans="2:4">
      <c r="B1471" s="85" t="s">
        <v>301</v>
      </c>
      <c r="C1471" s="90" t="s">
        <v>108</v>
      </c>
      <c r="D1471" s="100">
        <v>643.80999999999995</v>
      </c>
    </row>
    <row r="1472" spans="2:4">
      <c r="B1472" s="85" t="s">
        <v>301</v>
      </c>
      <c r="C1472" s="90" t="s">
        <v>109</v>
      </c>
      <c r="D1472" s="100">
        <v>643.80999999999995</v>
      </c>
    </row>
    <row r="1473" spans="2:4">
      <c r="B1473" s="85" t="s">
        <v>301</v>
      </c>
      <c r="C1473" s="90" t="s">
        <v>110</v>
      </c>
      <c r="D1473" s="100">
        <v>643.80999999999995</v>
      </c>
    </row>
    <row r="1474" spans="2:4">
      <c r="B1474" s="85" t="s">
        <v>301</v>
      </c>
      <c r="C1474" s="90" t="s">
        <v>111</v>
      </c>
      <c r="D1474" s="100">
        <v>643.80999999999995</v>
      </c>
    </row>
    <row r="1475" spans="2:4">
      <c r="B1475" s="85" t="s">
        <v>301</v>
      </c>
      <c r="C1475" s="90" t="s">
        <v>112</v>
      </c>
      <c r="D1475" s="100">
        <v>643.80999999999995</v>
      </c>
    </row>
    <row r="1476" spans="2:4">
      <c r="B1476" s="85" t="s">
        <v>301</v>
      </c>
      <c r="C1476" s="90" t="s">
        <v>113</v>
      </c>
      <c r="D1476" s="100">
        <v>643.80999999999995</v>
      </c>
    </row>
    <row r="1477" spans="2:4">
      <c r="B1477" s="85" t="s">
        <v>301</v>
      </c>
      <c r="C1477" s="90" t="s">
        <v>114</v>
      </c>
      <c r="D1477" s="100">
        <v>643.80999999999995</v>
      </c>
    </row>
    <row r="1478" spans="2:4">
      <c r="B1478" s="85" t="s">
        <v>301</v>
      </c>
      <c r="C1478" s="90" t="s">
        <v>115</v>
      </c>
      <c r="D1478" s="100">
        <v>643.80999999999995</v>
      </c>
    </row>
    <row r="1479" spans="2:4">
      <c r="B1479" s="85" t="s">
        <v>301</v>
      </c>
      <c r="C1479" s="90" t="s">
        <v>116</v>
      </c>
      <c r="D1479" s="100">
        <v>643.80999999999995</v>
      </c>
    </row>
    <row r="1480" spans="2:4">
      <c r="B1480" s="85" t="s">
        <v>301</v>
      </c>
      <c r="C1480" s="90" t="s">
        <v>117</v>
      </c>
      <c r="D1480" s="100">
        <v>643.80999999999995</v>
      </c>
    </row>
    <row r="1481" spans="2:4">
      <c r="B1481" s="85" t="s">
        <v>301</v>
      </c>
      <c r="C1481" s="90" t="s">
        <v>118</v>
      </c>
      <c r="D1481" s="100">
        <v>643.80999999999995</v>
      </c>
    </row>
    <row r="1482" spans="2:4">
      <c r="B1482" s="85" t="s">
        <v>301</v>
      </c>
      <c r="C1482" s="90" t="s">
        <v>119</v>
      </c>
      <c r="D1482" s="100">
        <v>643.80999999999995</v>
      </c>
    </row>
    <row r="1483" spans="2:4">
      <c r="B1483" s="85" t="s">
        <v>301</v>
      </c>
      <c r="C1483" s="90" t="s">
        <v>120</v>
      </c>
      <c r="D1483" s="100">
        <v>643.80999999999995</v>
      </c>
    </row>
    <row r="1484" spans="2:4">
      <c r="B1484" s="85" t="s">
        <v>301</v>
      </c>
      <c r="C1484" s="90" t="s">
        <v>121</v>
      </c>
      <c r="D1484" s="100">
        <v>643.80999999999995</v>
      </c>
    </row>
    <row r="1485" spans="2:4">
      <c r="B1485" s="85" t="s">
        <v>301</v>
      </c>
      <c r="C1485" s="90" t="s">
        <v>122</v>
      </c>
      <c r="D1485" s="100">
        <v>643.80999999999995</v>
      </c>
    </row>
    <row r="1486" spans="2:4">
      <c r="B1486" s="85" t="s">
        <v>301</v>
      </c>
      <c r="C1486" s="90" t="s">
        <v>123</v>
      </c>
      <c r="D1486" s="100">
        <v>643.80999999999995</v>
      </c>
    </row>
    <row r="1487" spans="2:4">
      <c r="B1487" s="85" t="s">
        <v>301</v>
      </c>
      <c r="C1487" s="90" t="s">
        <v>124</v>
      </c>
      <c r="D1487" s="100">
        <v>643.80999999999995</v>
      </c>
    </row>
    <row r="1488" spans="2:4">
      <c r="B1488" s="85" t="s">
        <v>301</v>
      </c>
      <c r="C1488" s="90" t="s">
        <v>125</v>
      </c>
      <c r="D1488" s="100">
        <v>643.80999999999995</v>
      </c>
    </row>
    <row r="1489" spans="2:4">
      <c r="B1489" s="85" t="s">
        <v>301</v>
      </c>
      <c r="C1489" s="90" t="s">
        <v>126</v>
      </c>
      <c r="D1489" s="100">
        <v>643.80999999999995</v>
      </c>
    </row>
    <row r="1490" spans="2:4">
      <c r="B1490" s="85" t="s">
        <v>301</v>
      </c>
      <c r="C1490" s="90" t="s">
        <v>127</v>
      </c>
      <c r="D1490" s="100">
        <v>643.80999999999995</v>
      </c>
    </row>
    <row r="1491" spans="2:4">
      <c r="B1491" s="85" t="s">
        <v>301</v>
      </c>
      <c r="C1491" s="90" t="s">
        <v>128</v>
      </c>
      <c r="D1491" s="100">
        <v>643.80999999999995</v>
      </c>
    </row>
    <row r="1492" spans="2:4">
      <c r="B1492" s="85" t="s">
        <v>301</v>
      </c>
      <c r="C1492" s="90" t="s">
        <v>129</v>
      </c>
      <c r="D1492" s="100">
        <v>643.80999999999995</v>
      </c>
    </row>
    <row r="1493" spans="2:4">
      <c r="B1493" s="85" t="s">
        <v>301</v>
      </c>
      <c r="C1493" s="90" t="s">
        <v>130</v>
      </c>
      <c r="D1493" s="100">
        <v>643.80999999999995</v>
      </c>
    </row>
    <row r="1494" spans="2:4">
      <c r="B1494" s="85" t="s">
        <v>301</v>
      </c>
      <c r="C1494" s="90" t="s">
        <v>131</v>
      </c>
      <c r="D1494" s="100">
        <v>643.80999999999995</v>
      </c>
    </row>
    <row r="1495" spans="2:4">
      <c r="B1495" s="85" t="s">
        <v>301</v>
      </c>
      <c r="C1495" s="90" t="s">
        <v>132</v>
      </c>
      <c r="D1495" s="100">
        <v>643.80999999999995</v>
      </c>
    </row>
    <row r="1496" spans="2:4">
      <c r="B1496" s="85" t="s">
        <v>301</v>
      </c>
      <c r="C1496" s="90" t="s">
        <v>133</v>
      </c>
      <c r="D1496" s="100">
        <v>643.80999999999995</v>
      </c>
    </row>
    <row r="1497" spans="2:4">
      <c r="B1497" s="85" t="s">
        <v>301</v>
      </c>
      <c r="C1497" s="90" t="s">
        <v>134</v>
      </c>
      <c r="D1497" s="100">
        <v>643.80999999999995</v>
      </c>
    </row>
    <row r="1498" spans="2:4">
      <c r="B1498" s="85" t="s">
        <v>301</v>
      </c>
      <c r="C1498" s="90" t="s">
        <v>135</v>
      </c>
      <c r="D1498" s="100">
        <v>643.80999999999995</v>
      </c>
    </row>
    <row r="1499" spans="2:4">
      <c r="B1499" s="85" t="s">
        <v>301</v>
      </c>
      <c r="C1499" s="90" t="s">
        <v>136</v>
      </c>
      <c r="D1499" s="100">
        <v>643.80999999999995</v>
      </c>
    </row>
    <row r="1500" spans="2:4">
      <c r="B1500" s="85" t="s">
        <v>301</v>
      </c>
      <c r="C1500" s="90" t="s">
        <v>137</v>
      </c>
      <c r="D1500" s="100">
        <v>643.80999999999995</v>
      </c>
    </row>
    <row r="1501" spans="2:4">
      <c r="B1501" s="85" t="s">
        <v>301</v>
      </c>
      <c r="C1501" s="90" t="s">
        <v>138</v>
      </c>
      <c r="D1501" s="100">
        <v>643.80999999999995</v>
      </c>
    </row>
    <row r="1502" spans="2:4">
      <c r="B1502" s="85" t="s">
        <v>301</v>
      </c>
      <c r="C1502" s="90" t="s">
        <v>139</v>
      </c>
      <c r="D1502" s="100">
        <v>643.80999999999995</v>
      </c>
    </row>
    <row r="1503" spans="2:4">
      <c r="B1503" s="85" t="s">
        <v>301</v>
      </c>
      <c r="C1503" s="90" t="s">
        <v>140</v>
      </c>
      <c r="D1503" s="100">
        <v>643.80999999999995</v>
      </c>
    </row>
    <row r="1504" spans="2:4">
      <c r="B1504" s="85" t="s">
        <v>301</v>
      </c>
      <c r="C1504" s="90" t="s">
        <v>141</v>
      </c>
      <c r="D1504" s="100">
        <v>643.80999999999995</v>
      </c>
    </row>
    <row r="1505" spans="2:4">
      <c r="B1505" s="85" t="s">
        <v>301</v>
      </c>
      <c r="C1505" s="90" t="s">
        <v>142</v>
      </c>
      <c r="D1505" s="100">
        <v>643.80999999999995</v>
      </c>
    </row>
    <row r="1506" spans="2:4">
      <c r="B1506" s="85" t="s">
        <v>301</v>
      </c>
      <c r="C1506" s="90" t="s">
        <v>143</v>
      </c>
      <c r="D1506" s="100">
        <v>643.80999999999995</v>
      </c>
    </row>
    <row r="1507" spans="2:4">
      <c r="B1507" s="85" t="s">
        <v>301</v>
      </c>
      <c r="C1507" s="90" t="s">
        <v>144</v>
      </c>
      <c r="D1507" s="100">
        <v>643.80999999999995</v>
      </c>
    </row>
    <row r="1508" spans="2:4">
      <c r="B1508" s="85" t="s">
        <v>301</v>
      </c>
      <c r="C1508" s="90" t="s">
        <v>145</v>
      </c>
      <c r="D1508" s="100">
        <v>643.80999999999995</v>
      </c>
    </row>
    <row r="1509" spans="2:4">
      <c r="B1509" s="85" t="s">
        <v>301</v>
      </c>
      <c r="C1509" s="90" t="s">
        <v>146</v>
      </c>
      <c r="D1509" s="100">
        <v>643.80999999999995</v>
      </c>
    </row>
    <row r="1510" spans="2:4">
      <c r="B1510" s="85" t="s">
        <v>301</v>
      </c>
      <c r="C1510" s="90" t="s">
        <v>147</v>
      </c>
      <c r="D1510" s="100">
        <v>643.80999999999995</v>
      </c>
    </row>
    <row r="1511" spans="2:4">
      <c r="B1511" s="85" t="s">
        <v>301</v>
      </c>
      <c r="C1511" s="90" t="s">
        <v>148</v>
      </c>
      <c r="D1511" s="100">
        <v>643.80999999999995</v>
      </c>
    </row>
    <row r="1512" spans="2:4">
      <c r="B1512" s="85" t="s">
        <v>301</v>
      </c>
      <c r="C1512" s="90" t="s">
        <v>149</v>
      </c>
      <c r="D1512" s="100">
        <v>643.80999999999995</v>
      </c>
    </row>
    <row r="1513" spans="2:4">
      <c r="B1513" s="85" t="s">
        <v>301</v>
      </c>
      <c r="C1513" s="90" t="s">
        <v>150</v>
      </c>
      <c r="D1513" s="100">
        <v>643.80999999999995</v>
      </c>
    </row>
    <row r="1514" spans="2:4">
      <c r="B1514" s="85" t="s">
        <v>301</v>
      </c>
      <c r="C1514" s="90" t="s">
        <v>151</v>
      </c>
      <c r="D1514" s="100">
        <v>643.80999999999995</v>
      </c>
    </row>
    <row r="1515" spans="2:4">
      <c r="B1515" s="85" t="s">
        <v>301</v>
      </c>
      <c r="C1515" s="90" t="s">
        <v>152</v>
      </c>
      <c r="D1515" s="100">
        <v>643.80999999999995</v>
      </c>
    </row>
    <row r="1516" spans="2:4">
      <c r="B1516" s="85" t="s">
        <v>301</v>
      </c>
      <c r="C1516" s="90" t="s">
        <v>153</v>
      </c>
      <c r="D1516" s="100">
        <v>643.80999999999995</v>
      </c>
    </row>
    <row r="1517" spans="2:4">
      <c r="B1517" s="85" t="s">
        <v>301</v>
      </c>
      <c r="C1517" s="90" t="s">
        <v>154</v>
      </c>
      <c r="D1517" s="100">
        <v>643.80999999999995</v>
      </c>
    </row>
    <row r="1518" spans="2:4">
      <c r="B1518" s="85" t="s">
        <v>301</v>
      </c>
      <c r="C1518" s="90" t="s">
        <v>155</v>
      </c>
      <c r="D1518" s="100">
        <v>643.80999999999995</v>
      </c>
    </row>
    <row r="1519" spans="2:4">
      <c r="B1519" s="85" t="s">
        <v>301</v>
      </c>
      <c r="C1519" s="90" t="s">
        <v>156</v>
      </c>
      <c r="D1519" s="100">
        <v>643.80999999999995</v>
      </c>
    </row>
    <row r="1520" spans="2:4">
      <c r="B1520" s="85" t="s">
        <v>301</v>
      </c>
      <c r="C1520" s="90" t="s">
        <v>157</v>
      </c>
      <c r="D1520" s="100">
        <v>643.80999999999995</v>
      </c>
    </row>
    <row r="1521" spans="2:4">
      <c r="B1521" s="85" t="s">
        <v>301</v>
      </c>
      <c r="C1521" s="90" t="s">
        <v>158</v>
      </c>
      <c r="D1521" s="100">
        <v>643.80999999999995</v>
      </c>
    </row>
    <row r="1522" spans="2:4">
      <c r="B1522" s="85" t="s">
        <v>301</v>
      </c>
      <c r="C1522" s="90" t="s">
        <v>159</v>
      </c>
      <c r="D1522" s="100">
        <v>643.80999999999995</v>
      </c>
    </row>
    <row r="1523" spans="2:4">
      <c r="B1523" s="85" t="s">
        <v>301</v>
      </c>
      <c r="C1523" s="90" t="s">
        <v>160</v>
      </c>
      <c r="D1523" s="100">
        <v>643.80999999999995</v>
      </c>
    </row>
    <row r="1524" spans="2:4">
      <c r="B1524" s="85" t="s">
        <v>301</v>
      </c>
      <c r="C1524" s="90" t="s">
        <v>161</v>
      </c>
      <c r="D1524" s="100">
        <v>643.80999999999995</v>
      </c>
    </row>
    <row r="1525" spans="2:4">
      <c r="B1525" s="85" t="s">
        <v>301</v>
      </c>
      <c r="C1525" s="90" t="s">
        <v>162</v>
      </c>
      <c r="D1525" s="100">
        <v>643.80999999999995</v>
      </c>
    </row>
    <row r="1526" spans="2:4">
      <c r="B1526" s="85" t="s">
        <v>301</v>
      </c>
      <c r="C1526" s="90" t="s">
        <v>163</v>
      </c>
      <c r="D1526" s="100">
        <v>643.80999999999995</v>
      </c>
    </row>
    <row r="1527" spans="2:4">
      <c r="B1527" s="85" t="s">
        <v>301</v>
      </c>
      <c r="C1527" s="90" t="s">
        <v>164</v>
      </c>
      <c r="D1527" s="100">
        <v>643.80999999999995</v>
      </c>
    </row>
    <row r="1528" spans="2:4">
      <c r="B1528" s="85" t="s">
        <v>301</v>
      </c>
      <c r="C1528" s="90" t="s">
        <v>165</v>
      </c>
      <c r="D1528" s="100">
        <v>643.80999999999995</v>
      </c>
    </row>
    <row r="1529" spans="2:4">
      <c r="B1529" s="85" t="s">
        <v>301</v>
      </c>
      <c r="C1529" s="90" t="s">
        <v>166</v>
      </c>
      <c r="D1529" s="100">
        <v>643.80999999999995</v>
      </c>
    </row>
    <row r="1530" spans="2:4">
      <c r="B1530" s="85" t="s">
        <v>301</v>
      </c>
      <c r="C1530" s="90" t="s">
        <v>167</v>
      </c>
      <c r="D1530" s="100">
        <v>643.80999999999995</v>
      </c>
    </row>
    <row r="1531" spans="2:4">
      <c r="B1531" s="85" t="s">
        <v>301</v>
      </c>
      <c r="C1531" s="90" t="s">
        <v>168</v>
      </c>
      <c r="D1531" s="100">
        <v>643.80999999999995</v>
      </c>
    </row>
    <row r="1532" spans="2:4">
      <c r="B1532" s="85" t="s">
        <v>301</v>
      </c>
      <c r="C1532" s="90" t="s">
        <v>169</v>
      </c>
      <c r="D1532" s="100">
        <v>643.80999999999995</v>
      </c>
    </row>
    <row r="1533" spans="2:4">
      <c r="B1533" s="85" t="s">
        <v>301</v>
      </c>
      <c r="C1533" s="90" t="s">
        <v>170</v>
      </c>
      <c r="D1533" s="100">
        <v>643.80999999999995</v>
      </c>
    </row>
    <row r="1534" spans="2:4">
      <c r="B1534" s="85" t="s">
        <v>301</v>
      </c>
      <c r="C1534" s="90" t="s">
        <v>171</v>
      </c>
      <c r="D1534" s="100">
        <v>643.80999999999995</v>
      </c>
    </row>
    <row r="1535" spans="2:4">
      <c r="B1535" s="85" t="s">
        <v>301</v>
      </c>
      <c r="C1535" s="90" t="s">
        <v>172</v>
      </c>
      <c r="D1535" s="100">
        <v>643.80999999999995</v>
      </c>
    </row>
    <row r="1536" spans="2:4">
      <c r="B1536" s="85" t="s">
        <v>301</v>
      </c>
      <c r="C1536" s="90" t="s">
        <v>173</v>
      </c>
      <c r="D1536" s="100">
        <v>643.80999999999995</v>
      </c>
    </row>
    <row r="1537" spans="2:4">
      <c r="B1537" s="85" t="s">
        <v>301</v>
      </c>
      <c r="C1537" s="90" t="s">
        <v>174</v>
      </c>
      <c r="D1537" s="100">
        <v>643.80999999999995</v>
      </c>
    </row>
    <row r="1538" spans="2:4">
      <c r="B1538" s="85" t="s">
        <v>301</v>
      </c>
      <c r="C1538" s="90" t="s">
        <v>175</v>
      </c>
      <c r="D1538" s="100">
        <v>643.80999999999995</v>
      </c>
    </row>
    <row r="1539" spans="2:4">
      <c r="B1539" s="85" t="s">
        <v>301</v>
      </c>
      <c r="C1539" s="90" t="s">
        <v>176</v>
      </c>
      <c r="D1539" s="100">
        <v>643.80999999999995</v>
      </c>
    </row>
    <row r="1540" spans="2:4">
      <c r="B1540" s="85" t="s">
        <v>301</v>
      </c>
      <c r="C1540" s="90" t="s">
        <v>177</v>
      </c>
      <c r="D1540" s="100">
        <v>643.80999999999995</v>
      </c>
    </row>
    <row r="1541" spans="2:4">
      <c r="B1541" s="85" t="s">
        <v>301</v>
      </c>
      <c r="C1541" s="90" t="s">
        <v>178</v>
      </c>
      <c r="D1541" s="100">
        <v>643.80999999999995</v>
      </c>
    </row>
    <row r="1542" spans="2:4">
      <c r="B1542" s="85" t="s">
        <v>301</v>
      </c>
      <c r="C1542" s="90" t="s">
        <v>179</v>
      </c>
      <c r="D1542" s="100">
        <v>643.80999999999995</v>
      </c>
    </row>
    <row r="1543" spans="2:4">
      <c r="B1543" s="85" t="s">
        <v>301</v>
      </c>
      <c r="C1543" s="90" t="s">
        <v>180</v>
      </c>
      <c r="D1543" s="100">
        <v>643.80999999999995</v>
      </c>
    </row>
    <row r="1544" spans="2:4">
      <c r="B1544" s="85" t="s">
        <v>301</v>
      </c>
      <c r="C1544" s="90" t="s">
        <v>181</v>
      </c>
      <c r="D1544" s="100">
        <v>643.80999999999995</v>
      </c>
    </row>
    <row r="1545" spans="2:4">
      <c r="B1545" s="85" t="s">
        <v>301</v>
      </c>
      <c r="C1545" s="90" t="s">
        <v>182</v>
      </c>
      <c r="D1545" s="100">
        <v>643.80999999999995</v>
      </c>
    </row>
    <row r="1546" spans="2:4">
      <c r="B1546" s="85" t="s">
        <v>301</v>
      </c>
      <c r="C1546" s="90" t="s">
        <v>183</v>
      </c>
      <c r="D1546" s="100">
        <v>643.80999999999995</v>
      </c>
    </row>
    <row r="1547" spans="2:4">
      <c r="B1547" s="85" t="s">
        <v>301</v>
      </c>
      <c r="C1547" s="90" t="s">
        <v>184</v>
      </c>
      <c r="D1547" s="100">
        <v>643.80999999999995</v>
      </c>
    </row>
    <row r="1548" spans="2:4">
      <c r="B1548" s="85" t="s">
        <v>301</v>
      </c>
      <c r="C1548" s="90" t="s">
        <v>185</v>
      </c>
      <c r="D1548" s="100">
        <v>643.80999999999995</v>
      </c>
    </row>
    <row r="1549" spans="2:4">
      <c r="B1549" s="85" t="s">
        <v>301</v>
      </c>
      <c r="C1549" s="90" t="s">
        <v>186</v>
      </c>
      <c r="D1549" s="100">
        <v>643.80999999999995</v>
      </c>
    </row>
    <row r="1550" spans="2:4">
      <c r="B1550" s="85" t="s">
        <v>301</v>
      </c>
      <c r="C1550" s="90" t="s">
        <v>187</v>
      </c>
      <c r="D1550" s="100">
        <v>643.80999999999995</v>
      </c>
    </row>
    <row r="1551" spans="2:4">
      <c r="B1551" s="85" t="s">
        <v>301</v>
      </c>
      <c r="C1551" s="90" t="s">
        <v>188</v>
      </c>
      <c r="D1551" s="100">
        <v>643.80999999999995</v>
      </c>
    </row>
    <row r="1552" spans="2:4">
      <c r="B1552" s="85" t="s">
        <v>301</v>
      </c>
      <c r="C1552" s="90" t="s">
        <v>189</v>
      </c>
      <c r="D1552" s="100">
        <v>643.80999999999995</v>
      </c>
    </row>
    <row r="1553" spans="2:4">
      <c r="B1553" s="85" t="s">
        <v>301</v>
      </c>
      <c r="C1553" s="90" t="s">
        <v>190</v>
      </c>
      <c r="D1553" s="100">
        <v>643.80999999999995</v>
      </c>
    </row>
    <row r="1554" spans="2:4">
      <c r="B1554" s="85" t="s">
        <v>301</v>
      </c>
      <c r="C1554" s="90" t="s">
        <v>191</v>
      </c>
      <c r="D1554" s="100">
        <v>643.80999999999995</v>
      </c>
    </row>
    <row r="1555" spans="2:4">
      <c r="B1555" s="85" t="s">
        <v>301</v>
      </c>
      <c r="C1555" s="90" t="s">
        <v>192</v>
      </c>
      <c r="D1555" s="100">
        <v>643.80999999999995</v>
      </c>
    </row>
    <row r="1556" spans="2:4">
      <c r="B1556" s="85" t="s">
        <v>301</v>
      </c>
      <c r="C1556" s="90" t="s">
        <v>193</v>
      </c>
      <c r="D1556" s="100">
        <v>643.80999999999995</v>
      </c>
    </row>
    <row r="1557" spans="2:4">
      <c r="B1557" s="85" t="s">
        <v>301</v>
      </c>
      <c r="C1557" s="90" t="s">
        <v>194</v>
      </c>
      <c r="D1557" s="100">
        <v>643.80999999999995</v>
      </c>
    </row>
    <row r="1558" spans="2:4">
      <c r="B1558" s="85" t="s">
        <v>301</v>
      </c>
      <c r="C1558" s="90" t="s">
        <v>195</v>
      </c>
      <c r="D1558" s="100">
        <v>643.80999999999995</v>
      </c>
    </row>
    <row r="1559" spans="2:4">
      <c r="B1559" s="85" t="s">
        <v>301</v>
      </c>
      <c r="C1559" s="90" t="s">
        <v>196</v>
      </c>
      <c r="D1559" s="100">
        <v>643.80999999999995</v>
      </c>
    </row>
    <row r="1560" spans="2:4">
      <c r="B1560" s="85" t="s">
        <v>301</v>
      </c>
      <c r="C1560" s="90" t="s">
        <v>197</v>
      </c>
      <c r="D1560" s="100">
        <v>643.80999999999995</v>
      </c>
    </row>
    <row r="1561" spans="2:4">
      <c r="B1561" s="85" t="s">
        <v>301</v>
      </c>
      <c r="C1561" s="90" t="s">
        <v>198</v>
      </c>
      <c r="D1561" s="100">
        <v>643.80999999999995</v>
      </c>
    </row>
    <row r="1562" spans="2:4">
      <c r="B1562" s="85" t="s">
        <v>301</v>
      </c>
      <c r="C1562" s="90" t="s">
        <v>199</v>
      </c>
      <c r="D1562" s="100">
        <v>643.80999999999995</v>
      </c>
    </row>
    <row r="1563" spans="2:4">
      <c r="B1563" s="85" t="s">
        <v>301</v>
      </c>
      <c r="C1563" s="90" t="s">
        <v>200</v>
      </c>
      <c r="D1563" s="100">
        <v>643.80999999999995</v>
      </c>
    </row>
    <row r="1564" spans="2:4">
      <c r="B1564" s="85" t="s">
        <v>301</v>
      </c>
      <c r="C1564" s="90" t="s">
        <v>201</v>
      </c>
      <c r="D1564" s="100">
        <v>643.80999999999995</v>
      </c>
    </row>
    <row r="1565" spans="2:4">
      <c r="B1565" s="85" t="s">
        <v>301</v>
      </c>
      <c r="C1565" s="90" t="s">
        <v>202</v>
      </c>
      <c r="D1565" s="100">
        <v>643.80999999999995</v>
      </c>
    </row>
    <row r="1566" spans="2:4">
      <c r="B1566" s="85" t="s">
        <v>301</v>
      </c>
      <c r="C1566" s="90" t="s">
        <v>203</v>
      </c>
      <c r="D1566" s="100">
        <v>643.80999999999995</v>
      </c>
    </row>
    <row r="1567" spans="2:4">
      <c r="B1567" s="85" t="s">
        <v>301</v>
      </c>
      <c r="C1567" s="90" t="s">
        <v>204</v>
      </c>
      <c r="D1567" s="100">
        <v>643.80999999999995</v>
      </c>
    </row>
    <row r="1568" spans="2:4">
      <c r="B1568" s="85" t="s">
        <v>301</v>
      </c>
      <c r="C1568" s="90" t="s">
        <v>205</v>
      </c>
      <c r="D1568" s="100">
        <v>643.80999999999995</v>
      </c>
    </row>
    <row r="1569" spans="2:4">
      <c r="B1569" s="85" t="s">
        <v>301</v>
      </c>
      <c r="C1569" s="90" t="s">
        <v>206</v>
      </c>
      <c r="D1569" s="100">
        <v>643.80999999999995</v>
      </c>
    </row>
    <row r="1570" spans="2:4">
      <c r="B1570" s="85" t="s">
        <v>301</v>
      </c>
      <c r="C1570" s="90" t="s">
        <v>207</v>
      </c>
      <c r="D1570" s="100">
        <v>643.80999999999995</v>
      </c>
    </row>
    <row r="1571" spans="2:4">
      <c r="B1571" s="85" t="s">
        <v>301</v>
      </c>
      <c r="C1571" s="90" t="s">
        <v>208</v>
      </c>
      <c r="D1571" s="100">
        <v>643.80999999999995</v>
      </c>
    </row>
    <row r="1572" spans="2:4">
      <c r="B1572" s="85" t="s">
        <v>301</v>
      </c>
      <c r="C1572" s="90" t="s">
        <v>209</v>
      </c>
      <c r="D1572" s="100">
        <v>643.80999999999995</v>
      </c>
    </row>
    <row r="1573" spans="2:4">
      <c r="B1573" s="85" t="s">
        <v>301</v>
      </c>
      <c r="C1573" s="90" t="s">
        <v>210</v>
      </c>
      <c r="D1573" s="100">
        <v>643.80999999999995</v>
      </c>
    </row>
    <row r="1574" spans="2:4">
      <c r="B1574" s="85" t="s">
        <v>301</v>
      </c>
      <c r="C1574" s="90" t="s">
        <v>211</v>
      </c>
      <c r="D1574" s="100">
        <v>643.80999999999995</v>
      </c>
    </row>
    <row r="1575" spans="2:4">
      <c r="B1575" s="85" t="s">
        <v>301</v>
      </c>
      <c r="C1575" s="90" t="s">
        <v>212</v>
      </c>
      <c r="D1575" s="100">
        <v>643.80999999999995</v>
      </c>
    </row>
    <row r="1576" spans="2:4">
      <c r="B1576" s="85" t="s">
        <v>301</v>
      </c>
      <c r="C1576" s="90" t="s">
        <v>213</v>
      </c>
      <c r="D1576" s="100">
        <v>643.80999999999995</v>
      </c>
    </row>
    <row r="1577" spans="2:4">
      <c r="B1577" s="85" t="s">
        <v>301</v>
      </c>
      <c r="C1577" s="90" t="s">
        <v>214</v>
      </c>
      <c r="D1577" s="100">
        <v>643.80999999999995</v>
      </c>
    </row>
    <row r="1578" spans="2:4">
      <c r="B1578" s="85" t="s">
        <v>301</v>
      </c>
      <c r="C1578" s="90" t="s">
        <v>215</v>
      </c>
      <c r="D1578" s="100">
        <v>643.80999999999995</v>
      </c>
    </row>
    <row r="1579" spans="2:4">
      <c r="B1579" s="85" t="s">
        <v>301</v>
      </c>
      <c r="C1579" s="90" t="s">
        <v>216</v>
      </c>
      <c r="D1579" s="100">
        <v>643.80999999999995</v>
      </c>
    </row>
    <row r="1580" spans="2:4">
      <c r="B1580" s="85" t="s">
        <v>301</v>
      </c>
      <c r="C1580" s="90" t="s">
        <v>217</v>
      </c>
      <c r="D1580" s="100">
        <v>643.80999999999995</v>
      </c>
    </row>
    <row r="1581" spans="2:4">
      <c r="B1581" s="85" t="s">
        <v>301</v>
      </c>
      <c r="C1581" s="90" t="s">
        <v>218</v>
      </c>
      <c r="D1581" s="100">
        <v>643.80999999999995</v>
      </c>
    </row>
    <row r="1582" spans="2:4">
      <c r="B1582" s="85" t="s">
        <v>301</v>
      </c>
      <c r="C1582" s="90" t="s">
        <v>219</v>
      </c>
      <c r="D1582" s="100">
        <v>643.80999999999995</v>
      </c>
    </row>
    <row r="1583" spans="2:4">
      <c r="B1583" s="85" t="s">
        <v>301</v>
      </c>
      <c r="C1583" s="90" t="s">
        <v>220</v>
      </c>
      <c r="D1583" s="100">
        <v>643.80999999999995</v>
      </c>
    </row>
    <row r="1584" spans="2:4">
      <c r="B1584" s="85" t="s">
        <v>301</v>
      </c>
      <c r="C1584" s="90" t="s">
        <v>221</v>
      </c>
      <c r="D1584" s="100">
        <v>643.80999999999995</v>
      </c>
    </row>
    <row r="1585" spans="2:4">
      <c r="B1585" s="85" t="s">
        <v>301</v>
      </c>
      <c r="C1585" s="90" t="s">
        <v>222</v>
      </c>
      <c r="D1585" s="100">
        <v>643.80999999999995</v>
      </c>
    </row>
    <row r="1586" spans="2:4">
      <c r="B1586" s="85" t="s">
        <v>301</v>
      </c>
      <c r="C1586" s="90" t="s">
        <v>223</v>
      </c>
      <c r="D1586" s="100">
        <v>643.80999999999995</v>
      </c>
    </row>
    <row r="1587" spans="2:4">
      <c r="B1587" s="85" t="s">
        <v>301</v>
      </c>
      <c r="C1587" s="90" t="s">
        <v>224</v>
      </c>
      <c r="D1587" s="100">
        <v>643.80999999999995</v>
      </c>
    </row>
    <row r="1588" spans="2:4">
      <c r="B1588" s="85" t="s">
        <v>301</v>
      </c>
      <c r="C1588" s="90" t="s">
        <v>225</v>
      </c>
      <c r="D1588" s="100">
        <v>643.80999999999995</v>
      </c>
    </row>
    <row r="1589" spans="2:4">
      <c r="B1589" s="85" t="s">
        <v>301</v>
      </c>
      <c r="C1589" s="90" t="s">
        <v>226</v>
      </c>
      <c r="D1589" s="100">
        <v>643.80999999999995</v>
      </c>
    </row>
    <row r="1590" spans="2:4">
      <c r="B1590" s="85" t="s">
        <v>301</v>
      </c>
      <c r="C1590" s="90" t="s">
        <v>227</v>
      </c>
      <c r="D1590" s="100">
        <v>643.80999999999995</v>
      </c>
    </row>
    <row r="1591" spans="2:4">
      <c r="B1591" s="85" t="s">
        <v>301</v>
      </c>
      <c r="C1591" s="90" t="s">
        <v>228</v>
      </c>
      <c r="D1591" s="100">
        <v>643.80999999999995</v>
      </c>
    </row>
    <row r="1592" spans="2:4">
      <c r="B1592" s="85" t="s">
        <v>301</v>
      </c>
      <c r="C1592" s="90" t="s">
        <v>229</v>
      </c>
      <c r="D1592" s="100">
        <v>643.80999999999995</v>
      </c>
    </row>
    <row r="1593" spans="2:4">
      <c r="B1593" s="85" t="s">
        <v>301</v>
      </c>
      <c r="C1593" s="90" t="s">
        <v>230</v>
      </c>
      <c r="D1593" s="100">
        <v>643.80999999999995</v>
      </c>
    </row>
    <row r="1594" spans="2:4">
      <c r="B1594" s="85" t="s">
        <v>301</v>
      </c>
      <c r="C1594" s="90" t="s">
        <v>231</v>
      </c>
      <c r="D1594" s="100">
        <v>643.80999999999995</v>
      </c>
    </row>
    <row r="1595" spans="2:4">
      <c r="B1595" s="91" t="s">
        <v>296</v>
      </c>
      <c r="C1595" s="35" t="s">
        <v>34</v>
      </c>
      <c r="D1595" s="99">
        <v>353.68</v>
      </c>
    </row>
    <row r="1596" spans="2:4">
      <c r="B1596" s="91" t="s">
        <v>296</v>
      </c>
      <c r="C1596" s="35" t="s">
        <v>33</v>
      </c>
      <c r="D1596" s="99">
        <v>353.68</v>
      </c>
    </row>
    <row r="1597" spans="2:4">
      <c r="B1597" s="91" t="s">
        <v>296</v>
      </c>
      <c r="C1597" s="35" t="s">
        <v>35</v>
      </c>
      <c r="D1597" s="99">
        <v>353.68</v>
      </c>
    </row>
    <row r="1598" spans="2:4">
      <c r="B1598" s="91" t="s">
        <v>296</v>
      </c>
      <c r="C1598" s="35" t="s">
        <v>36</v>
      </c>
      <c r="D1598" s="99">
        <v>353.68</v>
      </c>
    </row>
    <row r="1599" spans="2:4">
      <c r="B1599" s="91" t="s">
        <v>296</v>
      </c>
      <c r="C1599" s="35" t="s">
        <v>37</v>
      </c>
      <c r="D1599" s="99">
        <v>353.68</v>
      </c>
    </row>
    <row r="1600" spans="2:4">
      <c r="B1600" s="91" t="s">
        <v>296</v>
      </c>
      <c r="C1600" s="35" t="s">
        <v>38</v>
      </c>
      <c r="D1600" s="99">
        <v>353.68</v>
      </c>
    </row>
    <row r="1601" spans="2:4">
      <c r="B1601" s="91" t="s">
        <v>296</v>
      </c>
      <c r="C1601" s="35" t="s">
        <v>39</v>
      </c>
      <c r="D1601" s="99">
        <v>353.68</v>
      </c>
    </row>
    <row r="1602" spans="2:4">
      <c r="B1602" s="91" t="s">
        <v>296</v>
      </c>
      <c r="C1602" s="35" t="s">
        <v>40</v>
      </c>
      <c r="D1602" s="99">
        <v>353.68</v>
      </c>
    </row>
    <row r="1603" spans="2:4">
      <c r="B1603" s="91" t="s">
        <v>296</v>
      </c>
      <c r="C1603" s="35" t="s">
        <v>41</v>
      </c>
      <c r="D1603" s="99">
        <v>353.68</v>
      </c>
    </row>
    <row r="1604" spans="2:4">
      <c r="B1604" s="91" t="s">
        <v>296</v>
      </c>
      <c r="C1604" s="35" t="s">
        <v>42</v>
      </c>
      <c r="D1604" s="99">
        <v>353.68</v>
      </c>
    </row>
    <row r="1605" spans="2:4">
      <c r="B1605" s="91" t="s">
        <v>296</v>
      </c>
      <c r="C1605" s="35" t="s">
        <v>43</v>
      </c>
      <c r="D1605" s="99">
        <v>353.68</v>
      </c>
    </row>
    <row r="1606" spans="2:4">
      <c r="B1606" s="91" t="s">
        <v>296</v>
      </c>
      <c r="C1606" s="35" t="s">
        <v>44</v>
      </c>
      <c r="D1606" s="99">
        <v>353.68</v>
      </c>
    </row>
    <row r="1607" spans="2:4">
      <c r="B1607" s="91" t="s">
        <v>296</v>
      </c>
      <c r="C1607" s="35" t="s">
        <v>45</v>
      </c>
      <c r="D1607" s="99">
        <v>353.68</v>
      </c>
    </row>
    <row r="1608" spans="2:4">
      <c r="B1608" s="91" t="s">
        <v>296</v>
      </c>
      <c r="C1608" s="35" t="s">
        <v>46</v>
      </c>
      <c r="D1608" s="99">
        <v>353.68</v>
      </c>
    </row>
    <row r="1609" spans="2:4">
      <c r="B1609" s="91" t="s">
        <v>296</v>
      </c>
      <c r="C1609" s="35" t="s">
        <v>47</v>
      </c>
      <c r="D1609" s="99">
        <v>353.68</v>
      </c>
    </row>
    <row r="1610" spans="2:4">
      <c r="B1610" s="91" t="s">
        <v>296</v>
      </c>
      <c r="C1610" s="35" t="s">
        <v>48</v>
      </c>
      <c r="D1610" s="99">
        <v>353.68</v>
      </c>
    </row>
    <row r="1611" spans="2:4">
      <c r="B1611" s="91" t="s">
        <v>296</v>
      </c>
      <c r="C1611" s="35" t="s">
        <v>49</v>
      </c>
      <c r="D1611" s="99">
        <v>353.68</v>
      </c>
    </row>
    <row r="1612" spans="2:4">
      <c r="B1612" s="91" t="s">
        <v>296</v>
      </c>
      <c r="C1612" s="35" t="s">
        <v>50</v>
      </c>
      <c r="D1612" s="99">
        <v>353.68</v>
      </c>
    </row>
    <row r="1613" spans="2:4">
      <c r="B1613" s="91" t="s">
        <v>296</v>
      </c>
      <c r="C1613" s="35" t="s">
        <v>51</v>
      </c>
      <c r="D1613" s="99">
        <v>353.68</v>
      </c>
    </row>
    <row r="1614" spans="2:4">
      <c r="B1614" s="91" t="s">
        <v>296</v>
      </c>
      <c r="C1614" s="35" t="s">
        <v>52</v>
      </c>
      <c r="D1614" s="99">
        <v>353.68</v>
      </c>
    </row>
    <row r="1615" spans="2:4">
      <c r="B1615" s="91" t="s">
        <v>296</v>
      </c>
      <c r="C1615" s="35" t="s">
        <v>53</v>
      </c>
      <c r="D1615" s="99">
        <v>353.68</v>
      </c>
    </row>
    <row r="1616" spans="2:4">
      <c r="B1616" s="91" t="s">
        <v>296</v>
      </c>
      <c r="C1616" s="35" t="s">
        <v>54</v>
      </c>
      <c r="D1616" s="99">
        <v>353.68</v>
      </c>
    </row>
    <row r="1617" spans="2:4">
      <c r="B1617" s="91" t="s">
        <v>296</v>
      </c>
      <c r="C1617" s="35" t="s">
        <v>55</v>
      </c>
      <c r="D1617" s="99">
        <v>353.68</v>
      </c>
    </row>
    <row r="1618" spans="2:4">
      <c r="B1618" s="91" t="s">
        <v>296</v>
      </c>
      <c r="C1618" s="35" t="s">
        <v>56</v>
      </c>
      <c r="D1618" s="99">
        <v>353.68</v>
      </c>
    </row>
    <row r="1619" spans="2:4">
      <c r="B1619" s="91" t="s">
        <v>296</v>
      </c>
      <c r="C1619" s="35" t="s">
        <v>57</v>
      </c>
      <c r="D1619" s="99">
        <v>353.68</v>
      </c>
    </row>
    <row r="1620" spans="2:4">
      <c r="B1620" s="91" t="s">
        <v>296</v>
      </c>
      <c r="C1620" s="35" t="s">
        <v>58</v>
      </c>
      <c r="D1620" s="99">
        <v>353.68</v>
      </c>
    </row>
    <row r="1621" spans="2:4">
      <c r="B1621" s="91" t="s">
        <v>296</v>
      </c>
      <c r="C1621" s="35" t="s">
        <v>59</v>
      </c>
      <c r="D1621" s="99">
        <v>353.68</v>
      </c>
    </row>
    <row r="1622" spans="2:4">
      <c r="B1622" s="91" t="s">
        <v>296</v>
      </c>
      <c r="C1622" s="35" t="s">
        <v>60</v>
      </c>
      <c r="D1622" s="99">
        <v>353.68</v>
      </c>
    </row>
    <row r="1623" spans="2:4">
      <c r="B1623" s="91" t="s">
        <v>296</v>
      </c>
      <c r="C1623" s="35" t="s">
        <v>61</v>
      </c>
      <c r="D1623" s="99">
        <v>353.68</v>
      </c>
    </row>
    <row r="1624" spans="2:4">
      <c r="B1624" s="91" t="s">
        <v>296</v>
      </c>
      <c r="C1624" s="35" t="s">
        <v>62</v>
      </c>
      <c r="D1624" s="99">
        <v>353.68</v>
      </c>
    </row>
    <row r="1625" spans="2:4">
      <c r="B1625" s="91" t="s">
        <v>296</v>
      </c>
      <c r="C1625" s="35" t="s">
        <v>63</v>
      </c>
      <c r="D1625" s="99">
        <v>353.68</v>
      </c>
    </row>
    <row r="1626" spans="2:4">
      <c r="B1626" s="91" t="s">
        <v>296</v>
      </c>
      <c r="C1626" s="35" t="s">
        <v>64</v>
      </c>
      <c r="D1626" s="99">
        <v>353.68</v>
      </c>
    </row>
    <row r="1627" spans="2:4">
      <c r="B1627" s="91" t="s">
        <v>296</v>
      </c>
      <c r="C1627" s="35" t="s">
        <v>65</v>
      </c>
      <c r="D1627" s="99">
        <v>353.68</v>
      </c>
    </row>
    <row r="1628" spans="2:4">
      <c r="B1628" s="91" t="s">
        <v>296</v>
      </c>
      <c r="C1628" s="35" t="s">
        <v>66</v>
      </c>
      <c r="D1628" s="99">
        <v>353.68</v>
      </c>
    </row>
    <row r="1629" spans="2:4">
      <c r="B1629" s="91" t="s">
        <v>296</v>
      </c>
      <c r="C1629" s="35" t="s">
        <v>67</v>
      </c>
      <c r="D1629" s="99">
        <v>353.68</v>
      </c>
    </row>
    <row r="1630" spans="2:4">
      <c r="B1630" s="91" t="s">
        <v>296</v>
      </c>
      <c r="C1630" s="35" t="s">
        <v>68</v>
      </c>
      <c r="D1630" s="99">
        <v>353.68</v>
      </c>
    </row>
    <row r="1631" spans="2:4">
      <c r="B1631" s="91" t="s">
        <v>296</v>
      </c>
      <c r="C1631" s="35" t="s">
        <v>69</v>
      </c>
      <c r="D1631" s="99">
        <v>353.68</v>
      </c>
    </row>
    <row r="1632" spans="2:4">
      <c r="B1632" s="91" t="s">
        <v>296</v>
      </c>
      <c r="C1632" s="35" t="s">
        <v>70</v>
      </c>
      <c r="D1632" s="99">
        <v>353.68</v>
      </c>
    </row>
    <row r="1633" spans="2:4">
      <c r="B1633" s="91" t="s">
        <v>296</v>
      </c>
      <c r="C1633" s="35" t="s">
        <v>71</v>
      </c>
      <c r="D1633" s="99">
        <v>353.68</v>
      </c>
    </row>
    <row r="1634" spans="2:4">
      <c r="B1634" s="91" t="s">
        <v>296</v>
      </c>
      <c r="C1634" s="35" t="s">
        <v>72</v>
      </c>
      <c r="D1634" s="99">
        <v>353.68</v>
      </c>
    </row>
    <row r="1635" spans="2:4">
      <c r="B1635" s="91" t="s">
        <v>296</v>
      </c>
      <c r="C1635" s="35" t="s">
        <v>73</v>
      </c>
      <c r="D1635" s="99">
        <v>353.68</v>
      </c>
    </row>
    <row r="1636" spans="2:4">
      <c r="B1636" s="91" t="s">
        <v>296</v>
      </c>
      <c r="C1636" s="35" t="s">
        <v>74</v>
      </c>
      <c r="D1636" s="99">
        <v>353.68</v>
      </c>
    </row>
    <row r="1637" spans="2:4">
      <c r="B1637" s="91" t="s">
        <v>296</v>
      </c>
      <c r="C1637" s="35" t="s">
        <v>75</v>
      </c>
      <c r="D1637" s="99">
        <v>353.68</v>
      </c>
    </row>
    <row r="1638" spans="2:4">
      <c r="B1638" s="91" t="s">
        <v>296</v>
      </c>
      <c r="C1638" s="35" t="s">
        <v>76</v>
      </c>
      <c r="D1638" s="99">
        <v>353.68</v>
      </c>
    </row>
    <row r="1639" spans="2:4">
      <c r="B1639" s="91" t="s">
        <v>296</v>
      </c>
      <c r="C1639" s="35" t="s">
        <v>77</v>
      </c>
      <c r="D1639" s="99">
        <v>353.68</v>
      </c>
    </row>
    <row r="1640" spans="2:4">
      <c r="B1640" s="91" t="s">
        <v>296</v>
      </c>
      <c r="C1640" s="35" t="s">
        <v>78</v>
      </c>
      <c r="D1640" s="99">
        <v>353.68</v>
      </c>
    </row>
    <row r="1641" spans="2:4">
      <c r="B1641" s="91" t="s">
        <v>296</v>
      </c>
      <c r="C1641" s="35" t="s">
        <v>79</v>
      </c>
      <c r="D1641" s="99">
        <v>353.68</v>
      </c>
    </row>
    <row r="1642" spans="2:4">
      <c r="B1642" s="91" t="s">
        <v>296</v>
      </c>
      <c r="C1642" s="35" t="s">
        <v>80</v>
      </c>
      <c r="D1642" s="99">
        <v>353.68</v>
      </c>
    </row>
    <row r="1643" spans="2:4">
      <c r="B1643" s="91" t="s">
        <v>296</v>
      </c>
      <c r="C1643" s="35" t="s">
        <v>81</v>
      </c>
      <c r="D1643" s="99">
        <v>353.68</v>
      </c>
    </row>
    <row r="1644" spans="2:4">
      <c r="B1644" s="91" t="s">
        <v>296</v>
      </c>
      <c r="C1644" s="35" t="s">
        <v>83</v>
      </c>
      <c r="D1644" s="99">
        <v>353.68</v>
      </c>
    </row>
    <row r="1645" spans="2:4">
      <c r="B1645" s="91" t="s">
        <v>296</v>
      </c>
      <c r="C1645" s="35" t="s">
        <v>84</v>
      </c>
      <c r="D1645" s="99">
        <v>353.68</v>
      </c>
    </row>
    <row r="1646" spans="2:4">
      <c r="B1646" s="91" t="s">
        <v>296</v>
      </c>
      <c r="C1646" s="35" t="s">
        <v>85</v>
      </c>
      <c r="D1646" s="99">
        <v>353.68</v>
      </c>
    </row>
    <row r="1647" spans="2:4">
      <c r="B1647" s="91" t="s">
        <v>296</v>
      </c>
      <c r="C1647" s="35" t="s">
        <v>86</v>
      </c>
      <c r="D1647" s="99">
        <v>353.68</v>
      </c>
    </row>
    <row r="1648" spans="2:4">
      <c r="B1648" s="91" t="s">
        <v>296</v>
      </c>
      <c r="C1648" s="35" t="s">
        <v>87</v>
      </c>
      <c r="D1648" s="99">
        <v>353.68</v>
      </c>
    </row>
    <row r="1649" spans="2:4">
      <c r="B1649" s="91" t="s">
        <v>296</v>
      </c>
      <c r="C1649" s="35" t="s">
        <v>88</v>
      </c>
      <c r="D1649" s="99">
        <v>353.68</v>
      </c>
    </row>
    <row r="1650" spans="2:4">
      <c r="B1650" s="91" t="s">
        <v>296</v>
      </c>
      <c r="C1650" s="35" t="s">
        <v>89</v>
      </c>
      <c r="D1650" s="99">
        <v>353.68</v>
      </c>
    </row>
    <row r="1651" spans="2:4">
      <c r="B1651" s="91" t="s">
        <v>296</v>
      </c>
      <c r="C1651" s="35" t="s">
        <v>90</v>
      </c>
      <c r="D1651" s="99">
        <v>353.68</v>
      </c>
    </row>
    <row r="1652" spans="2:4">
      <c r="B1652" s="91" t="s">
        <v>296</v>
      </c>
      <c r="C1652" s="35" t="s">
        <v>91</v>
      </c>
      <c r="D1652" s="99">
        <v>353.68</v>
      </c>
    </row>
    <row r="1653" spans="2:4">
      <c r="B1653" s="91" t="s">
        <v>296</v>
      </c>
      <c r="C1653" s="35" t="s">
        <v>82</v>
      </c>
      <c r="D1653" s="99">
        <v>353.68</v>
      </c>
    </row>
    <row r="1654" spans="2:4">
      <c r="B1654" s="91" t="s">
        <v>296</v>
      </c>
      <c r="C1654" s="35" t="s">
        <v>92</v>
      </c>
      <c r="D1654" s="99">
        <v>353.68</v>
      </c>
    </row>
    <row r="1655" spans="2:4">
      <c r="B1655" s="91" t="s">
        <v>296</v>
      </c>
      <c r="C1655" s="35" t="s">
        <v>93</v>
      </c>
      <c r="D1655" s="99">
        <v>353.68</v>
      </c>
    </row>
    <row r="1656" spans="2:4">
      <c r="B1656" s="91" t="s">
        <v>296</v>
      </c>
      <c r="C1656" s="35" t="s">
        <v>235</v>
      </c>
      <c r="D1656" s="99">
        <v>353.68</v>
      </c>
    </row>
    <row r="1657" spans="2:4">
      <c r="B1657" s="91" t="s">
        <v>296</v>
      </c>
      <c r="C1657" s="35" t="s">
        <v>95</v>
      </c>
      <c r="D1657" s="99">
        <v>353.68</v>
      </c>
    </row>
    <row r="1658" spans="2:4">
      <c r="B1658" s="91" t="s">
        <v>296</v>
      </c>
      <c r="C1658" s="35" t="s">
        <v>96</v>
      </c>
      <c r="D1658" s="99">
        <v>353.68</v>
      </c>
    </row>
    <row r="1659" spans="2:4">
      <c r="B1659" s="91" t="s">
        <v>296</v>
      </c>
      <c r="C1659" s="35" t="s">
        <v>97</v>
      </c>
      <c r="D1659" s="99">
        <v>353.68</v>
      </c>
    </row>
    <row r="1660" spans="2:4">
      <c r="B1660" s="91" t="s">
        <v>296</v>
      </c>
      <c r="C1660" s="35" t="s">
        <v>98</v>
      </c>
      <c r="D1660" s="99">
        <v>353.68</v>
      </c>
    </row>
    <row r="1661" spans="2:4">
      <c r="B1661" s="91" t="s">
        <v>296</v>
      </c>
      <c r="C1661" s="35" t="s">
        <v>99</v>
      </c>
      <c r="D1661" s="99">
        <v>353.68</v>
      </c>
    </row>
    <row r="1662" spans="2:4">
      <c r="B1662" s="91" t="s">
        <v>296</v>
      </c>
      <c r="C1662" s="35" t="s">
        <v>100</v>
      </c>
      <c r="D1662" s="99">
        <v>353.68</v>
      </c>
    </row>
    <row r="1663" spans="2:4">
      <c r="B1663" s="91" t="s">
        <v>296</v>
      </c>
      <c r="C1663" s="35" t="s">
        <v>101</v>
      </c>
      <c r="D1663" s="99">
        <v>353.68</v>
      </c>
    </row>
    <row r="1664" spans="2:4">
      <c r="B1664" s="91" t="s">
        <v>296</v>
      </c>
      <c r="C1664" s="35" t="s">
        <v>102</v>
      </c>
      <c r="D1664" s="99">
        <v>353.68</v>
      </c>
    </row>
    <row r="1665" spans="2:4">
      <c r="B1665" s="91" t="s">
        <v>296</v>
      </c>
      <c r="C1665" s="35" t="s">
        <v>103</v>
      </c>
      <c r="D1665" s="99">
        <v>353.68</v>
      </c>
    </row>
    <row r="1666" spans="2:4">
      <c r="B1666" s="91" t="s">
        <v>296</v>
      </c>
      <c r="C1666" s="35" t="s">
        <v>104</v>
      </c>
      <c r="D1666" s="99">
        <v>353.68</v>
      </c>
    </row>
    <row r="1667" spans="2:4">
      <c r="B1667" s="91" t="s">
        <v>296</v>
      </c>
      <c r="C1667" s="35" t="s">
        <v>105</v>
      </c>
      <c r="D1667" s="99">
        <v>353.68</v>
      </c>
    </row>
    <row r="1668" spans="2:4">
      <c r="B1668" s="91" t="s">
        <v>296</v>
      </c>
      <c r="C1668" s="35" t="s">
        <v>106</v>
      </c>
      <c r="D1668" s="99">
        <v>353.68</v>
      </c>
    </row>
    <row r="1669" spans="2:4">
      <c r="B1669" s="91" t="s">
        <v>296</v>
      </c>
      <c r="C1669" s="35" t="s">
        <v>107</v>
      </c>
      <c r="D1669" s="99">
        <v>353.68</v>
      </c>
    </row>
    <row r="1670" spans="2:4">
      <c r="B1670" s="91" t="s">
        <v>296</v>
      </c>
      <c r="C1670" s="35" t="s">
        <v>108</v>
      </c>
      <c r="D1670" s="99">
        <v>353.68</v>
      </c>
    </row>
    <row r="1671" spans="2:4">
      <c r="B1671" s="91" t="s">
        <v>296</v>
      </c>
      <c r="C1671" s="35" t="s">
        <v>109</v>
      </c>
      <c r="D1671" s="99">
        <v>353.68</v>
      </c>
    </row>
    <row r="1672" spans="2:4">
      <c r="B1672" s="91" t="s">
        <v>296</v>
      </c>
      <c r="C1672" s="35" t="s">
        <v>110</v>
      </c>
      <c r="D1672" s="99">
        <v>353.68</v>
      </c>
    </row>
    <row r="1673" spans="2:4">
      <c r="B1673" s="91" t="s">
        <v>296</v>
      </c>
      <c r="C1673" s="35" t="s">
        <v>111</v>
      </c>
      <c r="D1673" s="99">
        <v>353.68</v>
      </c>
    </row>
    <row r="1674" spans="2:4">
      <c r="B1674" s="91" t="s">
        <v>296</v>
      </c>
      <c r="C1674" s="35" t="s">
        <v>112</v>
      </c>
      <c r="D1674" s="99">
        <v>353.68</v>
      </c>
    </row>
    <row r="1675" spans="2:4">
      <c r="B1675" s="91" t="s">
        <v>296</v>
      </c>
      <c r="C1675" s="35" t="s">
        <v>113</v>
      </c>
      <c r="D1675" s="99">
        <v>353.68</v>
      </c>
    </row>
    <row r="1676" spans="2:4">
      <c r="B1676" s="91" t="s">
        <v>296</v>
      </c>
      <c r="C1676" s="35" t="s">
        <v>114</v>
      </c>
      <c r="D1676" s="99">
        <v>353.68</v>
      </c>
    </row>
    <row r="1677" spans="2:4">
      <c r="B1677" s="91" t="s">
        <v>296</v>
      </c>
      <c r="C1677" s="35" t="s">
        <v>115</v>
      </c>
      <c r="D1677" s="99">
        <v>353.68</v>
      </c>
    </row>
    <row r="1678" spans="2:4">
      <c r="B1678" s="91" t="s">
        <v>296</v>
      </c>
      <c r="C1678" s="35" t="s">
        <v>116</v>
      </c>
      <c r="D1678" s="99">
        <v>353.68</v>
      </c>
    </row>
    <row r="1679" spans="2:4">
      <c r="B1679" s="91" t="s">
        <v>296</v>
      </c>
      <c r="C1679" s="35" t="s">
        <v>117</v>
      </c>
      <c r="D1679" s="99">
        <v>353.68</v>
      </c>
    </row>
    <row r="1680" spans="2:4">
      <c r="B1680" s="91" t="s">
        <v>296</v>
      </c>
      <c r="C1680" s="35" t="s">
        <v>118</v>
      </c>
      <c r="D1680" s="99">
        <v>353.68</v>
      </c>
    </row>
    <row r="1681" spans="2:4">
      <c r="B1681" s="91" t="s">
        <v>296</v>
      </c>
      <c r="C1681" s="35" t="s">
        <v>119</v>
      </c>
      <c r="D1681" s="99">
        <v>353.68</v>
      </c>
    </row>
    <row r="1682" spans="2:4">
      <c r="B1682" s="91" t="s">
        <v>296</v>
      </c>
      <c r="C1682" s="35" t="s">
        <v>120</v>
      </c>
      <c r="D1682" s="99">
        <v>353.68</v>
      </c>
    </row>
    <row r="1683" spans="2:4">
      <c r="B1683" s="91" t="s">
        <v>296</v>
      </c>
      <c r="C1683" s="35" t="s">
        <v>121</v>
      </c>
      <c r="D1683" s="99">
        <v>353.68</v>
      </c>
    </row>
    <row r="1684" spans="2:4">
      <c r="B1684" s="91" t="s">
        <v>296</v>
      </c>
      <c r="C1684" s="35" t="s">
        <v>122</v>
      </c>
      <c r="D1684" s="99">
        <v>353.68</v>
      </c>
    </row>
    <row r="1685" spans="2:4">
      <c r="B1685" s="91" t="s">
        <v>296</v>
      </c>
      <c r="C1685" s="35" t="s">
        <v>123</v>
      </c>
      <c r="D1685" s="99">
        <v>353.68</v>
      </c>
    </row>
    <row r="1686" spans="2:4">
      <c r="B1686" s="91" t="s">
        <v>296</v>
      </c>
      <c r="C1686" s="35" t="s">
        <v>124</v>
      </c>
      <c r="D1686" s="99">
        <v>353.68</v>
      </c>
    </row>
    <row r="1687" spans="2:4">
      <c r="B1687" s="91" t="s">
        <v>296</v>
      </c>
      <c r="C1687" s="35" t="s">
        <v>125</v>
      </c>
      <c r="D1687" s="99">
        <v>353.68</v>
      </c>
    </row>
    <row r="1688" spans="2:4">
      <c r="B1688" s="91" t="s">
        <v>296</v>
      </c>
      <c r="C1688" s="35" t="s">
        <v>126</v>
      </c>
      <c r="D1688" s="99">
        <v>353.68</v>
      </c>
    </row>
    <row r="1689" spans="2:4">
      <c r="B1689" s="91" t="s">
        <v>296</v>
      </c>
      <c r="C1689" s="35" t="s">
        <v>127</v>
      </c>
      <c r="D1689" s="99">
        <v>353.68</v>
      </c>
    </row>
    <row r="1690" spans="2:4">
      <c r="B1690" s="91" t="s">
        <v>296</v>
      </c>
      <c r="C1690" s="35" t="s">
        <v>128</v>
      </c>
      <c r="D1690" s="99">
        <v>353.68</v>
      </c>
    </row>
    <row r="1691" spans="2:4">
      <c r="B1691" s="91" t="s">
        <v>296</v>
      </c>
      <c r="C1691" s="35" t="s">
        <v>129</v>
      </c>
      <c r="D1691" s="99">
        <v>353.68</v>
      </c>
    </row>
    <row r="1692" spans="2:4">
      <c r="B1692" s="91" t="s">
        <v>296</v>
      </c>
      <c r="C1692" s="35" t="s">
        <v>130</v>
      </c>
      <c r="D1692" s="99">
        <v>353.68</v>
      </c>
    </row>
    <row r="1693" spans="2:4">
      <c r="B1693" s="91" t="s">
        <v>296</v>
      </c>
      <c r="C1693" s="35" t="s">
        <v>131</v>
      </c>
      <c r="D1693" s="99">
        <v>353.68</v>
      </c>
    </row>
    <row r="1694" spans="2:4">
      <c r="B1694" s="91" t="s">
        <v>296</v>
      </c>
      <c r="C1694" s="35" t="s">
        <v>132</v>
      </c>
      <c r="D1694" s="99">
        <v>353.68</v>
      </c>
    </row>
    <row r="1695" spans="2:4">
      <c r="B1695" s="91" t="s">
        <v>296</v>
      </c>
      <c r="C1695" s="35" t="s">
        <v>133</v>
      </c>
      <c r="D1695" s="99">
        <v>353.68</v>
      </c>
    </row>
    <row r="1696" spans="2:4">
      <c r="B1696" s="91" t="s">
        <v>296</v>
      </c>
      <c r="C1696" s="35" t="s">
        <v>134</v>
      </c>
      <c r="D1696" s="99">
        <v>353.68</v>
      </c>
    </row>
    <row r="1697" spans="2:4">
      <c r="B1697" s="91" t="s">
        <v>296</v>
      </c>
      <c r="C1697" s="35" t="s">
        <v>135</v>
      </c>
      <c r="D1697" s="99">
        <v>353.68</v>
      </c>
    </row>
    <row r="1698" spans="2:4">
      <c r="B1698" s="91" t="s">
        <v>296</v>
      </c>
      <c r="C1698" s="35" t="s">
        <v>136</v>
      </c>
      <c r="D1698" s="99">
        <v>353.68</v>
      </c>
    </row>
    <row r="1699" spans="2:4">
      <c r="B1699" s="91" t="s">
        <v>296</v>
      </c>
      <c r="C1699" s="35" t="s">
        <v>137</v>
      </c>
      <c r="D1699" s="99">
        <v>353.68</v>
      </c>
    </row>
    <row r="1700" spans="2:4">
      <c r="B1700" s="91" t="s">
        <v>296</v>
      </c>
      <c r="C1700" s="35" t="s">
        <v>138</v>
      </c>
      <c r="D1700" s="99">
        <v>392.98</v>
      </c>
    </row>
    <row r="1701" spans="2:4">
      <c r="B1701" s="91" t="s">
        <v>296</v>
      </c>
      <c r="C1701" s="35" t="s">
        <v>139</v>
      </c>
      <c r="D1701" s="99">
        <v>392.98</v>
      </c>
    </row>
    <row r="1702" spans="2:4">
      <c r="B1702" s="91" t="s">
        <v>296</v>
      </c>
      <c r="C1702" s="35" t="s">
        <v>140</v>
      </c>
      <c r="D1702" s="99">
        <v>392.98</v>
      </c>
    </row>
    <row r="1703" spans="2:4">
      <c r="B1703" s="91" t="s">
        <v>296</v>
      </c>
      <c r="C1703" s="35" t="s">
        <v>141</v>
      </c>
      <c r="D1703" s="99">
        <v>392.98</v>
      </c>
    </row>
    <row r="1704" spans="2:4">
      <c r="B1704" s="91" t="s">
        <v>296</v>
      </c>
      <c r="C1704" s="35" t="s">
        <v>142</v>
      </c>
      <c r="D1704" s="99">
        <v>392.98</v>
      </c>
    </row>
    <row r="1705" spans="2:4">
      <c r="B1705" s="91" t="s">
        <v>296</v>
      </c>
      <c r="C1705" s="35" t="s">
        <v>143</v>
      </c>
      <c r="D1705" s="99">
        <v>392.98</v>
      </c>
    </row>
    <row r="1706" spans="2:4">
      <c r="B1706" s="91" t="s">
        <v>296</v>
      </c>
      <c r="C1706" s="35" t="s">
        <v>144</v>
      </c>
      <c r="D1706" s="99">
        <v>392.98</v>
      </c>
    </row>
    <row r="1707" spans="2:4">
      <c r="B1707" s="91" t="s">
        <v>296</v>
      </c>
      <c r="C1707" s="35" t="s">
        <v>145</v>
      </c>
      <c r="D1707" s="99">
        <v>392.98</v>
      </c>
    </row>
    <row r="1708" spans="2:4">
      <c r="B1708" s="91" t="s">
        <v>296</v>
      </c>
      <c r="C1708" s="35" t="s">
        <v>146</v>
      </c>
      <c r="D1708" s="99">
        <v>392.98</v>
      </c>
    </row>
    <row r="1709" spans="2:4">
      <c r="B1709" s="91" t="s">
        <v>296</v>
      </c>
      <c r="C1709" s="35" t="s">
        <v>147</v>
      </c>
      <c r="D1709" s="99">
        <v>392.98</v>
      </c>
    </row>
    <row r="1710" spans="2:4">
      <c r="B1710" s="91" t="s">
        <v>296</v>
      </c>
      <c r="C1710" s="35" t="s">
        <v>148</v>
      </c>
      <c r="D1710" s="99">
        <v>392.98</v>
      </c>
    </row>
    <row r="1711" spans="2:4">
      <c r="B1711" s="91" t="s">
        <v>296</v>
      </c>
      <c r="C1711" s="35" t="s">
        <v>149</v>
      </c>
      <c r="D1711" s="99">
        <v>392.98</v>
      </c>
    </row>
    <row r="1712" spans="2:4">
      <c r="B1712" s="91" t="s">
        <v>296</v>
      </c>
      <c r="C1712" s="35" t="s">
        <v>150</v>
      </c>
      <c r="D1712" s="99">
        <v>392.98</v>
      </c>
    </row>
    <row r="1713" spans="2:4">
      <c r="B1713" s="91" t="s">
        <v>296</v>
      </c>
      <c r="C1713" s="35" t="s">
        <v>151</v>
      </c>
      <c r="D1713" s="99">
        <v>392.98</v>
      </c>
    </row>
    <row r="1714" spans="2:4">
      <c r="B1714" s="91" t="s">
        <v>296</v>
      </c>
      <c r="C1714" s="35" t="s">
        <v>152</v>
      </c>
      <c r="D1714" s="99">
        <v>392.98</v>
      </c>
    </row>
    <row r="1715" spans="2:4">
      <c r="B1715" s="91" t="s">
        <v>296</v>
      </c>
      <c r="C1715" s="35" t="s">
        <v>153</v>
      </c>
      <c r="D1715" s="99">
        <v>392.98</v>
      </c>
    </row>
    <row r="1716" spans="2:4">
      <c r="B1716" s="91" t="s">
        <v>296</v>
      </c>
      <c r="C1716" s="35" t="s">
        <v>154</v>
      </c>
      <c r="D1716" s="99">
        <v>392.98</v>
      </c>
    </row>
    <row r="1717" spans="2:4">
      <c r="B1717" s="91" t="s">
        <v>296</v>
      </c>
      <c r="C1717" s="35" t="s">
        <v>155</v>
      </c>
      <c r="D1717" s="99">
        <v>392.98</v>
      </c>
    </row>
    <row r="1718" spans="2:4">
      <c r="B1718" s="91" t="s">
        <v>296</v>
      </c>
      <c r="C1718" s="35" t="s">
        <v>156</v>
      </c>
      <c r="D1718" s="99">
        <v>392.98</v>
      </c>
    </row>
    <row r="1719" spans="2:4">
      <c r="B1719" s="91" t="s">
        <v>296</v>
      </c>
      <c r="C1719" s="35" t="s">
        <v>157</v>
      </c>
      <c r="D1719" s="99">
        <v>392.98</v>
      </c>
    </row>
    <row r="1720" spans="2:4">
      <c r="B1720" s="91" t="s">
        <v>296</v>
      </c>
      <c r="C1720" s="35" t="s">
        <v>158</v>
      </c>
      <c r="D1720" s="99">
        <v>392.98</v>
      </c>
    </row>
    <row r="1721" spans="2:4">
      <c r="B1721" s="91" t="s">
        <v>296</v>
      </c>
      <c r="C1721" s="35" t="s">
        <v>159</v>
      </c>
      <c r="D1721" s="99">
        <v>392.98</v>
      </c>
    </row>
    <row r="1722" spans="2:4">
      <c r="B1722" s="91" t="s">
        <v>296</v>
      </c>
      <c r="C1722" s="35" t="s">
        <v>160</v>
      </c>
      <c r="D1722" s="99">
        <v>392.98</v>
      </c>
    </row>
    <row r="1723" spans="2:4">
      <c r="B1723" s="91" t="s">
        <v>296</v>
      </c>
      <c r="C1723" s="35" t="s">
        <v>161</v>
      </c>
      <c r="D1723" s="99">
        <v>392.98</v>
      </c>
    </row>
    <row r="1724" spans="2:4">
      <c r="B1724" s="91" t="s">
        <v>296</v>
      </c>
      <c r="C1724" s="35" t="s">
        <v>162</v>
      </c>
      <c r="D1724" s="99">
        <v>392.98</v>
      </c>
    </row>
    <row r="1725" spans="2:4">
      <c r="B1725" s="91" t="s">
        <v>296</v>
      </c>
      <c r="C1725" s="35" t="s">
        <v>163</v>
      </c>
      <c r="D1725" s="99">
        <v>392.98</v>
      </c>
    </row>
    <row r="1726" spans="2:4">
      <c r="B1726" s="91" t="s">
        <v>296</v>
      </c>
      <c r="C1726" s="35" t="s">
        <v>164</v>
      </c>
      <c r="D1726" s="99">
        <v>392.98</v>
      </c>
    </row>
    <row r="1727" spans="2:4">
      <c r="B1727" s="91" t="s">
        <v>296</v>
      </c>
      <c r="C1727" s="35" t="s">
        <v>165</v>
      </c>
      <c r="D1727" s="99">
        <v>392.98</v>
      </c>
    </row>
    <row r="1728" spans="2:4">
      <c r="B1728" s="91" t="s">
        <v>296</v>
      </c>
      <c r="C1728" s="35" t="s">
        <v>166</v>
      </c>
      <c r="D1728" s="99">
        <v>392.98</v>
      </c>
    </row>
    <row r="1729" spans="2:4">
      <c r="B1729" s="91" t="s">
        <v>296</v>
      </c>
      <c r="C1729" s="35" t="s">
        <v>167</v>
      </c>
      <c r="D1729" s="99">
        <v>392.98</v>
      </c>
    </row>
    <row r="1730" spans="2:4">
      <c r="B1730" s="91" t="s">
        <v>296</v>
      </c>
      <c r="C1730" s="35" t="s">
        <v>168</v>
      </c>
      <c r="D1730" s="99">
        <v>392.98</v>
      </c>
    </row>
    <row r="1731" spans="2:4">
      <c r="B1731" s="91" t="s">
        <v>296</v>
      </c>
      <c r="C1731" s="35" t="s">
        <v>169</v>
      </c>
      <c r="D1731" s="99">
        <v>426.42</v>
      </c>
    </row>
    <row r="1732" spans="2:4">
      <c r="B1732" s="91" t="s">
        <v>296</v>
      </c>
      <c r="C1732" s="35" t="s">
        <v>170</v>
      </c>
      <c r="D1732" s="99">
        <v>426.42</v>
      </c>
    </row>
    <row r="1733" spans="2:4">
      <c r="B1733" s="91" t="s">
        <v>296</v>
      </c>
      <c r="C1733" s="35" t="s">
        <v>171</v>
      </c>
      <c r="D1733" s="99">
        <v>426.42</v>
      </c>
    </row>
    <row r="1734" spans="2:4">
      <c r="B1734" s="91" t="s">
        <v>296</v>
      </c>
      <c r="C1734" s="35" t="s">
        <v>172</v>
      </c>
      <c r="D1734" s="99">
        <v>426.42</v>
      </c>
    </row>
    <row r="1735" spans="2:4">
      <c r="B1735" s="91" t="s">
        <v>296</v>
      </c>
      <c r="C1735" s="35" t="s">
        <v>173</v>
      </c>
      <c r="D1735" s="99">
        <v>426.42</v>
      </c>
    </row>
    <row r="1736" spans="2:4">
      <c r="B1736" s="91" t="s">
        <v>296</v>
      </c>
      <c r="C1736" s="35" t="s">
        <v>174</v>
      </c>
      <c r="D1736" s="99">
        <v>426.42</v>
      </c>
    </row>
    <row r="1737" spans="2:4">
      <c r="B1737" s="91" t="s">
        <v>296</v>
      </c>
      <c r="C1737" s="35" t="s">
        <v>175</v>
      </c>
      <c r="D1737" s="99">
        <v>426.42</v>
      </c>
    </row>
    <row r="1738" spans="2:4">
      <c r="B1738" s="91" t="s">
        <v>296</v>
      </c>
      <c r="C1738" s="35" t="s">
        <v>176</v>
      </c>
      <c r="D1738" s="99">
        <v>426.42</v>
      </c>
    </row>
    <row r="1739" spans="2:4">
      <c r="B1739" s="91" t="s">
        <v>296</v>
      </c>
      <c r="C1739" s="35" t="s">
        <v>177</v>
      </c>
      <c r="D1739" s="99">
        <v>426.42</v>
      </c>
    </row>
    <row r="1740" spans="2:4">
      <c r="B1740" s="91" t="s">
        <v>296</v>
      </c>
      <c r="C1740" s="35" t="s">
        <v>178</v>
      </c>
      <c r="D1740" s="99">
        <v>426.42</v>
      </c>
    </row>
    <row r="1741" spans="2:4">
      <c r="B1741" s="91" t="s">
        <v>296</v>
      </c>
      <c r="C1741" s="35" t="s">
        <v>179</v>
      </c>
      <c r="D1741" s="99">
        <v>426.42</v>
      </c>
    </row>
    <row r="1742" spans="2:4">
      <c r="B1742" s="91" t="s">
        <v>296</v>
      </c>
      <c r="C1742" s="35" t="s">
        <v>180</v>
      </c>
      <c r="D1742" s="99">
        <v>426.42</v>
      </c>
    </row>
    <row r="1743" spans="2:4">
      <c r="B1743" s="91" t="s">
        <v>296</v>
      </c>
      <c r="C1743" s="35" t="s">
        <v>181</v>
      </c>
      <c r="D1743" s="99">
        <v>426.42</v>
      </c>
    </row>
    <row r="1744" spans="2:4">
      <c r="B1744" s="91" t="s">
        <v>296</v>
      </c>
      <c r="C1744" s="35" t="s">
        <v>182</v>
      </c>
      <c r="D1744" s="99">
        <v>426.42</v>
      </c>
    </row>
    <row r="1745" spans="2:4">
      <c r="B1745" s="91" t="s">
        <v>296</v>
      </c>
      <c r="C1745" s="35" t="s">
        <v>183</v>
      </c>
      <c r="D1745" s="99">
        <v>426.42</v>
      </c>
    </row>
    <row r="1746" spans="2:4">
      <c r="B1746" s="91" t="s">
        <v>296</v>
      </c>
      <c r="C1746" s="35" t="s">
        <v>184</v>
      </c>
      <c r="D1746" s="99">
        <v>426.42</v>
      </c>
    </row>
    <row r="1747" spans="2:4">
      <c r="B1747" s="91" t="s">
        <v>296</v>
      </c>
      <c r="C1747" s="35" t="s">
        <v>185</v>
      </c>
      <c r="D1747" s="99">
        <v>426.42</v>
      </c>
    </row>
    <row r="1748" spans="2:4">
      <c r="B1748" s="91" t="s">
        <v>296</v>
      </c>
      <c r="C1748" s="35" t="s">
        <v>186</v>
      </c>
      <c r="D1748" s="99">
        <v>426.42</v>
      </c>
    </row>
    <row r="1749" spans="2:4">
      <c r="B1749" s="91" t="s">
        <v>296</v>
      </c>
      <c r="C1749" s="35" t="s">
        <v>187</v>
      </c>
      <c r="D1749" s="99">
        <v>426.42</v>
      </c>
    </row>
    <row r="1750" spans="2:4">
      <c r="B1750" s="91" t="s">
        <v>296</v>
      </c>
      <c r="C1750" s="35" t="s">
        <v>188</v>
      </c>
      <c r="D1750" s="99">
        <v>426.42</v>
      </c>
    </row>
    <row r="1751" spans="2:4">
      <c r="B1751" s="91" t="s">
        <v>296</v>
      </c>
      <c r="C1751" s="35" t="s">
        <v>189</v>
      </c>
      <c r="D1751" s="99">
        <v>426.42</v>
      </c>
    </row>
    <row r="1752" spans="2:4">
      <c r="B1752" s="91" t="s">
        <v>296</v>
      </c>
      <c r="C1752" s="35" t="s">
        <v>190</v>
      </c>
      <c r="D1752" s="99">
        <v>426.42</v>
      </c>
    </row>
    <row r="1753" spans="2:4">
      <c r="B1753" s="91" t="s">
        <v>296</v>
      </c>
      <c r="C1753" s="35" t="s">
        <v>191</v>
      </c>
      <c r="D1753" s="99">
        <v>426.42</v>
      </c>
    </row>
    <row r="1754" spans="2:4">
      <c r="B1754" s="91" t="s">
        <v>296</v>
      </c>
      <c r="C1754" s="35" t="s">
        <v>192</v>
      </c>
      <c r="D1754" s="99">
        <v>426.42</v>
      </c>
    </row>
    <row r="1755" spans="2:4">
      <c r="B1755" s="91" t="s">
        <v>296</v>
      </c>
      <c r="C1755" s="35" t="s">
        <v>193</v>
      </c>
      <c r="D1755" s="99">
        <v>426.42</v>
      </c>
    </row>
    <row r="1756" spans="2:4">
      <c r="B1756" s="91" t="s">
        <v>296</v>
      </c>
      <c r="C1756" s="35" t="s">
        <v>194</v>
      </c>
      <c r="D1756" s="99">
        <v>426.42</v>
      </c>
    </row>
    <row r="1757" spans="2:4">
      <c r="B1757" s="91" t="s">
        <v>296</v>
      </c>
      <c r="C1757" s="35" t="s">
        <v>195</v>
      </c>
      <c r="D1757" s="99">
        <v>426.42</v>
      </c>
    </row>
    <row r="1758" spans="2:4">
      <c r="B1758" s="91" t="s">
        <v>296</v>
      </c>
      <c r="C1758" s="35" t="s">
        <v>196</v>
      </c>
      <c r="D1758" s="99">
        <v>426.42</v>
      </c>
    </row>
    <row r="1759" spans="2:4">
      <c r="B1759" s="91" t="s">
        <v>296</v>
      </c>
      <c r="C1759" s="35" t="s">
        <v>197</v>
      </c>
      <c r="D1759" s="99">
        <v>426.42</v>
      </c>
    </row>
    <row r="1760" spans="2:4">
      <c r="B1760" s="91" t="s">
        <v>296</v>
      </c>
      <c r="C1760" s="35" t="s">
        <v>198</v>
      </c>
      <c r="D1760" s="99">
        <v>426.42</v>
      </c>
    </row>
    <row r="1761" spans="2:4">
      <c r="B1761" s="91" t="s">
        <v>296</v>
      </c>
      <c r="C1761" s="35" t="s">
        <v>199</v>
      </c>
      <c r="D1761" s="99">
        <v>426.42</v>
      </c>
    </row>
    <row r="1762" spans="2:4">
      <c r="B1762" s="91" t="s">
        <v>296</v>
      </c>
      <c r="C1762" s="35" t="s">
        <v>200</v>
      </c>
      <c r="D1762" s="99">
        <v>426.42</v>
      </c>
    </row>
    <row r="1763" spans="2:4">
      <c r="B1763" s="91" t="s">
        <v>296</v>
      </c>
      <c r="C1763" s="35" t="s">
        <v>201</v>
      </c>
      <c r="D1763" s="99">
        <v>463.21</v>
      </c>
    </row>
    <row r="1764" spans="2:4">
      <c r="B1764" s="91" t="s">
        <v>296</v>
      </c>
      <c r="C1764" s="35" t="s">
        <v>202</v>
      </c>
      <c r="D1764" s="99">
        <v>463.21</v>
      </c>
    </row>
    <row r="1765" spans="2:4">
      <c r="B1765" s="91" t="s">
        <v>296</v>
      </c>
      <c r="C1765" s="35" t="s">
        <v>203</v>
      </c>
      <c r="D1765" s="99">
        <v>463.21</v>
      </c>
    </row>
    <row r="1766" spans="2:4">
      <c r="B1766" s="91" t="s">
        <v>296</v>
      </c>
      <c r="C1766" s="35" t="s">
        <v>204</v>
      </c>
      <c r="D1766" s="99">
        <v>463.21</v>
      </c>
    </row>
    <row r="1767" spans="2:4">
      <c r="B1767" s="91" t="s">
        <v>296</v>
      </c>
      <c r="C1767" s="35" t="s">
        <v>205</v>
      </c>
      <c r="D1767" s="99">
        <v>463.21</v>
      </c>
    </row>
    <row r="1768" spans="2:4">
      <c r="B1768" s="91" t="s">
        <v>296</v>
      </c>
      <c r="C1768" s="35" t="s">
        <v>206</v>
      </c>
      <c r="D1768" s="99">
        <v>463.21</v>
      </c>
    </row>
    <row r="1769" spans="2:4">
      <c r="B1769" s="91" t="s">
        <v>296</v>
      </c>
      <c r="C1769" s="35" t="s">
        <v>207</v>
      </c>
      <c r="D1769" s="99">
        <v>463.21</v>
      </c>
    </row>
    <row r="1770" spans="2:4">
      <c r="B1770" s="91" t="s">
        <v>296</v>
      </c>
      <c r="C1770" s="35" t="s">
        <v>208</v>
      </c>
      <c r="D1770" s="99">
        <v>463.21</v>
      </c>
    </row>
    <row r="1771" spans="2:4">
      <c r="B1771" s="91" t="s">
        <v>296</v>
      </c>
      <c r="C1771" s="35" t="s">
        <v>209</v>
      </c>
      <c r="D1771" s="99">
        <v>463.21</v>
      </c>
    </row>
    <row r="1772" spans="2:4">
      <c r="B1772" s="91" t="s">
        <v>296</v>
      </c>
      <c r="C1772" s="35" t="s">
        <v>210</v>
      </c>
      <c r="D1772" s="99">
        <v>463.21</v>
      </c>
    </row>
    <row r="1773" spans="2:4">
      <c r="B1773" s="91" t="s">
        <v>296</v>
      </c>
      <c r="C1773" s="35" t="s">
        <v>211</v>
      </c>
      <c r="D1773" s="99">
        <v>463.21</v>
      </c>
    </row>
    <row r="1774" spans="2:4">
      <c r="B1774" s="91" t="s">
        <v>296</v>
      </c>
      <c r="C1774" s="35" t="s">
        <v>212</v>
      </c>
      <c r="D1774" s="99">
        <v>463.21</v>
      </c>
    </row>
    <row r="1775" spans="2:4">
      <c r="B1775" s="91" t="s">
        <v>296</v>
      </c>
      <c r="C1775" s="35" t="s">
        <v>213</v>
      </c>
      <c r="D1775" s="99">
        <v>463.21</v>
      </c>
    </row>
    <row r="1776" spans="2:4">
      <c r="B1776" s="91" t="s">
        <v>296</v>
      </c>
      <c r="C1776" s="35" t="s">
        <v>214</v>
      </c>
      <c r="D1776" s="99">
        <v>463.21</v>
      </c>
    </row>
    <row r="1777" spans="2:4">
      <c r="B1777" s="91" t="s">
        <v>296</v>
      </c>
      <c r="C1777" s="35" t="s">
        <v>215</v>
      </c>
      <c r="D1777" s="99">
        <v>463.21</v>
      </c>
    </row>
    <row r="1778" spans="2:4">
      <c r="B1778" s="91" t="s">
        <v>296</v>
      </c>
      <c r="C1778" s="35" t="s">
        <v>216</v>
      </c>
      <c r="D1778" s="99">
        <v>463.21</v>
      </c>
    </row>
    <row r="1779" spans="2:4">
      <c r="B1779" s="91" t="s">
        <v>296</v>
      </c>
      <c r="C1779" s="35" t="s">
        <v>217</v>
      </c>
      <c r="D1779" s="99">
        <v>463.21</v>
      </c>
    </row>
    <row r="1780" spans="2:4">
      <c r="B1780" s="91" t="s">
        <v>296</v>
      </c>
      <c r="C1780" s="35" t="s">
        <v>218</v>
      </c>
      <c r="D1780" s="99">
        <v>463.21</v>
      </c>
    </row>
    <row r="1781" spans="2:4">
      <c r="B1781" s="91" t="s">
        <v>296</v>
      </c>
      <c r="C1781" s="35" t="s">
        <v>219</v>
      </c>
      <c r="D1781" s="99">
        <v>463.21</v>
      </c>
    </row>
    <row r="1782" spans="2:4">
      <c r="B1782" s="91" t="s">
        <v>296</v>
      </c>
      <c r="C1782" s="35" t="s">
        <v>220</v>
      </c>
      <c r="D1782" s="99">
        <v>463.21</v>
      </c>
    </row>
    <row r="1783" spans="2:4">
      <c r="B1783" s="91" t="s">
        <v>296</v>
      </c>
      <c r="C1783" s="35" t="s">
        <v>221</v>
      </c>
      <c r="D1783" s="99">
        <v>463.21</v>
      </c>
    </row>
    <row r="1784" spans="2:4">
      <c r="B1784" s="91" t="s">
        <v>296</v>
      </c>
      <c r="C1784" s="35" t="s">
        <v>222</v>
      </c>
      <c r="D1784" s="99">
        <v>463.21</v>
      </c>
    </row>
    <row r="1785" spans="2:4">
      <c r="B1785" s="91" t="s">
        <v>296</v>
      </c>
      <c r="C1785" s="35" t="s">
        <v>223</v>
      </c>
      <c r="D1785" s="99">
        <v>463.21</v>
      </c>
    </row>
    <row r="1786" spans="2:4">
      <c r="B1786" s="91" t="s">
        <v>296</v>
      </c>
      <c r="C1786" s="35" t="s">
        <v>224</v>
      </c>
      <c r="D1786" s="99">
        <v>463.21</v>
      </c>
    </row>
    <row r="1787" spans="2:4">
      <c r="B1787" s="91" t="s">
        <v>296</v>
      </c>
      <c r="C1787" s="35" t="s">
        <v>225</v>
      </c>
      <c r="D1787" s="99">
        <v>463.21</v>
      </c>
    </row>
    <row r="1788" spans="2:4">
      <c r="B1788" s="91" t="s">
        <v>296</v>
      </c>
      <c r="C1788" s="35" t="s">
        <v>226</v>
      </c>
      <c r="D1788" s="99">
        <v>463.21</v>
      </c>
    </row>
    <row r="1789" spans="2:4">
      <c r="B1789" s="91" t="s">
        <v>296</v>
      </c>
      <c r="C1789" s="35" t="s">
        <v>227</v>
      </c>
      <c r="D1789" s="99">
        <v>463.21</v>
      </c>
    </row>
    <row r="1790" spans="2:4">
      <c r="B1790" s="91" t="s">
        <v>296</v>
      </c>
      <c r="C1790" s="35" t="s">
        <v>228</v>
      </c>
      <c r="D1790" s="99">
        <v>463.21</v>
      </c>
    </row>
    <row r="1791" spans="2:4">
      <c r="B1791" s="91" t="s">
        <v>296</v>
      </c>
      <c r="C1791" s="35" t="s">
        <v>229</v>
      </c>
      <c r="D1791" s="99">
        <v>463.21</v>
      </c>
    </row>
    <row r="1792" spans="2:4">
      <c r="B1792" s="91" t="s">
        <v>296</v>
      </c>
      <c r="C1792" s="35" t="s">
        <v>230</v>
      </c>
      <c r="D1792" s="99">
        <v>463.21</v>
      </c>
    </row>
    <row r="1793" spans="2:4">
      <c r="B1793" s="91" t="s">
        <v>296</v>
      </c>
      <c r="C1793" s="35" t="s">
        <v>231</v>
      </c>
      <c r="D1793" s="99">
        <v>463.21</v>
      </c>
    </row>
    <row r="1794" spans="2:4">
      <c r="B1794" s="85" t="s">
        <v>297</v>
      </c>
      <c r="C1794" s="90" t="s">
        <v>34</v>
      </c>
      <c r="D1794" s="92">
        <v>167.22</v>
      </c>
    </row>
    <row r="1795" spans="2:4">
      <c r="B1795" s="85" t="s">
        <v>297</v>
      </c>
      <c r="C1795" s="90" t="s">
        <v>33</v>
      </c>
      <c r="D1795" s="92">
        <v>167.22</v>
      </c>
    </row>
    <row r="1796" spans="2:4">
      <c r="B1796" s="85" t="s">
        <v>297</v>
      </c>
      <c r="C1796" s="90" t="s">
        <v>35</v>
      </c>
      <c r="D1796" s="92">
        <v>167.22</v>
      </c>
    </row>
    <row r="1797" spans="2:4">
      <c r="B1797" s="85" t="s">
        <v>297</v>
      </c>
      <c r="C1797" s="90" t="s">
        <v>36</v>
      </c>
      <c r="D1797" s="92">
        <v>167.22</v>
      </c>
    </row>
    <row r="1798" spans="2:4">
      <c r="B1798" s="85" t="s">
        <v>297</v>
      </c>
      <c r="C1798" s="90" t="s">
        <v>37</v>
      </c>
      <c r="D1798" s="92">
        <v>167.22</v>
      </c>
    </row>
    <row r="1799" spans="2:4">
      <c r="B1799" s="85" t="s">
        <v>297</v>
      </c>
      <c r="C1799" s="90" t="s">
        <v>38</v>
      </c>
      <c r="D1799" s="92">
        <v>167.22</v>
      </c>
    </row>
    <row r="1800" spans="2:4">
      <c r="B1800" s="85" t="s">
        <v>297</v>
      </c>
      <c r="C1800" s="90" t="s">
        <v>39</v>
      </c>
      <c r="D1800" s="92">
        <v>167.22</v>
      </c>
    </row>
    <row r="1801" spans="2:4">
      <c r="B1801" s="85" t="s">
        <v>297</v>
      </c>
      <c r="C1801" s="90" t="s">
        <v>40</v>
      </c>
      <c r="D1801" s="92">
        <v>167.22</v>
      </c>
    </row>
    <row r="1802" spans="2:4">
      <c r="B1802" s="85" t="s">
        <v>297</v>
      </c>
      <c r="C1802" s="90" t="s">
        <v>41</v>
      </c>
      <c r="D1802" s="92">
        <v>167.22</v>
      </c>
    </row>
    <row r="1803" spans="2:4">
      <c r="B1803" s="85" t="s">
        <v>297</v>
      </c>
      <c r="C1803" s="90" t="s">
        <v>42</v>
      </c>
      <c r="D1803" s="92">
        <v>167.22</v>
      </c>
    </row>
    <row r="1804" spans="2:4">
      <c r="B1804" s="85" t="s">
        <v>297</v>
      </c>
      <c r="C1804" s="90" t="s">
        <v>43</v>
      </c>
      <c r="D1804" s="92">
        <v>167.22</v>
      </c>
    </row>
    <row r="1805" spans="2:4">
      <c r="B1805" s="85" t="s">
        <v>297</v>
      </c>
      <c r="C1805" s="90" t="s">
        <v>44</v>
      </c>
      <c r="D1805" s="92">
        <v>167.22</v>
      </c>
    </row>
    <row r="1806" spans="2:4">
      <c r="B1806" s="85" t="s">
        <v>297</v>
      </c>
      <c r="C1806" s="90" t="s">
        <v>45</v>
      </c>
      <c r="D1806" s="92">
        <v>167.22</v>
      </c>
    </row>
    <row r="1807" spans="2:4">
      <c r="B1807" s="85" t="s">
        <v>297</v>
      </c>
      <c r="C1807" s="90" t="s">
        <v>46</v>
      </c>
      <c r="D1807" s="92">
        <v>167.22</v>
      </c>
    </row>
    <row r="1808" spans="2:4">
      <c r="B1808" s="85" t="s">
        <v>297</v>
      </c>
      <c r="C1808" s="90" t="s">
        <v>47</v>
      </c>
      <c r="D1808" s="92">
        <v>167.22</v>
      </c>
    </row>
    <row r="1809" spans="2:4">
      <c r="B1809" s="85" t="s">
        <v>297</v>
      </c>
      <c r="C1809" s="90" t="s">
        <v>48</v>
      </c>
      <c r="D1809" s="92">
        <v>167.22</v>
      </c>
    </row>
    <row r="1810" spans="2:4">
      <c r="B1810" s="85" t="s">
        <v>297</v>
      </c>
      <c r="C1810" s="90" t="s">
        <v>49</v>
      </c>
      <c r="D1810" s="92">
        <v>167.22</v>
      </c>
    </row>
    <row r="1811" spans="2:4">
      <c r="B1811" s="85" t="s">
        <v>297</v>
      </c>
      <c r="C1811" s="90" t="s">
        <v>50</v>
      </c>
      <c r="D1811" s="92">
        <v>167.22</v>
      </c>
    </row>
    <row r="1812" spans="2:4">
      <c r="B1812" s="85" t="s">
        <v>297</v>
      </c>
      <c r="C1812" s="90" t="s">
        <v>51</v>
      </c>
      <c r="D1812" s="92">
        <v>167.22</v>
      </c>
    </row>
    <row r="1813" spans="2:4">
      <c r="B1813" s="85" t="s">
        <v>297</v>
      </c>
      <c r="C1813" s="90" t="s">
        <v>52</v>
      </c>
      <c r="D1813" s="92">
        <v>167.22</v>
      </c>
    </row>
    <row r="1814" spans="2:4">
      <c r="B1814" s="85" t="s">
        <v>297</v>
      </c>
      <c r="C1814" s="90" t="s">
        <v>53</v>
      </c>
      <c r="D1814" s="92">
        <v>167.22</v>
      </c>
    </row>
    <row r="1815" spans="2:4">
      <c r="B1815" s="85" t="s">
        <v>297</v>
      </c>
      <c r="C1815" s="90" t="s">
        <v>54</v>
      </c>
      <c r="D1815" s="92">
        <v>167.22</v>
      </c>
    </row>
    <row r="1816" spans="2:4">
      <c r="B1816" s="85" t="s">
        <v>297</v>
      </c>
      <c r="C1816" s="90" t="s">
        <v>55</v>
      </c>
      <c r="D1816" s="92">
        <v>167.22</v>
      </c>
    </row>
    <row r="1817" spans="2:4">
      <c r="B1817" s="85" t="s">
        <v>297</v>
      </c>
      <c r="C1817" s="90" t="s">
        <v>56</v>
      </c>
      <c r="D1817" s="92">
        <v>167.22</v>
      </c>
    </row>
    <row r="1818" spans="2:4">
      <c r="B1818" s="85" t="s">
        <v>297</v>
      </c>
      <c r="C1818" s="90" t="s">
        <v>57</v>
      </c>
      <c r="D1818" s="92">
        <v>167.22</v>
      </c>
    </row>
    <row r="1819" spans="2:4">
      <c r="B1819" s="85" t="s">
        <v>297</v>
      </c>
      <c r="C1819" s="90" t="s">
        <v>58</v>
      </c>
      <c r="D1819" s="92">
        <v>167.22</v>
      </c>
    </row>
    <row r="1820" spans="2:4">
      <c r="B1820" s="85" t="s">
        <v>297</v>
      </c>
      <c r="C1820" s="90" t="s">
        <v>59</v>
      </c>
      <c r="D1820" s="92">
        <v>167.22</v>
      </c>
    </row>
    <row r="1821" spans="2:4">
      <c r="B1821" s="85" t="s">
        <v>297</v>
      </c>
      <c r="C1821" s="90" t="s">
        <v>60</v>
      </c>
      <c r="D1821" s="92">
        <v>167.22</v>
      </c>
    </row>
    <row r="1822" spans="2:4">
      <c r="B1822" s="85" t="s">
        <v>297</v>
      </c>
      <c r="C1822" s="90" t="s">
        <v>61</v>
      </c>
      <c r="D1822" s="92">
        <v>167.22</v>
      </c>
    </row>
    <row r="1823" spans="2:4">
      <c r="B1823" s="85" t="s">
        <v>297</v>
      </c>
      <c r="C1823" s="90" t="s">
        <v>62</v>
      </c>
      <c r="D1823" s="92">
        <v>167.22</v>
      </c>
    </row>
    <row r="1824" spans="2:4">
      <c r="B1824" s="85" t="s">
        <v>297</v>
      </c>
      <c r="C1824" s="90" t="s">
        <v>63</v>
      </c>
      <c r="D1824" s="92">
        <v>167.22</v>
      </c>
    </row>
    <row r="1825" spans="2:4">
      <c r="B1825" s="85" t="s">
        <v>297</v>
      </c>
      <c r="C1825" s="90" t="s">
        <v>64</v>
      </c>
      <c r="D1825" s="92">
        <v>167.22</v>
      </c>
    </row>
    <row r="1826" spans="2:4">
      <c r="B1826" s="85" t="s">
        <v>297</v>
      </c>
      <c r="C1826" s="90" t="s">
        <v>65</v>
      </c>
      <c r="D1826" s="92">
        <v>167.22</v>
      </c>
    </row>
    <row r="1827" spans="2:4">
      <c r="B1827" s="85" t="s">
        <v>297</v>
      </c>
      <c r="C1827" s="90" t="s">
        <v>66</v>
      </c>
      <c r="D1827" s="92">
        <v>167.22</v>
      </c>
    </row>
    <row r="1828" spans="2:4">
      <c r="B1828" s="85" t="s">
        <v>297</v>
      </c>
      <c r="C1828" s="90" t="s">
        <v>67</v>
      </c>
      <c r="D1828" s="92">
        <v>167.22</v>
      </c>
    </row>
    <row r="1829" spans="2:4">
      <c r="B1829" s="85" t="s">
        <v>297</v>
      </c>
      <c r="C1829" s="90" t="s">
        <v>68</v>
      </c>
      <c r="D1829" s="92">
        <v>167.22</v>
      </c>
    </row>
    <row r="1830" spans="2:4">
      <c r="B1830" s="85" t="s">
        <v>297</v>
      </c>
      <c r="C1830" s="90" t="s">
        <v>69</v>
      </c>
      <c r="D1830" s="92">
        <v>167.22</v>
      </c>
    </row>
    <row r="1831" spans="2:4">
      <c r="B1831" s="85" t="s">
        <v>297</v>
      </c>
      <c r="C1831" s="90" t="s">
        <v>70</v>
      </c>
      <c r="D1831" s="92">
        <v>167.22</v>
      </c>
    </row>
    <row r="1832" spans="2:4">
      <c r="B1832" s="85" t="s">
        <v>297</v>
      </c>
      <c r="C1832" s="90" t="s">
        <v>71</v>
      </c>
      <c r="D1832" s="92">
        <v>167.22</v>
      </c>
    </row>
    <row r="1833" spans="2:4">
      <c r="B1833" s="85" t="s">
        <v>297</v>
      </c>
      <c r="C1833" s="90" t="s">
        <v>72</v>
      </c>
      <c r="D1833" s="92">
        <v>167.22</v>
      </c>
    </row>
    <row r="1834" spans="2:4">
      <c r="B1834" s="85" t="s">
        <v>297</v>
      </c>
      <c r="C1834" s="90" t="s">
        <v>73</v>
      </c>
      <c r="D1834" s="92">
        <v>167.22</v>
      </c>
    </row>
    <row r="1835" spans="2:4">
      <c r="B1835" s="85" t="s">
        <v>297</v>
      </c>
      <c r="C1835" s="90" t="s">
        <v>74</v>
      </c>
      <c r="D1835" s="92">
        <v>167.22</v>
      </c>
    </row>
    <row r="1836" spans="2:4">
      <c r="B1836" s="85" t="s">
        <v>297</v>
      </c>
      <c r="C1836" s="90" t="s">
        <v>75</v>
      </c>
      <c r="D1836" s="92">
        <v>167.22</v>
      </c>
    </row>
    <row r="1837" spans="2:4">
      <c r="B1837" s="85" t="s">
        <v>297</v>
      </c>
      <c r="C1837" s="90" t="s">
        <v>76</v>
      </c>
      <c r="D1837" s="92">
        <v>167.22</v>
      </c>
    </row>
    <row r="1838" spans="2:4">
      <c r="B1838" s="85" t="s">
        <v>297</v>
      </c>
      <c r="C1838" s="90" t="s">
        <v>77</v>
      </c>
      <c r="D1838" s="92">
        <v>167.22</v>
      </c>
    </row>
    <row r="1839" spans="2:4">
      <c r="B1839" s="85" t="s">
        <v>297</v>
      </c>
      <c r="C1839" s="90" t="s">
        <v>78</v>
      </c>
      <c r="D1839" s="92">
        <v>167.22</v>
      </c>
    </row>
    <row r="1840" spans="2:4">
      <c r="B1840" s="85" t="s">
        <v>297</v>
      </c>
      <c r="C1840" s="90" t="s">
        <v>79</v>
      </c>
      <c r="D1840" s="92">
        <v>167.22</v>
      </c>
    </row>
    <row r="1841" spans="2:4">
      <c r="B1841" s="85" t="s">
        <v>297</v>
      </c>
      <c r="C1841" s="90" t="s">
        <v>80</v>
      </c>
      <c r="D1841" s="92">
        <v>167.22</v>
      </c>
    </row>
    <row r="1842" spans="2:4">
      <c r="B1842" s="85" t="s">
        <v>297</v>
      </c>
      <c r="C1842" s="90" t="s">
        <v>81</v>
      </c>
      <c r="D1842" s="92">
        <v>167.22</v>
      </c>
    </row>
    <row r="1843" spans="2:4">
      <c r="B1843" s="85" t="s">
        <v>297</v>
      </c>
      <c r="C1843" s="90" t="s">
        <v>83</v>
      </c>
      <c r="D1843" s="92">
        <v>167.22</v>
      </c>
    </row>
    <row r="1844" spans="2:4">
      <c r="B1844" s="85" t="s">
        <v>297</v>
      </c>
      <c r="C1844" s="90" t="s">
        <v>84</v>
      </c>
      <c r="D1844" s="92">
        <v>167.22</v>
      </c>
    </row>
    <row r="1845" spans="2:4">
      <c r="B1845" s="85" t="s">
        <v>297</v>
      </c>
      <c r="C1845" s="90" t="s">
        <v>85</v>
      </c>
      <c r="D1845" s="92">
        <v>167.22</v>
      </c>
    </row>
    <row r="1846" spans="2:4">
      <c r="B1846" s="85" t="s">
        <v>297</v>
      </c>
      <c r="C1846" s="90" t="s">
        <v>86</v>
      </c>
      <c r="D1846" s="92">
        <v>167.22</v>
      </c>
    </row>
    <row r="1847" spans="2:4">
      <c r="B1847" s="85" t="s">
        <v>297</v>
      </c>
      <c r="C1847" s="90" t="s">
        <v>87</v>
      </c>
      <c r="D1847" s="92">
        <v>167.22</v>
      </c>
    </row>
    <row r="1848" spans="2:4">
      <c r="B1848" s="85" t="s">
        <v>297</v>
      </c>
      <c r="C1848" s="90" t="s">
        <v>88</v>
      </c>
      <c r="D1848" s="92">
        <v>167.22</v>
      </c>
    </row>
    <row r="1849" spans="2:4">
      <c r="B1849" s="85" t="s">
        <v>297</v>
      </c>
      <c r="C1849" s="90" t="s">
        <v>89</v>
      </c>
      <c r="D1849" s="92">
        <v>167.22</v>
      </c>
    </row>
    <row r="1850" spans="2:4">
      <c r="B1850" s="85" t="s">
        <v>297</v>
      </c>
      <c r="C1850" s="90" t="s">
        <v>90</v>
      </c>
      <c r="D1850" s="92">
        <v>167.22</v>
      </c>
    </row>
    <row r="1851" spans="2:4">
      <c r="B1851" s="85" t="s">
        <v>297</v>
      </c>
      <c r="C1851" s="90" t="s">
        <v>91</v>
      </c>
      <c r="D1851" s="92">
        <v>167.22</v>
      </c>
    </row>
    <row r="1852" spans="2:4">
      <c r="B1852" s="85" t="s">
        <v>297</v>
      </c>
      <c r="C1852" s="90" t="s">
        <v>82</v>
      </c>
      <c r="D1852" s="92">
        <v>167.22</v>
      </c>
    </row>
    <row r="1853" spans="2:4">
      <c r="B1853" s="85" t="s">
        <v>297</v>
      </c>
      <c r="C1853" s="90" t="s">
        <v>92</v>
      </c>
      <c r="D1853" s="92">
        <v>167.22</v>
      </c>
    </row>
    <row r="1854" spans="2:4">
      <c r="B1854" s="85" t="s">
        <v>297</v>
      </c>
      <c r="C1854" s="90" t="s">
        <v>93</v>
      </c>
      <c r="D1854" s="92">
        <v>167.22</v>
      </c>
    </row>
    <row r="1855" spans="2:4">
      <c r="B1855" s="85" t="s">
        <v>297</v>
      </c>
      <c r="C1855" s="90" t="s">
        <v>235</v>
      </c>
      <c r="D1855" s="92">
        <v>167.22</v>
      </c>
    </row>
    <row r="1856" spans="2:4">
      <c r="B1856" s="85" t="s">
        <v>297</v>
      </c>
      <c r="C1856" s="90" t="s">
        <v>95</v>
      </c>
      <c r="D1856" s="92">
        <v>167.22</v>
      </c>
    </row>
    <row r="1857" spans="2:4">
      <c r="B1857" s="85" t="s">
        <v>297</v>
      </c>
      <c r="C1857" s="90" t="s">
        <v>96</v>
      </c>
      <c r="D1857" s="92">
        <v>167.22</v>
      </c>
    </row>
    <row r="1858" spans="2:4">
      <c r="B1858" s="85" t="s">
        <v>297</v>
      </c>
      <c r="C1858" s="90" t="s">
        <v>97</v>
      </c>
      <c r="D1858" s="92">
        <v>167.22</v>
      </c>
    </row>
    <row r="1859" spans="2:4">
      <c r="B1859" s="85" t="s">
        <v>297</v>
      </c>
      <c r="C1859" s="90" t="s">
        <v>98</v>
      </c>
      <c r="D1859" s="92">
        <v>167.22</v>
      </c>
    </row>
    <row r="1860" spans="2:4">
      <c r="B1860" s="85" t="s">
        <v>297</v>
      </c>
      <c r="C1860" s="90" t="s">
        <v>99</v>
      </c>
      <c r="D1860" s="92">
        <v>167.22</v>
      </c>
    </row>
    <row r="1861" spans="2:4">
      <c r="B1861" s="85" t="s">
        <v>297</v>
      </c>
      <c r="C1861" s="90" t="s">
        <v>100</v>
      </c>
      <c r="D1861" s="92">
        <v>167.22</v>
      </c>
    </row>
    <row r="1862" spans="2:4">
      <c r="B1862" s="85" t="s">
        <v>297</v>
      </c>
      <c r="C1862" s="90" t="s">
        <v>101</v>
      </c>
      <c r="D1862" s="92">
        <v>167.22</v>
      </c>
    </row>
    <row r="1863" spans="2:4">
      <c r="B1863" s="85" t="s">
        <v>297</v>
      </c>
      <c r="C1863" s="90" t="s">
        <v>102</v>
      </c>
      <c r="D1863" s="92">
        <v>167.22</v>
      </c>
    </row>
    <row r="1864" spans="2:4">
      <c r="B1864" s="85" t="s">
        <v>297</v>
      </c>
      <c r="C1864" s="90" t="s">
        <v>103</v>
      </c>
      <c r="D1864" s="92">
        <v>167.22</v>
      </c>
    </row>
    <row r="1865" spans="2:4">
      <c r="B1865" s="85" t="s">
        <v>297</v>
      </c>
      <c r="C1865" s="90" t="s">
        <v>104</v>
      </c>
      <c r="D1865" s="92">
        <v>167.22</v>
      </c>
    </row>
    <row r="1866" spans="2:4">
      <c r="B1866" s="85" t="s">
        <v>297</v>
      </c>
      <c r="C1866" s="90" t="s">
        <v>105</v>
      </c>
      <c r="D1866" s="92">
        <v>167.22</v>
      </c>
    </row>
    <row r="1867" spans="2:4">
      <c r="B1867" s="85" t="s">
        <v>297</v>
      </c>
      <c r="C1867" s="90" t="s">
        <v>106</v>
      </c>
      <c r="D1867" s="92">
        <v>167.22</v>
      </c>
    </row>
    <row r="1868" spans="2:4">
      <c r="B1868" s="85" t="s">
        <v>297</v>
      </c>
      <c r="C1868" s="90" t="s">
        <v>107</v>
      </c>
      <c r="D1868" s="92">
        <v>167.22</v>
      </c>
    </row>
    <row r="1869" spans="2:4">
      <c r="B1869" s="85" t="s">
        <v>297</v>
      </c>
      <c r="C1869" s="90" t="s">
        <v>108</v>
      </c>
      <c r="D1869" s="92">
        <v>167.22</v>
      </c>
    </row>
    <row r="1870" spans="2:4">
      <c r="B1870" s="85" t="s">
        <v>297</v>
      </c>
      <c r="C1870" s="90" t="s">
        <v>109</v>
      </c>
      <c r="D1870" s="92">
        <v>167.22</v>
      </c>
    </row>
    <row r="1871" spans="2:4">
      <c r="B1871" s="85" t="s">
        <v>297</v>
      </c>
      <c r="C1871" s="90" t="s">
        <v>110</v>
      </c>
      <c r="D1871" s="92">
        <v>167.22</v>
      </c>
    </row>
    <row r="1872" spans="2:4">
      <c r="B1872" s="85" t="s">
        <v>297</v>
      </c>
      <c r="C1872" s="90" t="s">
        <v>111</v>
      </c>
      <c r="D1872" s="92">
        <v>167.22</v>
      </c>
    </row>
    <row r="1873" spans="2:4">
      <c r="B1873" s="85" t="s">
        <v>297</v>
      </c>
      <c r="C1873" s="90" t="s">
        <v>112</v>
      </c>
      <c r="D1873" s="92">
        <v>167.22</v>
      </c>
    </row>
    <row r="1874" spans="2:4">
      <c r="B1874" s="85" t="s">
        <v>297</v>
      </c>
      <c r="C1874" s="90" t="s">
        <v>113</v>
      </c>
      <c r="D1874" s="92">
        <v>167.22</v>
      </c>
    </row>
    <row r="1875" spans="2:4">
      <c r="B1875" s="85" t="s">
        <v>297</v>
      </c>
      <c r="C1875" s="90" t="s">
        <v>114</v>
      </c>
      <c r="D1875" s="92">
        <v>167.22</v>
      </c>
    </row>
    <row r="1876" spans="2:4">
      <c r="B1876" s="85" t="s">
        <v>297</v>
      </c>
      <c r="C1876" s="90" t="s">
        <v>115</v>
      </c>
      <c r="D1876" s="92">
        <v>167.22</v>
      </c>
    </row>
    <row r="1877" spans="2:4">
      <c r="B1877" s="85" t="s">
        <v>297</v>
      </c>
      <c r="C1877" s="90" t="s">
        <v>116</v>
      </c>
      <c r="D1877" s="92">
        <v>167.22</v>
      </c>
    </row>
    <row r="1878" spans="2:4">
      <c r="B1878" s="85" t="s">
        <v>297</v>
      </c>
      <c r="C1878" s="90" t="s">
        <v>117</v>
      </c>
      <c r="D1878" s="92">
        <v>167.22</v>
      </c>
    </row>
    <row r="1879" spans="2:4">
      <c r="B1879" s="85" t="s">
        <v>297</v>
      </c>
      <c r="C1879" s="90" t="s">
        <v>118</v>
      </c>
      <c r="D1879" s="92">
        <v>167.22</v>
      </c>
    </row>
    <row r="1880" spans="2:4">
      <c r="B1880" s="85" t="s">
        <v>297</v>
      </c>
      <c r="C1880" s="90" t="s">
        <v>119</v>
      </c>
      <c r="D1880" s="92">
        <v>167.22</v>
      </c>
    </row>
    <row r="1881" spans="2:4">
      <c r="B1881" s="85" t="s">
        <v>297</v>
      </c>
      <c r="C1881" s="90" t="s">
        <v>120</v>
      </c>
      <c r="D1881" s="92">
        <v>167.22</v>
      </c>
    </row>
    <row r="1882" spans="2:4">
      <c r="B1882" s="85" t="s">
        <v>297</v>
      </c>
      <c r="C1882" s="90" t="s">
        <v>121</v>
      </c>
      <c r="D1882" s="92">
        <v>167.22</v>
      </c>
    </row>
    <row r="1883" spans="2:4">
      <c r="B1883" s="85" t="s">
        <v>297</v>
      </c>
      <c r="C1883" s="90" t="s">
        <v>122</v>
      </c>
      <c r="D1883" s="92">
        <v>167.22</v>
      </c>
    </row>
    <row r="1884" spans="2:4">
      <c r="B1884" s="85" t="s">
        <v>297</v>
      </c>
      <c r="C1884" s="90" t="s">
        <v>123</v>
      </c>
      <c r="D1884" s="92">
        <v>167.22</v>
      </c>
    </row>
    <row r="1885" spans="2:4">
      <c r="B1885" s="85" t="s">
        <v>297</v>
      </c>
      <c r="C1885" s="90" t="s">
        <v>124</v>
      </c>
      <c r="D1885" s="92">
        <v>167.22</v>
      </c>
    </row>
    <row r="1886" spans="2:4">
      <c r="B1886" s="85" t="s">
        <v>297</v>
      </c>
      <c r="C1886" s="90" t="s">
        <v>125</v>
      </c>
      <c r="D1886" s="92">
        <v>167.22</v>
      </c>
    </row>
    <row r="1887" spans="2:4">
      <c r="B1887" s="85" t="s">
        <v>297</v>
      </c>
      <c r="C1887" s="90" t="s">
        <v>126</v>
      </c>
      <c r="D1887" s="92">
        <v>167.22</v>
      </c>
    </row>
    <row r="1888" spans="2:4">
      <c r="B1888" s="85" t="s">
        <v>297</v>
      </c>
      <c r="C1888" s="90" t="s">
        <v>127</v>
      </c>
      <c r="D1888" s="92">
        <v>167.22</v>
      </c>
    </row>
    <row r="1889" spans="2:4">
      <c r="B1889" s="85" t="s">
        <v>297</v>
      </c>
      <c r="C1889" s="90" t="s">
        <v>128</v>
      </c>
      <c r="D1889" s="92">
        <v>167.22</v>
      </c>
    </row>
    <row r="1890" spans="2:4">
      <c r="B1890" s="85" t="s">
        <v>297</v>
      </c>
      <c r="C1890" s="90" t="s">
        <v>129</v>
      </c>
      <c r="D1890" s="92">
        <v>167.22</v>
      </c>
    </row>
    <row r="1891" spans="2:4">
      <c r="B1891" s="85" t="s">
        <v>297</v>
      </c>
      <c r="C1891" s="90" t="s">
        <v>130</v>
      </c>
      <c r="D1891" s="92">
        <v>167.22</v>
      </c>
    </row>
    <row r="1892" spans="2:4">
      <c r="B1892" s="85" t="s">
        <v>297</v>
      </c>
      <c r="C1892" s="90" t="s">
        <v>131</v>
      </c>
      <c r="D1892" s="92">
        <v>167.22</v>
      </c>
    </row>
    <row r="1893" spans="2:4">
      <c r="B1893" s="85" t="s">
        <v>297</v>
      </c>
      <c r="C1893" s="90" t="s">
        <v>132</v>
      </c>
      <c r="D1893" s="92">
        <v>167.22</v>
      </c>
    </row>
    <row r="1894" spans="2:4">
      <c r="B1894" s="85" t="s">
        <v>297</v>
      </c>
      <c r="C1894" s="90" t="s">
        <v>133</v>
      </c>
      <c r="D1894" s="92">
        <v>167.22</v>
      </c>
    </row>
    <row r="1895" spans="2:4">
      <c r="B1895" s="85" t="s">
        <v>297</v>
      </c>
      <c r="C1895" s="90" t="s">
        <v>134</v>
      </c>
      <c r="D1895" s="92">
        <v>167.22</v>
      </c>
    </row>
    <row r="1896" spans="2:4">
      <c r="B1896" s="85" t="s">
        <v>297</v>
      </c>
      <c r="C1896" s="90" t="s">
        <v>135</v>
      </c>
      <c r="D1896" s="92">
        <v>167.22</v>
      </c>
    </row>
    <row r="1897" spans="2:4">
      <c r="B1897" s="85" t="s">
        <v>297</v>
      </c>
      <c r="C1897" s="90" t="s">
        <v>136</v>
      </c>
      <c r="D1897" s="92">
        <v>167.22</v>
      </c>
    </row>
    <row r="1898" spans="2:4">
      <c r="B1898" s="85" t="s">
        <v>297</v>
      </c>
      <c r="C1898" s="90" t="s">
        <v>137</v>
      </c>
      <c r="D1898" s="92">
        <v>167.22</v>
      </c>
    </row>
    <row r="1899" spans="2:4">
      <c r="B1899" s="85" t="s">
        <v>297</v>
      </c>
      <c r="C1899" s="90" t="s">
        <v>138</v>
      </c>
      <c r="D1899" s="92">
        <v>167.22</v>
      </c>
    </row>
    <row r="1900" spans="2:4">
      <c r="B1900" s="85" t="s">
        <v>297</v>
      </c>
      <c r="C1900" s="90" t="s">
        <v>139</v>
      </c>
      <c r="D1900" s="92">
        <v>167.22</v>
      </c>
    </row>
    <row r="1901" spans="2:4">
      <c r="B1901" s="85" t="s">
        <v>297</v>
      </c>
      <c r="C1901" s="90" t="s">
        <v>140</v>
      </c>
      <c r="D1901" s="92">
        <v>167.22</v>
      </c>
    </row>
    <row r="1902" spans="2:4">
      <c r="B1902" s="85" t="s">
        <v>297</v>
      </c>
      <c r="C1902" s="90" t="s">
        <v>141</v>
      </c>
      <c r="D1902" s="92">
        <v>167.22</v>
      </c>
    </row>
    <row r="1903" spans="2:4">
      <c r="B1903" s="85" t="s">
        <v>297</v>
      </c>
      <c r="C1903" s="90" t="s">
        <v>142</v>
      </c>
      <c r="D1903" s="92">
        <v>167.22</v>
      </c>
    </row>
    <row r="1904" spans="2:4">
      <c r="B1904" s="85" t="s">
        <v>297</v>
      </c>
      <c r="C1904" s="90" t="s">
        <v>143</v>
      </c>
      <c r="D1904" s="92">
        <v>167.22</v>
      </c>
    </row>
    <row r="1905" spans="2:4">
      <c r="B1905" s="85" t="s">
        <v>297</v>
      </c>
      <c r="C1905" s="90" t="s">
        <v>144</v>
      </c>
      <c r="D1905" s="92">
        <v>167.22</v>
      </c>
    </row>
    <row r="1906" spans="2:4">
      <c r="B1906" s="85" t="s">
        <v>297</v>
      </c>
      <c r="C1906" s="90" t="s">
        <v>145</v>
      </c>
      <c r="D1906" s="92">
        <v>167.22</v>
      </c>
    </row>
    <row r="1907" spans="2:4">
      <c r="B1907" s="85" t="s">
        <v>297</v>
      </c>
      <c r="C1907" s="90" t="s">
        <v>146</v>
      </c>
      <c r="D1907" s="92">
        <v>167.22</v>
      </c>
    </row>
    <row r="1908" spans="2:4">
      <c r="B1908" s="85" t="s">
        <v>297</v>
      </c>
      <c r="C1908" s="90" t="s">
        <v>147</v>
      </c>
      <c r="D1908" s="92">
        <v>167.22</v>
      </c>
    </row>
    <row r="1909" spans="2:4">
      <c r="B1909" s="85" t="s">
        <v>297</v>
      </c>
      <c r="C1909" s="90" t="s">
        <v>148</v>
      </c>
      <c r="D1909" s="92">
        <v>167.22</v>
      </c>
    </row>
    <row r="1910" spans="2:4">
      <c r="B1910" s="85" t="s">
        <v>297</v>
      </c>
      <c r="C1910" s="90" t="s">
        <v>149</v>
      </c>
      <c r="D1910" s="92">
        <v>167.22</v>
      </c>
    </row>
    <row r="1911" spans="2:4">
      <c r="B1911" s="85" t="s">
        <v>297</v>
      </c>
      <c r="C1911" s="90" t="s">
        <v>150</v>
      </c>
      <c r="D1911" s="92">
        <v>167.22</v>
      </c>
    </row>
    <row r="1912" spans="2:4">
      <c r="B1912" s="85" t="s">
        <v>297</v>
      </c>
      <c r="C1912" s="90" t="s">
        <v>151</v>
      </c>
      <c r="D1912" s="92">
        <v>167.22</v>
      </c>
    </row>
    <row r="1913" spans="2:4">
      <c r="B1913" s="85" t="s">
        <v>297</v>
      </c>
      <c r="C1913" s="90" t="s">
        <v>152</v>
      </c>
      <c r="D1913" s="92">
        <v>167.22</v>
      </c>
    </row>
    <row r="1914" spans="2:4">
      <c r="B1914" s="85" t="s">
        <v>297</v>
      </c>
      <c r="C1914" s="90" t="s">
        <v>153</v>
      </c>
      <c r="D1914" s="92">
        <v>167.22</v>
      </c>
    </row>
    <row r="1915" spans="2:4">
      <c r="B1915" s="85" t="s">
        <v>297</v>
      </c>
      <c r="C1915" s="90" t="s">
        <v>154</v>
      </c>
      <c r="D1915" s="92">
        <v>167.22</v>
      </c>
    </row>
    <row r="1916" spans="2:4">
      <c r="B1916" s="85" t="s">
        <v>297</v>
      </c>
      <c r="C1916" s="90" t="s">
        <v>155</v>
      </c>
      <c r="D1916" s="92">
        <v>167.22</v>
      </c>
    </row>
    <row r="1917" spans="2:4">
      <c r="B1917" s="85" t="s">
        <v>297</v>
      </c>
      <c r="C1917" s="90" t="s">
        <v>156</v>
      </c>
      <c r="D1917" s="92">
        <v>167.22</v>
      </c>
    </row>
    <row r="1918" spans="2:4">
      <c r="B1918" s="85" t="s">
        <v>297</v>
      </c>
      <c r="C1918" s="90" t="s">
        <v>157</v>
      </c>
      <c r="D1918" s="92">
        <v>167.22</v>
      </c>
    </row>
    <row r="1919" spans="2:4">
      <c r="B1919" s="85" t="s">
        <v>297</v>
      </c>
      <c r="C1919" s="90" t="s">
        <v>158</v>
      </c>
      <c r="D1919" s="92">
        <v>167.22</v>
      </c>
    </row>
    <row r="1920" spans="2:4">
      <c r="B1920" s="85" t="s">
        <v>297</v>
      </c>
      <c r="C1920" s="90" t="s">
        <v>159</v>
      </c>
      <c r="D1920" s="92">
        <v>167.22</v>
      </c>
    </row>
    <row r="1921" spans="2:4">
      <c r="B1921" s="85" t="s">
        <v>297</v>
      </c>
      <c r="C1921" s="90" t="s">
        <v>160</v>
      </c>
      <c r="D1921" s="92">
        <v>167.22</v>
      </c>
    </row>
    <row r="1922" spans="2:4">
      <c r="B1922" s="85" t="s">
        <v>297</v>
      </c>
      <c r="C1922" s="90" t="s">
        <v>161</v>
      </c>
      <c r="D1922" s="92">
        <v>167.22</v>
      </c>
    </row>
    <row r="1923" spans="2:4">
      <c r="B1923" s="85" t="s">
        <v>297</v>
      </c>
      <c r="C1923" s="90" t="s">
        <v>162</v>
      </c>
      <c r="D1923" s="92">
        <v>167.22</v>
      </c>
    </row>
    <row r="1924" spans="2:4">
      <c r="B1924" s="85" t="s">
        <v>297</v>
      </c>
      <c r="C1924" s="90" t="s">
        <v>163</v>
      </c>
      <c r="D1924" s="92">
        <v>167.22</v>
      </c>
    </row>
    <row r="1925" spans="2:4">
      <c r="B1925" s="85" t="s">
        <v>297</v>
      </c>
      <c r="C1925" s="90" t="s">
        <v>164</v>
      </c>
      <c r="D1925" s="92">
        <v>167.22</v>
      </c>
    </row>
    <row r="1926" spans="2:4">
      <c r="B1926" s="85" t="s">
        <v>297</v>
      </c>
      <c r="C1926" s="90" t="s">
        <v>165</v>
      </c>
      <c r="D1926" s="92">
        <v>167.22</v>
      </c>
    </row>
    <row r="1927" spans="2:4">
      <c r="B1927" s="85" t="s">
        <v>297</v>
      </c>
      <c r="C1927" s="90" t="s">
        <v>166</v>
      </c>
      <c r="D1927" s="92">
        <v>167.22</v>
      </c>
    </row>
    <row r="1928" spans="2:4">
      <c r="B1928" s="85" t="s">
        <v>297</v>
      </c>
      <c r="C1928" s="90" t="s">
        <v>167</v>
      </c>
      <c r="D1928" s="92">
        <v>167.22</v>
      </c>
    </row>
    <row r="1929" spans="2:4">
      <c r="B1929" s="85" t="s">
        <v>297</v>
      </c>
      <c r="C1929" s="90" t="s">
        <v>168</v>
      </c>
      <c r="D1929" s="92">
        <v>167.22</v>
      </c>
    </row>
    <row r="1930" spans="2:4">
      <c r="B1930" s="85" t="s">
        <v>297</v>
      </c>
      <c r="C1930" s="90" t="s">
        <v>169</v>
      </c>
      <c r="D1930" s="92">
        <v>167.22</v>
      </c>
    </row>
    <row r="1931" spans="2:4">
      <c r="B1931" s="85" t="s">
        <v>297</v>
      </c>
      <c r="C1931" s="90" t="s">
        <v>170</v>
      </c>
      <c r="D1931" s="92">
        <v>167.22</v>
      </c>
    </row>
    <row r="1932" spans="2:4">
      <c r="B1932" s="85" t="s">
        <v>297</v>
      </c>
      <c r="C1932" s="90" t="s">
        <v>171</v>
      </c>
      <c r="D1932" s="92">
        <v>167.22</v>
      </c>
    </row>
    <row r="1933" spans="2:4">
      <c r="B1933" s="85" t="s">
        <v>297</v>
      </c>
      <c r="C1933" s="90" t="s">
        <v>172</v>
      </c>
      <c r="D1933" s="92">
        <v>167.22</v>
      </c>
    </row>
    <row r="1934" spans="2:4">
      <c r="B1934" s="85" t="s">
        <v>297</v>
      </c>
      <c r="C1934" s="90" t="s">
        <v>173</v>
      </c>
      <c r="D1934" s="92">
        <v>167.22</v>
      </c>
    </row>
    <row r="1935" spans="2:4">
      <c r="B1935" s="85" t="s">
        <v>297</v>
      </c>
      <c r="C1935" s="90" t="s">
        <v>174</v>
      </c>
      <c r="D1935" s="92">
        <v>167.22</v>
      </c>
    </row>
    <row r="1936" spans="2:4">
      <c r="B1936" s="85" t="s">
        <v>297</v>
      </c>
      <c r="C1936" s="90" t="s">
        <v>175</v>
      </c>
      <c r="D1936" s="92">
        <v>167.22</v>
      </c>
    </row>
    <row r="1937" spans="2:4">
      <c r="B1937" s="85" t="s">
        <v>297</v>
      </c>
      <c r="C1937" s="90" t="s">
        <v>176</v>
      </c>
      <c r="D1937" s="92">
        <v>167.22</v>
      </c>
    </row>
    <row r="1938" spans="2:4">
      <c r="B1938" s="85" t="s">
        <v>297</v>
      </c>
      <c r="C1938" s="90" t="s">
        <v>177</v>
      </c>
      <c r="D1938" s="92">
        <v>167.22</v>
      </c>
    </row>
    <row r="1939" spans="2:4">
      <c r="B1939" s="85" t="s">
        <v>297</v>
      </c>
      <c r="C1939" s="90" t="s">
        <v>178</v>
      </c>
      <c r="D1939" s="92">
        <v>167.22</v>
      </c>
    </row>
    <row r="1940" spans="2:4">
      <c r="B1940" s="85" t="s">
        <v>297</v>
      </c>
      <c r="C1940" s="90" t="s">
        <v>179</v>
      </c>
      <c r="D1940" s="92">
        <v>167.22</v>
      </c>
    </row>
    <row r="1941" spans="2:4">
      <c r="B1941" s="85" t="s">
        <v>297</v>
      </c>
      <c r="C1941" s="90" t="s">
        <v>180</v>
      </c>
      <c r="D1941" s="92">
        <v>167.22</v>
      </c>
    </row>
    <row r="1942" spans="2:4">
      <c r="B1942" s="85" t="s">
        <v>297</v>
      </c>
      <c r="C1942" s="90" t="s">
        <v>181</v>
      </c>
      <c r="D1942" s="92">
        <v>167.22</v>
      </c>
    </row>
    <row r="1943" spans="2:4">
      <c r="B1943" s="85" t="s">
        <v>297</v>
      </c>
      <c r="C1943" s="90" t="s">
        <v>182</v>
      </c>
      <c r="D1943" s="92">
        <v>167.22</v>
      </c>
    </row>
    <row r="1944" spans="2:4">
      <c r="B1944" s="85" t="s">
        <v>297</v>
      </c>
      <c r="C1944" s="90" t="s">
        <v>183</v>
      </c>
      <c r="D1944" s="92">
        <v>167.22</v>
      </c>
    </row>
    <row r="1945" spans="2:4">
      <c r="B1945" s="85" t="s">
        <v>297</v>
      </c>
      <c r="C1945" s="90" t="s">
        <v>184</v>
      </c>
      <c r="D1945" s="92">
        <v>167.22</v>
      </c>
    </row>
    <row r="1946" spans="2:4">
      <c r="B1946" s="85" t="s">
        <v>297</v>
      </c>
      <c r="C1946" s="90" t="s">
        <v>185</v>
      </c>
      <c r="D1946" s="92">
        <v>167.22</v>
      </c>
    </row>
    <row r="1947" spans="2:4">
      <c r="B1947" s="85" t="s">
        <v>297</v>
      </c>
      <c r="C1947" s="90" t="s">
        <v>186</v>
      </c>
      <c r="D1947" s="92">
        <v>167.22</v>
      </c>
    </row>
    <row r="1948" spans="2:4">
      <c r="B1948" s="85" t="s">
        <v>297</v>
      </c>
      <c r="C1948" s="90" t="s">
        <v>187</v>
      </c>
      <c r="D1948" s="92">
        <v>167.22</v>
      </c>
    </row>
    <row r="1949" spans="2:4">
      <c r="B1949" s="85" t="s">
        <v>297</v>
      </c>
      <c r="C1949" s="90" t="s">
        <v>188</v>
      </c>
      <c r="D1949" s="92">
        <v>167.22</v>
      </c>
    </row>
    <row r="1950" spans="2:4">
      <c r="B1950" s="85" t="s">
        <v>297</v>
      </c>
      <c r="C1950" s="90" t="s">
        <v>189</v>
      </c>
      <c r="D1950" s="92">
        <v>167.22</v>
      </c>
    </row>
    <row r="1951" spans="2:4">
      <c r="B1951" s="85" t="s">
        <v>297</v>
      </c>
      <c r="C1951" s="90" t="s">
        <v>190</v>
      </c>
      <c r="D1951" s="92">
        <v>167.22</v>
      </c>
    </row>
    <row r="1952" spans="2:4">
      <c r="B1952" s="85" t="s">
        <v>297</v>
      </c>
      <c r="C1952" s="90" t="s">
        <v>191</v>
      </c>
      <c r="D1952" s="92">
        <v>167.22</v>
      </c>
    </row>
    <row r="1953" spans="2:4">
      <c r="B1953" s="85" t="s">
        <v>297</v>
      </c>
      <c r="C1953" s="90" t="s">
        <v>192</v>
      </c>
      <c r="D1953" s="92">
        <v>167.22</v>
      </c>
    </row>
    <row r="1954" spans="2:4">
      <c r="B1954" s="85" t="s">
        <v>297</v>
      </c>
      <c r="C1954" s="90" t="s">
        <v>193</v>
      </c>
      <c r="D1954" s="92">
        <v>167.22</v>
      </c>
    </row>
    <row r="1955" spans="2:4">
      <c r="B1955" s="85" t="s">
        <v>297</v>
      </c>
      <c r="C1955" s="90" t="s">
        <v>194</v>
      </c>
      <c r="D1955" s="92">
        <v>167.22</v>
      </c>
    </row>
    <row r="1956" spans="2:4">
      <c r="B1956" s="85" t="s">
        <v>297</v>
      </c>
      <c r="C1956" s="90" t="s">
        <v>195</v>
      </c>
      <c r="D1956" s="92">
        <v>167.22</v>
      </c>
    </row>
    <row r="1957" spans="2:4">
      <c r="B1957" s="85" t="s">
        <v>297</v>
      </c>
      <c r="C1957" s="90" t="s">
        <v>196</v>
      </c>
      <c r="D1957" s="92">
        <v>167.22</v>
      </c>
    </row>
    <row r="1958" spans="2:4">
      <c r="B1958" s="85" t="s">
        <v>297</v>
      </c>
      <c r="C1958" s="90" t="s">
        <v>197</v>
      </c>
      <c r="D1958" s="92">
        <v>167.22</v>
      </c>
    </row>
    <row r="1959" spans="2:4">
      <c r="B1959" s="85" t="s">
        <v>297</v>
      </c>
      <c r="C1959" s="90" t="s">
        <v>198</v>
      </c>
      <c r="D1959" s="92">
        <v>167.22</v>
      </c>
    </row>
    <row r="1960" spans="2:4">
      <c r="B1960" s="85" t="s">
        <v>297</v>
      </c>
      <c r="C1960" s="90" t="s">
        <v>199</v>
      </c>
      <c r="D1960" s="92">
        <v>167.22</v>
      </c>
    </row>
    <row r="1961" spans="2:4">
      <c r="B1961" s="85" t="s">
        <v>297</v>
      </c>
      <c r="C1961" s="90" t="s">
        <v>200</v>
      </c>
      <c r="D1961" s="92">
        <v>167.22</v>
      </c>
    </row>
    <row r="1962" spans="2:4">
      <c r="B1962" s="85" t="s">
        <v>297</v>
      </c>
      <c r="C1962" s="90" t="s">
        <v>201</v>
      </c>
      <c r="D1962" s="92">
        <v>167.22</v>
      </c>
    </row>
    <row r="1963" spans="2:4">
      <c r="B1963" s="85" t="s">
        <v>297</v>
      </c>
      <c r="C1963" s="90" t="s">
        <v>202</v>
      </c>
      <c r="D1963" s="92">
        <v>167.22</v>
      </c>
    </row>
    <row r="1964" spans="2:4">
      <c r="B1964" s="85" t="s">
        <v>297</v>
      </c>
      <c r="C1964" s="90" t="s">
        <v>203</v>
      </c>
      <c r="D1964" s="92">
        <v>167.22</v>
      </c>
    </row>
    <row r="1965" spans="2:4">
      <c r="B1965" s="85" t="s">
        <v>297</v>
      </c>
      <c r="C1965" s="90" t="s">
        <v>204</v>
      </c>
      <c r="D1965" s="92">
        <v>167.22</v>
      </c>
    </row>
    <row r="1966" spans="2:4">
      <c r="B1966" s="85" t="s">
        <v>297</v>
      </c>
      <c r="C1966" s="90" t="s">
        <v>205</v>
      </c>
      <c r="D1966" s="92">
        <v>167.22</v>
      </c>
    </row>
    <row r="1967" spans="2:4">
      <c r="B1967" s="85" t="s">
        <v>297</v>
      </c>
      <c r="C1967" s="90" t="s">
        <v>206</v>
      </c>
      <c r="D1967" s="92">
        <v>167.22</v>
      </c>
    </row>
    <row r="1968" spans="2:4">
      <c r="B1968" s="85" t="s">
        <v>297</v>
      </c>
      <c r="C1968" s="90" t="s">
        <v>207</v>
      </c>
      <c r="D1968" s="92">
        <v>167.22</v>
      </c>
    </row>
    <row r="1969" spans="2:4">
      <c r="B1969" s="85" t="s">
        <v>297</v>
      </c>
      <c r="C1969" s="90" t="s">
        <v>208</v>
      </c>
      <c r="D1969" s="92">
        <v>167.22</v>
      </c>
    </row>
    <row r="1970" spans="2:4">
      <c r="B1970" s="85" t="s">
        <v>297</v>
      </c>
      <c r="C1970" s="90" t="s">
        <v>209</v>
      </c>
      <c r="D1970" s="92">
        <v>167.22</v>
      </c>
    </row>
    <row r="1971" spans="2:4">
      <c r="B1971" s="85" t="s">
        <v>297</v>
      </c>
      <c r="C1971" s="90" t="s">
        <v>210</v>
      </c>
      <c r="D1971" s="92">
        <v>167.22</v>
      </c>
    </row>
    <row r="1972" spans="2:4">
      <c r="B1972" s="85" t="s">
        <v>297</v>
      </c>
      <c r="C1972" s="90" t="s">
        <v>211</v>
      </c>
      <c r="D1972" s="92">
        <v>167.22</v>
      </c>
    </row>
    <row r="1973" spans="2:4">
      <c r="B1973" s="85" t="s">
        <v>297</v>
      </c>
      <c r="C1973" s="90" t="s">
        <v>212</v>
      </c>
      <c r="D1973" s="92">
        <v>167.22</v>
      </c>
    </row>
    <row r="1974" spans="2:4">
      <c r="B1974" s="85" t="s">
        <v>297</v>
      </c>
      <c r="C1974" s="90" t="s">
        <v>213</v>
      </c>
      <c r="D1974" s="92">
        <v>167.22</v>
      </c>
    </row>
    <row r="1975" spans="2:4">
      <c r="B1975" s="85" t="s">
        <v>297</v>
      </c>
      <c r="C1975" s="90" t="s">
        <v>214</v>
      </c>
      <c r="D1975" s="92">
        <v>167.22</v>
      </c>
    </row>
    <row r="1976" spans="2:4">
      <c r="B1976" s="85" t="s">
        <v>297</v>
      </c>
      <c r="C1976" s="90" t="s">
        <v>215</v>
      </c>
      <c r="D1976" s="92">
        <v>167.22</v>
      </c>
    </row>
    <row r="1977" spans="2:4">
      <c r="B1977" s="85" t="s">
        <v>297</v>
      </c>
      <c r="C1977" s="90" t="s">
        <v>216</v>
      </c>
      <c r="D1977" s="92">
        <v>167.22</v>
      </c>
    </row>
    <row r="1978" spans="2:4">
      <c r="B1978" s="85" t="s">
        <v>297</v>
      </c>
      <c r="C1978" s="90" t="s">
        <v>217</v>
      </c>
      <c r="D1978" s="92">
        <v>167.22</v>
      </c>
    </row>
    <row r="1979" spans="2:4">
      <c r="B1979" s="85" t="s">
        <v>297</v>
      </c>
      <c r="C1979" s="90" t="s">
        <v>218</v>
      </c>
      <c r="D1979" s="92">
        <v>167.22</v>
      </c>
    </row>
    <row r="1980" spans="2:4">
      <c r="B1980" s="85" t="s">
        <v>297</v>
      </c>
      <c r="C1980" s="90" t="s">
        <v>219</v>
      </c>
      <c r="D1980" s="92">
        <v>167.22</v>
      </c>
    </row>
    <row r="1981" spans="2:4">
      <c r="B1981" s="85" t="s">
        <v>297</v>
      </c>
      <c r="C1981" s="90" t="s">
        <v>220</v>
      </c>
      <c r="D1981" s="92">
        <v>167.22</v>
      </c>
    </row>
    <row r="1982" spans="2:4">
      <c r="B1982" s="85" t="s">
        <v>297</v>
      </c>
      <c r="C1982" s="90" t="s">
        <v>221</v>
      </c>
      <c r="D1982" s="92">
        <v>167.22</v>
      </c>
    </row>
    <row r="1983" spans="2:4">
      <c r="B1983" s="85" t="s">
        <v>297</v>
      </c>
      <c r="C1983" s="90" t="s">
        <v>222</v>
      </c>
      <c r="D1983" s="92">
        <v>167.22</v>
      </c>
    </row>
    <row r="1984" spans="2:4">
      <c r="B1984" s="85" t="s">
        <v>297</v>
      </c>
      <c r="C1984" s="90" t="s">
        <v>223</v>
      </c>
      <c r="D1984" s="92">
        <v>167.22</v>
      </c>
    </row>
    <row r="1985" spans="2:4">
      <c r="B1985" s="85" t="s">
        <v>297</v>
      </c>
      <c r="C1985" s="90" t="s">
        <v>224</v>
      </c>
      <c r="D1985" s="92">
        <v>167.22</v>
      </c>
    </row>
    <row r="1986" spans="2:4">
      <c r="B1986" s="85" t="s">
        <v>297</v>
      </c>
      <c r="C1986" s="90" t="s">
        <v>225</v>
      </c>
      <c r="D1986" s="92">
        <v>167.22</v>
      </c>
    </row>
    <row r="1987" spans="2:4">
      <c r="B1987" s="85" t="s">
        <v>297</v>
      </c>
      <c r="C1987" s="90" t="s">
        <v>226</v>
      </c>
      <c r="D1987" s="92">
        <v>167.22</v>
      </c>
    </row>
    <row r="1988" spans="2:4">
      <c r="B1988" s="85" t="s">
        <v>297</v>
      </c>
      <c r="C1988" s="90" t="s">
        <v>227</v>
      </c>
      <c r="D1988" s="92">
        <v>167.22</v>
      </c>
    </row>
    <row r="1989" spans="2:4">
      <c r="B1989" s="85" t="s">
        <v>297</v>
      </c>
      <c r="C1989" s="90" t="s">
        <v>228</v>
      </c>
      <c r="D1989" s="92">
        <v>167.22</v>
      </c>
    </row>
    <row r="1990" spans="2:4">
      <c r="B1990" s="85" t="s">
        <v>297</v>
      </c>
      <c r="C1990" s="90" t="s">
        <v>229</v>
      </c>
      <c r="D1990" s="92">
        <v>167.22</v>
      </c>
    </row>
    <row r="1991" spans="2:4">
      <c r="B1991" s="85" t="s">
        <v>297</v>
      </c>
      <c r="C1991" s="90" t="s">
        <v>230</v>
      </c>
      <c r="D1991" s="92">
        <v>167.22</v>
      </c>
    </row>
    <row r="1992" spans="2:4">
      <c r="B1992" s="85" t="s">
        <v>297</v>
      </c>
      <c r="C1992" s="90" t="s">
        <v>231</v>
      </c>
      <c r="D1992" s="92">
        <v>167.22</v>
      </c>
    </row>
    <row r="1993" spans="2:4">
      <c r="B1993" s="91" t="s">
        <v>302</v>
      </c>
      <c r="C1993" s="35" t="s">
        <v>34</v>
      </c>
      <c r="D1993" s="99">
        <v>886.29</v>
      </c>
    </row>
    <row r="1994" spans="2:4">
      <c r="B1994" s="91" t="s">
        <v>302</v>
      </c>
      <c r="C1994" s="35" t="s">
        <v>33</v>
      </c>
      <c r="D1994" s="99">
        <v>886.29</v>
      </c>
    </row>
    <row r="1995" spans="2:4">
      <c r="B1995" s="91" t="s">
        <v>302</v>
      </c>
      <c r="C1995" s="35" t="s">
        <v>35</v>
      </c>
      <c r="D1995" s="99">
        <v>886.29</v>
      </c>
    </row>
    <row r="1996" spans="2:4">
      <c r="B1996" s="91" t="s">
        <v>302</v>
      </c>
      <c r="C1996" s="35" t="s">
        <v>36</v>
      </c>
      <c r="D1996" s="99">
        <v>886.29</v>
      </c>
    </row>
    <row r="1997" spans="2:4">
      <c r="B1997" s="91" t="s">
        <v>302</v>
      </c>
      <c r="C1997" s="35" t="s">
        <v>37</v>
      </c>
      <c r="D1997" s="99">
        <v>886.29</v>
      </c>
    </row>
    <row r="1998" spans="2:4">
      <c r="B1998" s="91" t="s">
        <v>302</v>
      </c>
      <c r="C1998" s="35" t="s">
        <v>38</v>
      </c>
      <c r="D1998" s="99">
        <v>886.29</v>
      </c>
    </row>
    <row r="1999" spans="2:4">
      <c r="B1999" s="91" t="s">
        <v>302</v>
      </c>
      <c r="C1999" s="35" t="s">
        <v>39</v>
      </c>
      <c r="D1999" s="99">
        <v>886.29</v>
      </c>
    </row>
    <row r="2000" spans="2:4">
      <c r="B2000" s="91" t="s">
        <v>302</v>
      </c>
      <c r="C2000" s="35" t="s">
        <v>40</v>
      </c>
      <c r="D2000" s="99">
        <v>886.29</v>
      </c>
    </row>
    <row r="2001" spans="2:4">
      <c r="B2001" s="91" t="s">
        <v>302</v>
      </c>
      <c r="C2001" s="35" t="s">
        <v>41</v>
      </c>
      <c r="D2001" s="99">
        <v>886.29</v>
      </c>
    </row>
    <row r="2002" spans="2:4">
      <c r="B2002" s="91" t="s">
        <v>302</v>
      </c>
      <c r="C2002" s="35" t="s">
        <v>42</v>
      </c>
      <c r="D2002" s="99">
        <v>886.29</v>
      </c>
    </row>
    <row r="2003" spans="2:4">
      <c r="B2003" s="91" t="s">
        <v>302</v>
      </c>
      <c r="C2003" s="35" t="s">
        <v>43</v>
      </c>
      <c r="D2003" s="99">
        <v>886.29</v>
      </c>
    </row>
    <row r="2004" spans="2:4">
      <c r="B2004" s="91" t="s">
        <v>302</v>
      </c>
      <c r="C2004" s="35" t="s">
        <v>44</v>
      </c>
      <c r="D2004" s="99">
        <v>886.29</v>
      </c>
    </row>
    <row r="2005" spans="2:4">
      <c r="B2005" s="91" t="s">
        <v>302</v>
      </c>
      <c r="C2005" s="35" t="s">
        <v>45</v>
      </c>
      <c r="D2005" s="99">
        <v>886.29</v>
      </c>
    </row>
    <row r="2006" spans="2:4">
      <c r="B2006" s="91" t="s">
        <v>302</v>
      </c>
      <c r="C2006" s="35" t="s">
        <v>46</v>
      </c>
      <c r="D2006" s="99">
        <v>886.29</v>
      </c>
    </row>
    <row r="2007" spans="2:4">
      <c r="B2007" s="91" t="s">
        <v>302</v>
      </c>
      <c r="C2007" s="35" t="s">
        <v>47</v>
      </c>
      <c r="D2007" s="99">
        <v>886.29</v>
      </c>
    </row>
    <row r="2008" spans="2:4">
      <c r="B2008" s="91" t="s">
        <v>302</v>
      </c>
      <c r="C2008" s="35" t="s">
        <v>48</v>
      </c>
      <c r="D2008" s="99">
        <v>886.29</v>
      </c>
    </row>
    <row r="2009" spans="2:4">
      <c r="B2009" s="91" t="s">
        <v>302</v>
      </c>
      <c r="C2009" s="35" t="s">
        <v>49</v>
      </c>
      <c r="D2009" s="99">
        <v>886.29</v>
      </c>
    </row>
    <row r="2010" spans="2:4">
      <c r="B2010" s="91" t="s">
        <v>302</v>
      </c>
      <c r="C2010" s="35" t="s">
        <v>50</v>
      </c>
      <c r="D2010" s="99">
        <v>886.29</v>
      </c>
    </row>
    <row r="2011" spans="2:4">
      <c r="B2011" s="91" t="s">
        <v>302</v>
      </c>
      <c r="C2011" s="35" t="s">
        <v>51</v>
      </c>
      <c r="D2011" s="99">
        <v>886.29</v>
      </c>
    </row>
    <row r="2012" spans="2:4">
      <c r="B2012" s="91" t="s">
        <v>302</v>
      </c>
      <c r="C2012" s="35" t="s">
        <v>52</v>
      </c>
      <c r="D2012" s="99">
        <v>886.29</v>
      </c>
    </row>
    <row r="2013" spans="2:4">
      <c r="B2013" s="91" t="s">
        <v>302</v>
      </c>
      <c r="C2013" s="35" t="s">
        <v>53</v>
      </c>
      <c r="D2013" s="99">
        <v>886.29</v>
      </c>
    </row>
    <row r="2014" spans="2:4">
      <c r="B2014" s="91" t="s">
        <v>302</v>
      </c>
      <c r="C2014" s="35" t="s">
        <v>54</v>
      </c>
      <c r="D2014" s="99">
        <v>886.29</v>
      </c>
    </row>
    <row r="2015" spans="2:4">
      <c r="B2015" s="91" t="s">
        <v>302</v>
      </c>
      <c r="C2015" s="35" t="s">
        <v>55</v>
      </c>
      <c r="D2015" s="99">
        <v>886.29</v>
      </c>
    </row>
    <row r="2016" spans="2:4">
      <c r="B2016" s="91" t="s">
        <v>302</v>
      </c>
      <c r="C2016" s="35" t="s">
        <v>56</v>
      </c>
      <c r="D2016" s="99">
        <v>886.29</v>
      </c>
    </row>
    <row r="2017" spans="2:4">
      <c r="B2017" s="91" t="s">
        <v>302</v>
      </c>
      <c r="C2017" s="35" t="s">
        <v>57</v>
      </c>
      <c r="D2017" s="99">
        <v>886.29</v>
      </c>
    </row>
    <row r="2018" spans="2:4">
      <c r="B2018" s="91" t="s">
        <v>302</v>
      </c>
      <c r="C2018" s="35" t="s">
        <v>58</v>
      </c>
      <c r="D2018" s="99">
        <v>886.29</v>
      </c>
    </row>
    <row r="2019" spans="2:4">
      <c r="B2019" s="91" t="s">
        <v>302</v>
      </c>
      <c r="C2019" s="35" t="s">
        <v>59</v>
      </c>
      <c r="D2019" s="99">
        <v>886.29</v>
      </c>
    </row>
    <row r="2020" spans="2:4">
      <c r="B2020" s="91" t="s">
        <v>302</v>
      </c>
      <c r="C2020" s="35" t="s">
        <v>60</v>
      </c>
      <c r="D2020" s="99">
        <v>886.29</v>
      </c>
    </row>
    <row r="2021" spans="2:4">
      <c r="B2021" s="91" t="s">
        <v>302</v>
      </c>
      <c r="C2021" s="35" t="s">
        <v>61</v>
      </c>
      <c r="D2021" s="99">
        <v>886.29</v>
      </c>
    </row>
    <row r="2022" spans="2:4">
      <c r="B2022" s="91" t="s">
        <v>302</v>
      </c>
      <c r="C2022" s="35" t="s">
        <v>62</v>
      </c>
      <c r="D2022" s="99">
        <v>886.29</v>
      </c>
    </row>
    <row r="2023" spans="2:4">
      <c r="B2023" s="91" t="s">
        <v>302</v>
      </c>
      <c r="C2023" s="35" t="s">
        <v>63</v>
      </c>
      <c r="D2023" s="99">
        <v>886.29</v>
      </c>
    </row>
    <row r="2024" spans="2:4">
      <c r="B2024" s="91" t="s">
        <v>302</v>
      </c>
      <c r="C2024" s="35" t="s">
        <v>64</v>
      </c>
      <c r="D2024" s="99">
        <v>886.29</v>
      </c>
    </row>
    <row r="2025" spans="2:4">
      <c r="B2025" s="91" t="s">
        <v>302</v>
      </c>
      <c r="C2025" s="35" t="s">
        <v>65</v>
      </c>
      <c r="D2025" s="99">
        <v>886.29</v>
      </c>
    </row>
    <row r="2026" spans="2:4">
      <c r="B2026" s="91" t="s">
        <v>302</v>
      </c>
      <c r="C2026" s="35" t="s">
        <v>66</v>
      </c>
      <c r="D2026" s="99">
        <v>886.29</v>
      </c>
    </row>
    <row r="2027" spans="2:4">
      <c r="B2027" s="91" t="s">
        <v>302</v>
      </c>
      <c r="C2027" s="35" t="s">
        <v>67</v>
      </c>
      <c r="D2027" s="99">
        <v>886.29</v>
      </c>
    </row>
    <row r="2028" spans="2:4">
      <c r="B2028" s="91" t="s">
        <v>302</v>
      </c>
      <c r="C2028" s="35" t="s">
        <v>68</v>
      </c>
      <c r="D2028" s="99">
        <v>886.29</v>
      </c>
    </row>
    <row r="2029" spans="2:4">
      <c r="B2029" s="91" t="s">
        <v>302</v>
      </c>
      <c r="C2029" s="35" t="s">
        <v>69</v>
      </c>
      <c r="D2029" s="99">
        <v>886.29</v>
      </c>
    </row>
    <row r="2030" spans="2:4">
      <c r="B2030" s="91" t="s">
        <v>302</v>
      </c>
      <c r="C2030" s="35" t="s">
        <v>70</v>
      </c>
      <c r="D2030" s="99">
        <v>886.29</v>
      </c>
    </row>
    <row r="2031" spans="2:4">
      <c r="B2031" s="91" t="s">
        <v>302</v>
      </c>
      <c r="C2031" s="35" t="s">
        <v>71</v>
      </c>
      <c r="D2031" s="99">
        <v>886.29</v>
      </c>
    </row>
    <row r="2032" spans="2:4">
      <c r="B2032" s="91" t="s">
        <v>302</v>
      </c>
      <c r="C2032" s="35" t="s">
        <v>72</v>
      </c>
      <c r="D2032" s="99">
        <v>886.29</v>
      </c>
    </row>
    <row r="2033" spans="2:4">
      <c r="B2033" s="91" t="s">
        <v>302</v>
      </c>
      <c r="C2033" s="35" t="s">
        <v>73</v>
      </c>
      <c r="D2033" s="99">
        <v>886.29</v>
      </c>
    </row>
    <row r="2034" spans="2:4">
      <c r="B2034" s="91" t="s">
        <v>302</v>
      </c>
      <c r="C2034" s="35" t="s">
        <v>74</v>
      </c>
      <c r="D2034" s="99">
        <v>886.29</v>
      </c>
    </row>
    <row r="2035" spans="2:4">
      <c r="B2035" s="91" t="s">
        <v>302</v>
      </c>
      <c r="C2035" s="35" t="s">
        <v>75</v>
      </c>
      <c r="D2035" s="99">
        <v>886.29</v>
      </c>
    </row>
    <row r="2036" spans="2:4">
      <c r="B2036" s="91" t="s">
        <v>302</v>
      </c>
      <c r="C2036" s="35" t="s">
        <v>76</v>
      </c>
      <c r="D2036" s="99">
        <v>886.29</v>
      </c>
    </row>
    <row r="2037" spans="2:4">
      <c r="B2037" s="91" t="s">
        <v>302</v>
      </c>
      <c r="C2037" s="35" t="s">
        <v>77</v>
      </c>
      <c r="D2037" s="99">
        <v>886.29</v>
      </c>
    </row>
    <row r="2038" spans="2:4">
      <c r="B2038" s="91" t="s">
        <v>302</v>
      </c>
      <c r="C2038" s="35" t="s">
        <v>78</v>
      </c>
      <c r="D2038" s="99">
        <v>886.29</v>
      </c>
    </row>
    <row r="2039" spans="2:4">
      <c r="B2039" s="91" t="s">
        <v>302</v>
      </c>
      <c r="C2039" s="35" t="s">
        <v>79</v>
      </c>
      <c r="D2039" s="99">
        <v>886.29</v>
      </c>
    </row>
    <row r="2040" spans="2:4">
      <c r="B2040" s="91" t="s">
        <v>302</v>
      </c>
      <c r="C2040" s="35" t="s">
        <v>80</v>
      </c>
      <c r="D2040" s="99">
        <v>886.29</v>
      </c>
    </row>
    <row r="2041" spans="2:4">
      <c r="B2041" s="91" t="s">
        <v>302</v>
      </c>
      <c r="C2041" s="35" t="s">
        <v>81</v>
      </c>
      <c r="D2041" s="99">
        <v>886.29</v>
      </c>
    </row>
    <row r="2042" spans="2:4">
      <c r="B2042" s="91" t="s">
        <v>302</v>
      </c>
      <c r="C2042" s="35" t="s">
        <v>83</v>
      </c>
      <c r="D2042" s="99">
        <v>886.29</v>
      </c>
    </row>
    <row r="2043" spans="2:4">
      <c r="B2043" s="91" t="s">
        <v>302</v>
      </c>
      <c r="C2043" s="35" t="s">
        <v>84</v>
      </c>
      <c r="D2043" s="99">
        <v>886.29</v>
      </c>
    </row>
    <row r="2044" spans="2:4">
      <c r="B2044" s="91" t="s">
        <v>302</v>
      </c>
      <c r="C2044" s="35" t="s">
        <v>85</v>
      </c>
      <c r="D2044" s="99">
        <v>886.29</v>
      </c>
    </row>
    <row r="2045" spans="2:4">
      <c r="B2045" s="91" t="s">
        <v>302</v>
      </c>
      <c r="C2045" s="35" t="s">
        <v>86</v>
      </c>
      <c r="D2045" s="99">
        <v>886.29</v>
      </c>
    </row>
    <row r="2046" spans="2:4">
      <c r="B2046" s="91" t="s">
        <v>302</v>
      </c>
      <c r="C2046" s="35" t="s">
        <v>87</v>
      </c>
      <c r="D2046" s="99">
        <v>886.29</v>
      </c>
    </row>
    <row r="2047" spans="2:4">
      <c r="B2047" s="91" t="s">
        <v>302</v>
      </c>
      <c r="C2047" s="35" t="s">
        <v>88</v>
      </c>
      <c r="D2047" s="99">
        <v>886.29</v>
      </c>
    </row>
    <row r="2048" spans="2:4">
      <c r="B2048" s="91" t="s">
        <v>302</v>
      </c>
      <c r="C2048" s="35" t="s">
        <v>89</v>
      </c>
      <c r="D2048" s="99">
        <v>886.29</v>
      </c>
    </row>
    <row r="2049" spans="2:4">
      <c r="B2049" s="91" t="s">
        <v>302</v>
      </c>
      <c r="C2049" s="35" t="s">
        <v>90</v>
      </c>
      <c r="D2049" s="99">
        <v>886.29</v>
      </c>
    </row>
    <row r="2050" spans="2:4">
      <c r="B2050" s="91" t="s">
        <v>302</v>
      </c>
      <c r="C2050" s="35" t="s">
        <v>91</v>
      </c>
      <c r="D2050" s="99">
        <v>886.29</v>
      </c>
    </row>
    <row r="2051" spans="2:4">
      <c r="B2051" s="91" t="s">
        <v>302</v>
      </c>
      <c r="C2051" s="35" t="s">
        <v>82</v>
      </c>
      <c r="D2051" s="99">
        <v>886.29</v>
      </c>
    </row>
    <row r="2052" spans="2:4">
      <c r="B2052" s="91" t="s">
        <v>302</v>
      </c>
      <c r="C2052" s="35" t="s">
        <v>92</v>
      </c>
      <c r="D2052" s="99">
        <v>886.29</v>
      </c>
    </row>
    <row r="2053" spans="2:4">
      <c r="B2053" s="91" t="s">
        <v>302</v>
      </c>
      <c r="C2053" s="35" t="s">
        <v>93</v>
      </c>
      <c r="D2053" s="99">
        <v>886.29</v>
      </c>
    </row>
    <row r="2054" spans="2:4">
      <c r="B2054" s="91" t="s">
        <v>302</v>
      </c>
      <c r="C2054" s="35" t="s">
        <v>235</v>
      </c>
      <c r="D2054" s="99">
        <v>886.29</v>
      </c>
    </row>
    <row r="2055" spans="2:4">
      <c r="B2055" s="91" t="s">
        <v>302</v>
      </c>
      <c r="C2055" s="35" t="s">
        <v>95</v>
      </c>
      <c r="D2055" s="99">
        <v>886.29</v>
      </c>
    </row>
    <row r="2056" spans="2:4">
      <c r="B2056" s="91" t="s">
        <v>302</v>
      </c>
      <c r="C2056" s="35" t="s">
        <v>96</v>
      </c>
      <c r="D2056" s="99">
        <v>886.29</v>
      </c>
    </row>
    <row r="2057" spans="2:4">
      <c r="B2057" s="91" t="s">
        <v>302</v>
      </c>
      <c r="C2057" s="35" t="s">
        <v>97</v>
      </c>
      <c r="D2057" s="99">
        <v>886.29</v>
      </c>
    </row>
    <row r="2058" spans="2:4">
      <c r="B2058" s="91" t="s">
        <v>302</v>
      </c>
      <c r="C2058" s="35" t="s">
        <v>98</v>
      </c>
      <c r="D2058" s="99">
        <v>886.29</v>
      </c>
    </row>
    <row r="2059" spans="2:4">
      <c r="B2059" s="91" t="s">
        <v>302</v>
      </c>
      <c r="C2059" s="35" t="s">
        <v>99</v>
      </c>
      <c r="D2059" s="99">
        <v>886.29</v>
      </c>
    </row>
    <row r="2060" spans="2:4">
      <c r="B2060" s="91" t="s">
        <v>302</v>
      </c>
      <c r="C2060" s="35" t="s">
        <v>100</v>
      </c>
      <c r="D2060" s="99">
        <v>886.29</v>
      </c>
    </row>
    <row r="2061" spans="2:4">
      <c r="B2061" s="91" t="s">
        <v>302</v>
      </c>
      <c r="C2061" s="35" t="s">
        <v>101</v>
      </c>
      <c r="D2061" s="99">
        <v>886.29</v>
      </c>
    </row>
    <row r="2062" spans="2:4">
      <c r="B2062" s="91" t="s">
        <v>302</v>
      </c>
      <c r="C2062" s="35" t="s">
        <v>102</v>
      </c>
      <c r="D2062" s="99">
        <v>886.29</v>
      </c>
    </row>
    <row r="2063" spans="2:4">
      <c r="B2063" s="91" t="s">
        <v>302</v>
      </c>
      <c r="C2063" s="35" t="s">
        <v>103</v>
      </c>
      <c r="D2063" s="99">
        <v>886.29</v>
      </c>
    </row>
    <row r="2064" spans="2:4">
      <c r="B2064" s="91" t="s">
        <v>302</v>
      </c>
      <c r="C2064" s="35" t="s">
        <v>104</v>
      </c>
      <c r="D2064" s="99">
        <v>886.29</v>
      </c>
    </row>
    <row r="2065" spans="2:4">
      <c r="B2065" s="91" t="s">
        <v>302</v>
      </c>
      <c r="C2065" s="35" t="s">
        <v>105</v>
      </c>
      <c r="D2065" s="99">
        <v>886.29</v>
      </c>
    </row>
    <row r="2066" spans="2:4">
      <c r="B2066" s="91" t="s">
        <v>302</v>
      </c>
      <c r="C2066" s="35" t="s">
        <v>106</v>
      </c>
      <c r="D2066" s="99">
        <v>886.29</v>
      </c>
    </row>
    <row r="2067" spans="2:4">
      <c r="B2067" s="91" t="s">
        <v>302</v>
      </c>
      <c r="C2067" s="35" t="s">
        <v>107</v>
      </c>
      <c r="D2067" s="99">
        <v>886.29</v>
      </c>
    </row>
    <row r="2068" spans="2:4">
      <c r="B2068" s="91" t="s">
        <v>302</v>
      </c>
      <c r="C2068" s="35" t="s">
        <v>108</v>
      </c>
      <c r="D2068" s="99">
        <v>886.29</v>
      </c>
    </row>
    <row r="2069" spans="2:4">
      <c r="B2069" s="91" t="s">
        <v>302</v>
      </c>
      <c r="C2069" s="35" t="s">
        <v>109</v>
      </c>
      <c r="D2069" s="99">
        <v>886.29</v>
      </c>
    </row>
    <row r="2070" spans="2:4">
      <c r="B2070" s="91" t="s">
        <v>302</v>
      </c>
      <c r="C2070" s="35" t="s">
        <v>110</v>
      </c>
      <c r="D2070" s="99">
        <v>886.29</v>
      </c>
    </row>
    <row r="2071" spans="2:4">
      <c r="B2071" s="91" t="s">
        <v>302</v>
      </c>
      <c r="C2071" s="35" t="s">
        <v>111</v>
      </c>
      <c r="D2071" s="99">
        <v>886.29</v>
      </c>
    </row>
    <row r="2072" spans="2:4">
      <c r="B2072" s="91" t="s">
        <v>302</v>
      </c>
      <c r="C2072" s="35" t="s">
        <v>112</v>
      </c>
      <c r="D2072" s="99">
        <v>886.29</v>
      </c>
    </row>
    <row r="2073" spans="2:4">
      <c r="B2073" s="91" t="s">
        <v>302</v>
      </c>
      <c r="C2073" s="35" t="s">
        <v>113</v>
      </c>
      <c r="D2073" s="99">
        <v>886.29</v>
      </c>
    </row>
    <row r="2074" spans="2:4">
      <c r="B2074" s="91" t="s">
        <v>302</v>
      </c>
      <c r="C2074" s="35" t="s">
        <v>114</v>
      </c>
      <c r="D2074" s="99">
        <v>886.29</v>
      </c>
    </row>
    <row r="2075" spans="2:4">
      <c r="B2075" s="91" t="s">
        <v>302</v>
      </c>
      <c r="C2075" s="35" t="s">
        <v>115</v>
      </c>
      <c r="D2075" s="99">
        <v>886.29</v>
      </c>
    </row>
    <row r="2076" spans="2:4">
      <c r="B2076" s="91" t="s">
        <v>302</v>
      </c>
      <c r="C2076" s="35" t="s">
        <v>116</v>
      </c>
      <c r="D2076" s="99">
        <v>886.29</v>
      </c>
    </row>
    <row r="2077" spans="2:4">
      <c r="B2077" s="91" t="s">
        <v>302</v>
      </c>
      <c r="C2077" s="35" t="s">
        <v>117</v>
      </c>
      <c r="D2077" s="99">
        <v>886.29</v>
      </c>
    </row>
    <row r="2078" spans="2:4">
      <c r="B2078" s="91" t="s">
        <v>302</v>
      </c>
      <c r="C2078" s="35" t="s">
        <v>118</v>
      </c>
      <c r="D2078" s="99">
        <v>886.29</v>
      </c>
    </row>
    <row r="2079" spans="2:4">
      <c r="B2079" s="91" t="s">
        <v>302</v>
      </c>
      <c r="C2079" s="35" t="s">
        <v>119</v>
      </c>
      <c r="D2079" s="99">
        <v>886.29</v>
      </c>
    </row>
    <row r="2080" spans="2:4">
      <c r="B2080" s="91" t="s">
        <v>302</v>
      </c>
      <c r="C2080" s="35" t="s">
        <v>120</v>
      </c>
      <c r="D2080" s="99">
        <v>886.29</v>
      </c>
    </row>
    <row r="2081" spans="2:4">
      <c r="B2081" s="91" t="s">
        <v>302</v>
      </c>
      <c r="C2081" s="35" t="s">
        <v>121</v>
      </c>
      <c r="D2081" s="99">
        <v>886.29</v>
      </c>
    </row>
    <row r="2082" spans="2:4">
      <c r="B2082" s="91" t="s">
        <v>302</v>
      </c>
      <c r="C2082" s="35" t="s">
        <v>122</v>
      </c>
      <c r="D2082" s="99">
        <v>886.29</v>
      </c>
    </row>
    <row r="2083" spans="2:4">
      <c r="B2083" s="91" t="s">
        <v>302</v>
      </c>
      <c r="C2083" s="35" t="s">
        <v>123</v>
      </c>
      <c r="D2083" s="99">
        <v>886.29</v>
      </c>
    </row>
    <row r="2084" spans="2:4">
      <c r="B2084" s="91" t="s">
        <v>302</v>
      </c>
      <c r="C2084" s="35" t="s">
        <v>124</v>
      </c>
      <c r="D2084" s="99">
        <v>886.29</v>
      </c>
    </row>
    <row r="2085" spans="2:4">
      <c r="B2085" s="91" t="s">
        <v>302</v>
      </c>
      <c r="C2085" s="35" t="s">
        <v>125</v>
      </c>
      <c r="D2085" s="99">
        <v>886.29</v>
      </c>
    </row>
    <row r="2086" spans="2:4">
      <c r="B2086" s="91" t="s">
        <v>302</v>
      </c>
      <c r="C2086" s="35" t="s">
        <v>126</v>
      </c>
      <c r="D2086" s="99">
        <v>886.29</v>
      </c>
    </row>
    <row r="2087" spans="2:4">
      <c r="B2087" s="91" t="s">
        <v>302</v>
      </c>
      <c r="C2087" s="35" t="s">
        <v>127</v>
      </c>
      <c r="D2087" s="99">
        <v>886.29</v>
      </c>
    </row>
    <row r="2088" spans="2:4">
      <c r="B2088" s="91" t="s">
        <v>302</v>
      </c>
      <c r="C2088" s="35" t="s">
        <v>128</v>
      </c>
      <c r="D2088" s="99">
        <v>886.29</v>
      </c>
    </row>
    <row r="2089" spans="2:4">
      <c r="B2089" s="91" t="s">
        <v>302</v>
      </c>
      <c r="C2089" s="35" t="s">
        <v>129</v>
      </c>
      <c r="D2089" s="99">
        <v>886.29</v>
      </c>
    </row>
    <row r="2090" spans="2:4">
      <c r="B2090" s="91" t="s">
        <v>302</v>
      </c>
      <c r="C2090" s="35" t="s">
        <v>130</v>
      </c>
      <c r="D2090" s="99">
        <v>886.29</v>
      </c>
    </row>
    <row r="2091" spans="2:4">
      <c r="B2091" s="91" t="s">
        <v>302</v>
      </c>
      <c r="C2091" s="35" t="s">
        <v>131</v>
      </c>
      <c r="D2091" s="99">
        <v>886.29</v>
      </c>
    </row>
    <row r="2092" spans="2:4">
      <c r="B2092" s="91" t="s">
        <v>302</v>
      </c>
      <c r="C2092" s="35" t="s">
        <v>132</v>
      </c>
      <c r="D2092" s="99">
        <v>886.29</v>
      </c>
    </row>
    <row r="2093" spans="2:4">
      <c r="B2093" s="91" t="s">
        <v>302</v>
      </c>
      <c r="C2093" s="35" t="s">
        <v>133</v>
      </c>
      <c r="D2093" s="99">
        <v>886.29</v>
      </c>
    </row>
    <row r="2094" spans="2:4">
      <c r="B2094" s="91" t="s">
        <v>302</v>
      </c>
      <c r="C2094" s="35" t="s">
        <v>134</v>
      </c>
      <c r="D2094" s="99">
        <v>886.29</v>
      </c>
    </row>
    <row r="2095" spans="2:4">
      <c r="B2095" s="91" t="s">
        <v>302</v>
      </c>
      <c r="C2095" s="35" t="s">
        <v>135</v>
      </c>
      <c r="D2095" s="99">
        <v>886.29</v>
      </c>
    </row>
    <row r="2096" spans="2:4">
      <c r="B2096" s="91" t="s">
        <v>302</v>
      </c>
      <c r="C2096" s="35" t="s">
        <v>136</v>
      </c>
      <c r="D2096" s="99">
        <v>886.29</v>
      </c>
    </row>
    <row r="2097" spans="2:4">
      <c r="B2097" s="91" t="s">
        <v>302</v>
      </c>
      <c r="C2097" s="35" t="s">
        <v>137</v>
      </c>
      <c r="D2097" s="99">
        <v>886.29</v>
      </c>
    </row>
    <row r="2098" spans="2:4">
      <c r="B2098" s="91" t="s">
        <v>302</v>
      </c>
      <c r="C2098" s="35" t="s">
        <v>138</v>
      </c>
      <c r="D2098" s="99">
        <v>886.29</v>
      </c>
    </row>
    <row r="2099" spans="2:4">
      <c r="B2099" s="91" t="s">
        <v>302</v>
      </c>
      <c r="C2099" s="35" t="s">
        <v>139</v>
      </c>
      <c r="D2099" s="99">
        <v>886.29</v>
      </c>
    </row>
    <row r="2100" spans="2:4">
      <c r="B2100" s="91" t="s">
        <v>302</v>
      </c>
      <c r="C2100" s="35" t="s">
        <v>140</v>
      </c>
      <c r="D2100" s="99">
        <v>886.29</v>
      </c>
    </row>
    <row r="2101" spans="2:4">
      <c r="B2101" s="91" t="s">
        <v>302</v>
      </c>
      <c r="C2101" s="35" t="s">
        <v>141</v>
      </c>
      <c r="D2101" s="99">
        <v>886.29</v>
      </c>
    </row>
    <row r="2102" spans="2:4">
      <c r="B2102" s="91" t="s">
        <v>302</v>
      </c>
      <c r="C2102" s="35" t="s">
        <v>142</v>
      </c>
      <c r="D2102" s="99">
        <v>886.29</v>
      </c>
    </row>
    <row r="2103" spans="2:4">
      <c r="B2103" s="91" t="s">
        <v>302</v>
      </c>
      <c r="C2103" s="35" t="s">
        <v>143</v>
      </c>
      <c r="D2103" s="99">
        <v>886.29</v>
      </c>
    </row>
    <row r="2104" spans="2:4">
      <c r="B2104" s="91" t="s">
        <v>302</v>
      </c>
      <c r="C2104" s="35" t="s">
        <v>144</v>
      </c>
      <c r="D2104" s="99">
        <v>886.29</v>
      </c>
    </row>
    <row r="2105" spans="2:4">
      <c r="B2105" s="91" t="s">
        <v>302</v>
      </c>
      <c r="C2105" s="35" t="s">
        <v>145</v>
      </c>
      <c r="D2105" s="99">
        <v>886.29</v>
      </c>
    </row>
    <row r="2106" spans="2:4">
      <c r="B2106" s="91" t="s">
        <v>302</v>
      </c>
      <c r="C2106" s="35" t="s">
        <v>146</v>
      </c>
      <c r="D2106" s="99">
        <v>886.29</v>
      </c>
    </row>
    <row r="2107" spans="2:4">
      <c r="B2107" s="91" t="s">
        <v>302</v>
      </c>
      <c r="C2107" s="35" t="s">
        <v>147</v>
      </c>
      <c r="D2107" s="99">
        <v>886.29</v>
      </c>
    </row>
    <row r="2108" spans="2:4">
      <c r="B2108" s="91" t="s">
        <v>302</v>
      </c>
      <c r="C2108" s="35" t="s">
        <v>148</v>
      </c>
      <c r="D2108" s="99">
        <v>886.29</v>
      </c>
    </row>
    <row r="2109" spans="2:4">
      <c r="B2109" s="91" t="s">
        <v>302</v>
      </c>
      <c r="C2109" s="35" t="s">
        <v>149</v>
      </c>
      <c r="D2109" s="99">
        <v>886.29</v>
      </c>
    </row>
    <row r="2110" spans="2:4">
      <c r="B2110" s="91" t="s">
        <v>302</v>
      </c>
      <c r="C2110" s="35" t="s">
        <v>150</v>
      </c>
      <c r="D2110" s="99">
        <v>886.29</v>
      </c>
    </row>
    <row r="2111" spans="2:4">
      <c r="B2111" s="91" t="s">
        <v>302</v>
      </c>
      <c r="C2111" s="35" t="s">
        <v>151</v>
      </c>
      <c r="D2111" s="99">
        <v>886.29</v>
      </c>
    </row>
    <row r="2112" spans="2:4">
      <c r="B2112" s="91" t="s">
        <v>302</v>
      </c>
      <c r="C2112" s="35" t="s">
        <v>152</v>
      </c>
      <c r="D2112" s="99">
        <v>886.29</v>
      </c>
    </row>
    <row r="2113" spans="2:4">
      <c r="B2113" s="91" t="s">
        <v>302</v>
      </c>
      <c r="C2113" s="35" t="s">
        <v>153</v>
      </c>
      <c r="D2113" s="99">
        <v>886.29</v>
      </c>
    </row>
    <row r="2114" spans="2:4">
      <c r="B2114" s="91" t="s">
        <v>302</v>
      </c>
      <c r="C2114" s="35" t="s">
        <v>154</v>
      </c>
      <c r="D2114" s="99">
        <v>886.29</v>
      </c>
    </row>
    <row r="2115" spans="2:4">
      <c r="B2115" s="91" t="s">
        <v>302</v>
      </c>
      <c r="C2115" s="35" t="s">
        <v>155</v>
      </c>
      <c r="D2115" s="99">
        <v>886.29</v>
      </c>
    </row>
    <row r="2116" spans="2:4">
      <c r="B2116" s="91" t="s">
        <v>302</v>
      </c>
      <c r="C2116" s="35" t="s">
        <v>156</v>
      </c>
      <c r="D2116" s="99">
        <v>886.29</v>
      </c>
    </row>
    <row r="2117" spans="2:4">
      <c r="B2117" s="91" t="s">
        <v>302</v>
      </c>
      <c r="C2117" s="35" t="s">
        <v>157</v>
      </c>
      <c r="D2117" s="99">
        <v>886.29</v>
      </c>
    </row>
    <row r="2118" spans="2:4">
      <c r="B2118" s="91" t="s">
        <v>302</v>
      </c>
      <c r="C2118" s="35" t="s">
        <v>158</v>
      </c>
      <c r="D2118" s="99">
        <v>886.29</v>
      </c>
    </row>
    <row r="2119" spans="2:4">
      <c r="B2119" s="91" t="s">
        <v>302</v>
      </c>
      <c r="C2119" s="35" t="s">
        <v>159</v>
      </c>
      <c r="D2119" s="99">
        <v>886.29</v>
      </c>
    </row>
    <row r="2120" spans="2:4">
      <c r="B2120" s="91" t="s">
        <v>302</v>
      </c>
      <c r="C2120" s="35" t="s">
        <v>160</v>
      </c>
      <c r="D2120" s="99">
        <v>886.29</v>
      </c>
    </row>
    <row r="2121" spans="2:4">
      <c r="B2121" s="91" t="s">
        <v>302</v>
      </c>
      <c r="C2121" s="35" t="s">
        <v>161</v>
      </c>
      <c r="D2121" s="99">
        <v>886.29</v>
      </c>
    </row>
    <row r="2122" spans="2:4">
      <c r="B2122" s="91" t="s">
        <v>302</v>
      </c>
      <c r="C2122" s="35" t="s">
        <v>162</v>
      </c>
      <c r="D2122" s="99">
        <v>886.29</v>
      </c>
    </row>
    <row r="2123" spans="2:4">
      <c r="B2123" s="91" t="s">
        <v>302</v>
      </c>
      <c r="C2123" s="35" t="s">
        <v>163</v>
      </c>
      <c r="D2123" s="99">
        <v>886.29</v>
      </c>
    </row>
    <row r="2124" spans="2:4">
      <c r="B2124" s="91" t="s">
        <v>302</v>
      </c>
      <c r="C2124" s="35" t="s">
        <v>164</v>
      </c>
      <c r="D2124" s="99">
        <v>886.29</v>
      </c>
    </row>
    <row r="2125" spans="2:4">
      <c r="B2125" s="91" t="s">
        <v>302</v>
      </c>
      <c r="C2125" s="35" t="s">
        <v>165</v>
      </c>
      <c r="D2125" s="99">
        <v>886.29</v>
      </c>
    </row>
    <row r="2126" spans="2:4">
      <c r="B2126" s="91" t="s">
        <v>302</v>
      </c>
      <c r="C2126" s="35" t="s">
        <v>166</v>
      </c>
      <c r="D2126" s="99">
        <v>886.29</v>
      </c>
    </row>
    <row r="2127" spans="2:4">
      <c r="B2127" s="91" t="s">
        <v>302</v>
      </c>
      <c r="C2127" s="35" t="s">
        <v>167</v>
      </c>
      <c r="D2127" s="99">
        <v>886.29</v>
      </c>
    </row>
    <row r="2128" spans="2:4">
      <c r="B2128" s="91" t="s">
        <v>302</v>
      </c>
      <c r="C2128" s="35" t="s">
        <v>168</v>
      </c>
      <c r="D2128" s="99">
        <v>886.29</v>
      </c>
    </row>
    <row r="2129" spans="2:4">
      <c r="B2129" s="91" t="s">
        <v>302</v>
      </c>
      <c r="C2129" s="35" t="s">
        <v>169</v>
      </c>
      <c r="D2129" s="99">
        <v>886.29</v>
      </c>
    </row>
    <row r="2130" spans="2:4">
      <c r="B2130" s="91" t="s">
        <v>302</v>
      </c>
      <c r="C2130" s="35" t="s">
        <v>170</v>
      </c>
      <c r="D2130" s="99">
        <v>886.29</v>
      </c>
    </row>
    <row r="2131" spans="2:4">
      <c r="B2131" s="91" t="s">
        <v>302</v>
      </c>
      <c r="C2131" s="35" t="s">
        <v>171</v>
      </c>
      <c r="D2131" s="99">
        <v>886.29</v>
      </c>
    </row>
    <row r="2132" spans="2:4">
      <c r="B2132" s="91" t="s">
        <v>302</v>
      </c>
      <c r="C2132" s="35" t="s">
        <v>172</v>
      </c>
      <c r="D2132" s="99">
        <v>886.29</v>
      </c>
    </row>
    <row r="2133" spans="2:4">
      <c r="B2133" s="91" t="s">
        <v>302</v>
      </c>
      <c r="C2133" s="35" t="s">
        <v>173</v>
      </c>
      <c r="D2133" s="99">
        <v>886.29</v>
      </c>
    </row>
    <row r="2134" spans="2:4">
      <c r="B2134" s="91" t="s">
        <v>302</v>
      </c>
      <c r="C2134" s="35" t="s">
        <v>174</v>
      </c>
      <c r="D2134" s="99">
        <v>886.29</v>
      </c>
    </row>
    <row r="2135" spans="2:4">
      <c r="B2135" s="91" t="s">
        <v>302</v>
      </c>
      <c r="C2135" s="35" t="s">
        <v>175</v>
      </c>
      <c r="D2135" s="99">
        <v>886.29</v>
      </c>
    </row>
    <row r="2136" spans="2:4">
      <c r="B2136" s="91" t="s">
        <v>302</v>
      </c>
      <c r="C2136" s="35" t="s">
        <v>176</v>
      </c>
      <c r="D2136" s="99">
        <v>886.29</v>
      </c>
    </row>
    <row r="2137" spans="2:4">
      <c r="B2137" s="91" t="s">
        <v>302</v>
      </c>
      <c r="C2137" s="35" t="s">
        <v>177</v>
      </c>
      <c r="D2137" s="99">
        <v>886.29</v>
      </c>
    </row>
    <row r="2138" spans="2:4">
      <c r="B2138" s="91" t="s">
        <v>302</v>
      </c>
      <c r="C2138" s="35" t="s">
        <v>178</v>
      </c>
      <c r="D2138" s="99">
        <v>886.29</v>
      </c>
    </row>
    <row r="2139" spans="2:4">
      <c r="B2139" s="91" t="s">
        <v>302</v>
      </c>
      <c r="C2139" s="35" t="s">
        <v>179</v>
      </c>
      <c r="D2139" s="99">
        <v>886.29</v>
      </c>
    </row>
    <row r="2140" spans="2:4">
      <c r="B2140" s="91" t="s">
        <v>302</v>
      </c>
      <c r="C2140" s="35" t="s">
        <v>180</v>
      </c>
      <c r="D2140" s="99">
        <v>886.29</v>
      </c>
    </row>
    <row r="2141" spans="2:4">
      <c r="B2141" s="91" t="s">
        <v>302</v>
      </c>
      <c r="C2141" s="35" t="s">
        <v>181</v>
      </c>
      <c r="D2141" s="99">
        <v>886.29</v>
      </c>
    </row>
    <row r="2142" spans="2:4">
      <c r="B2142" s="91" t="s">
        <v>302</v>
      </c>
      <c r="C2142" s="35" t="s">
        <v>182</v>
      </c>
      <c r="D2142" s="99">
        <v>886.29</v>
      </c>
    </row>
    <row r="2143" spans="2:4">
      <c r="B2143" s="91" t="s">
        <v>302</v>
      </c>
      <c r="C2143" s="35" t="s">
        <v>183</v>
      </c>
      <c r="D2143" s="99">
        <v>886.29</v>
      </c>
    </row>
    <row r="2144" spans="2:4">
      <c r="B2144" s="91" t="s">
        <v>302</v>
      </c>
      <c r="C2144" s="35" t="s">
        <v>184</v>
      </c>
      <c r="D2144" s="99">
        <v>886.29</v>
      </c>
    </row>
    <row r="2145" spans="2:4">
      <c r="B2145" s="91" t="s">
        <v>302</v>
      </c>
      <c r="C2145" s="35" t="s">
        <v>185</v>
      </c>
      <c r="D2145" s="99">
        <v>886.29</v>
      </c>
    </row>
    <row r="2146" spans="2:4">
      <c r="B2146" s="91" t="s">
        <v>302</v>
      </c>
      <c r="C2146" s="35" t="s">
        <v>186</v>
      </c>
      <c r="D2146" s="99">
        <v>886.29</v>
      </c>
    </row>
    <row r="2147" spans="2:4">
      <c r="B2147" s="91" t="s">
        <v>302</v>
      </c>
      <c r="C2147" s="35" t="s">
        <v>187</v>
      </c>
      <c r="D2147" s="99">
        <v>886.29</v>
      </c>
    </row>
    <row r="2148" spans="2:4">
      <c r="B2148" s="91" t="s">
        <v>302</v>
      </c>
      <c r="C2148" s="35" t="s">
        <v>188</v>
      </c>
      <c r="D2148" s="99">
        <v>886.29</v>
      </c>
    </row>
    <row r="2149" spans="2:4">
      <c r="B2149" s="91" t="s">
        <v>302</v>
      </c>
      <c r="C2149" s="35" t="s">
        <v>189</v>
      </c>
      <c r="D2149" s="99">
        <v>886.29</v>
      </c>
    </row>
    <row r="2150" spans="2:4">
      <c r="B2150" s="91" t="s">
        <v>302</v>
      </c>
      <c r="C2150" s="35" t="s">
        <v>190</v>
      </c>
      <c r="D2150" s="99">
        <v>886.29</v>
      </c>
    </row>
    <row r="2151" spans="2:4">
      <c r="B2151" s="91" t="s">
        <v>302</v>
      </c>
      <c r="C2151" s="35" t="s">
        <v>191</v>
      </c>
      <c r="D2151" s="99">
        <v>886.29</v>
      </c>
    </row>
    <row r="2152" spans="2:4">
      <c r="B2152" s="91" t="s">
        <v>302</v>
      </c>
      <c r="C2152" s="35" t="s">
        <v>192</v>
      </c>
      <c r="D2152" s="99">
        <v>886.29</v>
      </c>
    </row>
    <row r="2153" spans="2:4">
      <c r="B2153" s="91" t="s">
        <v>302</v>
      </c>
      <c r="C2153" s="35" t="s">
        <v>193</v>
      </c>
      <c r="D2153" s="99">
        <v>886.29</v>
      </c>
    </row>
    <row r="2154" spans="2:4">
      <c r="B2154" s="91" t="s">
        <v>302</v>
      </c>
      <c r="C2154" s="35" t="s">
        <v>194</v>
      </c>
      <c r="D2154" s="99">
        <v>886.29</v>
      </c>
    </row>
    <row r="2155" spans="2:4">
      <c r="B2155" s="91" t="s">
        <v>302</v>
      </c>
      <c r="C2155" s="35" t="s">
        <v>195</v>
      </c>
      <c r="D2155" s="99">
        <v>886.29</v>
      </c>
    </row>
    <row r="2156" spans="2:4">
      <c r="B2156" s="91" t="s">
        <v>302</v>
      </c>
      <c r="C2156" s="35" t="s">
        <v>196</v>
      </c>
      <c r="D2156" s="99">
        <v>886.29</v>
      </c>
    </row>
    <row r="2157" spans="2:4">
      <c r="B2157" s="91" t="s">
        <v>302</v>
      </c>
      <c r="C2157" s="35" t="s">
        <v>197</v>
      </c>
      <c r="D2157" s="99">
        <v>886.29</v>
      </c>
    </row>
    <row r="2158" spans="2:4">
      <c r="B2158" s="91" t="s">
        <v>302</v>
      </c>
      <c r="C2158" s="35" t="s">
        <v>198</v>
      </c>
      <c r="D2158" s="99">
        <v>886.29</v>
      </c>
    </row>
    <row r="2159" spans="2:4">
      <c r="B2159" s="91" t="s">
        <v>302</v>
      </c>
      <c r="C2159" s="35" t="s">
        <v>199</v>
      </c>
      <c r="D2159" s="99">
        <v>886.29</v>
      </c>
    </row>
    <row r="2160" spans="2:4">
      <c r="B2160" s="91" t="s">
        <v>302</v>
      </c>
      <c r="C2160" s="35" t="s">
        <v>200</v>
      </c>
      <c r="D2160" s="99">
        <v>886.29</v>
      </c>
    </row>
    <row r="2161" spans="2:4">
      <c r="B2161" s="91" t="s">
        <v>302</v>
      </c>
      <c r="C2161" s="35" t="s">
        <v>201</v>
      </c>
      <c r="D2161" s="99">
        <v>886.29</v>
      </c>
    </row>
    <row r="2162" spans="2:4">
      <c r="B2162" s="91" t="s">
        <v>302</v>
      </c>
      <c r="C2162" s="35" t="s">
        <v>202</v>
      </c>
      <c r="D2162" s="99">
        <v>886.29</v>
      </c>
    </row>
    <row r="2163" spans="2:4">
      <c r="B2163" s="91" t="s">
        <v>302</v>
      </c>
      <c r="C2163" s="35" t="s">
        <v>203</v>
      </c>
      <c r="D2163" s="99">
        <v>886.29</v>
      </c>
    </row>
    <row r="2164" spans="2:4">
      <c r="B2164" s="91" t="s">
        <v>302</v>
      </c>
      <c r="C2164" s="35" t="s">
        <v>204</v>
      </c>
      <c r="D2164" s="99">
        <v>886.29</v>
      </c>
    </row>
    <row r="2165" spans="2:4">
      <c r="B2165" s="91" t="s">
        <v>302</v>
      </c>
      <c r="C2165" s="35" t="s">
        <v>205</v>
      </c>
      <c r="D2165" s="99">
        <v>886.29</v>
      </c>
    </row>
    <row r="2166" spans="2:4">
      <c r="B2166" s="91" t="s">
        <v>302</v>
      </c>
      <c r="C2166" s="35" t="s">
        <v>206</v>
      </c>
      <c r="D2166" s="99">
        <v>886.29</v>
      </c>
    </row>
    <row r="2167" spans="2:4">
      <c r="B2167" s="91" t="s">
        <v>302</v>
      </c>
      <c r="C2167" s="35" t="s">
        <v>207</v>
      </c>
      <c r="D2167" s="99">
        <v>886.29</v>
      </c>
    </row>
    <row r="2168" spans="2:4">
      <c r="B2168" s="91" t="s">
        <v>302</v>
      </c>
      <c r="C2168" s="35" t="s">
        <v>208</v>
      </c>
      <c r="D2168" s="99">
        <v>886.29</v>
      </c>
    </row>
    <row r="2169" spans="2:4">
      <c r="B2169" s="91" t="s">
        <v>302</v>
      </c>
      <c r="C2169" s="35" t="s">
        <v>209</v>
      </c>
      <c r="D2169" s="99">
        <v>886.29</v>
      </c>
    </row>
    <row r="2170" spans="2:4">
      <c r="B2170" s="91" t="s">
        <v>302</v>
      </c>
      <c r="C2170" s="35" t="s">
        <v>210</v>
      </c>
      <c r="D2170" s="99">
        <v>886.29</v>
      </c>
    </row>
    <row r="2171" spans="2:4">
      <c r="B2171" s="91" t="s">
        <v>302</v>
      </c>
      <c r="C2171" s="35" t="s">
        <v>211</v>
      </c>
      <c r="D2171" s="99">
        <v>886.29</v>
      </c>
    </row>
    <row r="2172" spans="2:4">
      <c r="B2172" s="91" t="s">
        <v>302</v>
      </c>
      <c r="C2172" s="35" t="s">
        <v>212</v>
      </c>
      <c r="D2172" s="99">
        <v>886.29</v>
      </c>
    </row>
    <row r="2173" spans="2:4">
      <c r="B2173" s="91" t="s">
        <v>302</v>
      </c>
      <c r="C2173" s="35" t="s">
        <v>213</v>
      </c>
      <c r="D2173" s="99">
        <v>886.29</v>
      </c>
    </row>
    <row r="2174" spans="2:4">
      <c r="B2174" s="91" t="s">
        <v>302</v>
      </c>
      <c r="C2174" s="35" t="s">
        <v>214</v>
      </c>
      <c r="D2174" s="99">
        <v>886.29</v>
      </c>
    </row>
    <row r="2175" spans="2:4">
      <c r="B2175" s="91" t="s">
        <v>302</v>
      </c>
      <c r="C2175" s="35" t="s">
        <v>215</v>
      </c>
      <c r="D2175" s="99">
        <v>886.29</v>
      </c>
    </row>
    <row r="2176" spans="2:4">
      <c r="B2176" s="91" t="s">
        <v>302</v>
      </c>
      <c r="C2176" s="35" t="s">
        <v>216</v>
      </c>
      <c r="D2176" s="99">
        <v>886.29</v>
      </c>
    </row>
    <row r="2177" spans="2:4">
      <c r="B2177" s="91" t="s">
        <v>302</v>
      </c>
      <c r="C2177" s="35" t="s">
        <v>217</v>
      </c>
      <c r="D2177" s="99">
        <v>886.29</v>
      </c>
    </row>
    <row r="2178" spans="2:4">
      <c r="B2178" s="91" t="s">
        <v>302</v>
      </c>
      <c r="C2178" s="35" t="s">
        <v>218</v>
      </c>
      <c r="D2178" s="99">
        <v>886.29</v>
      </c>
    </row>
    <row r="2179" spans="2:4">
      <c r="B2179" s="91" t="s">
        <v>302</v>
      </c>
      <c r="C2179" s="35" t="s">
        <v>219</v>
      </c>
      <c r="D2179" s="99">
        <v>886.29</v>
      </c>
    </row>
    <row r="2180" spans="2:4">
      <c r="B2180" s="91" t="s">
        <v>302</v>
      </c>
      <c r="C2180" s="35" t="s">
        <v>220</v>
      </c>
      <c r="D2180" s="99">
        <v>886.29</v>
      </c>
    </row>
    <row r="2181" spans="2:4">
      <c r="B2181" s="91" t="s">
        <v>302</v>
      </c>
      <c r="C2181" s="35" t="s">
        <v>221</v>
      </c>
      <c r="D2181" s="99">
        <v>886.29</v>
      </c>
    </row>
    <row r="2182" spans="2:4">
      <c r="B2182" s="91" t="s">
        <v>302</v>
      </c>
      <c r="C2182" s="35" t="s">
        <v>222</v>
      </c>
      <c r="D2182" s="99">
        <v>886.29</v>
      </c>
    </row>
    <row r="2183" spans="2:4">
      <c r="B2183" s="91" t="s">
        <v>302</v>
      </c>
      <c r="C2183" s="35" t="s">
        <v>223</v>
      </c>
      <c r="D2183" s="99">
        <v>886.29</v>
      </c>
    </row>
    <row r="2184" spans="2:4">
      <c r="B2184" s="91" t="s">
        <v>302</v>
      </c>
      <c r="C2184" s="35" t="s">
        <v>224</v>
      </c>
      <c r="D2184" s="99">
        <v>886.29</v>
      </c>
    </row>
    <row r="2185" spans="2:4">
      <c r="B2185" s="91" t="s">
        <v>302</v>
      </c>
      <c r="C2185" s="35" t="s">
        <v>225</v>
      </c>
      <c r="D2185" s="99">
        <v>886.29</v>
      </c>
    </row>
    <row r="2186" spans="2:4">
      <c r="B2186" s="91" t="s">
        <v>302</v>
      </c>
      <c r="C2186" s="35" t="s">
        <v>226</v>
      </c>
      <c r="D2186" s="99">
        <v>886.29</v>
      </c>
    </row>
    <row r="2187" spans="2:4">
      <c r="B2187" s="91" t="s">
        <v>302</v>
      </c>
      <c r="C2187" s="35" t="s">
        <v>227</v>
      </c>
      <c r="D2187" s="99">
        <v>886.29</v>
      </c>
    </row>
    <row r="2188" spans="2:4">
      <c r="B2188" s="91" t="s">
        <v>302</v>
      </c>
      <c r="C2188" s="35" t="s">
        <v>228</v>
      </c>
      <c r="D2188" s="99">
        <v>886.29</v>
      </c>
    </row>
    <row r="2189" spans="2:4">
      <c r="B2189" s="91" t="s">
        <v>302</v>
      </c>
      <c r="C2189" s="35" t="s">
        <v>229</v>
      </c>
      <c r="D2189" s="99">
        <v>886.29</v>
      </c>
    </row>
    <row r="2190" spans="2:4">
      <c r="B2190" s="91" t="s">
        <v>302</v>
      </c>
      <c r="C2190" s="35" t="s">
        <v>230</v>
      </c>
      <c r="D2190" s="99">
        <v>886.29</v>
      </c>
    </row>
    <row r="2191" spans="2:4">
      <c r="B2191" s="91" t="s">
        <v>302</v>
      </c>
      <c r="C2191" s="35" t="s">
        <v>231</v>
      </c>
      <c r="D2191" s="99">
        <v>886.29</v>
      </c>
    </row>
    <row r="2192" spans="2:4">
      <c r="B2192" s="54" t="s">
        <v>303</v>
      </c>
      <c r="C2192" s="90" t="s">
        <v>34</v>
      </c>
      <c r="D2192" s="100">
        <v>781.77</v>
      </c>
    </row>
    <row r="2193" spans="2:4">
      <c r="B2193" s="54" t="s">
        <v>303</v>
      </c>
      <c r="C2193" s="90" t="s">
        <v>33</v>
      </c>
      <c r="D2193" s="100">
        <v>781.77</v>
      </c>
    </row>
    <row r="2194" spans="2:4">
      <c r="B2194" s="54" t="s">
        <v>303</v>
      </c>
      <c r="C2194" s="90" t="s">
        <v>35</v>
      </c>
      <c r="D2194" s="100">
        <v>781.77</v>
      </c>
    </row>
    <row r="2195" spans="2:4">
      <c r="B2195" s="54" t="s">
        <v>303</v>
      </c>
      <c r="C2195" s="90" t="s">
        <v>36</v>
      </c>
      <c r="D2195" s="100">
        <v>781.77</v>
      </c>
    </row>
    <row r="2196" spans="2:4">
      <c r="B2196" s="54" t="s">
        <v>303</v>
      </c>
      <c r="C2196" s="90" t="s">
        <v>37</v>
      </c>
      <c r="D2196" s="100">
        <v>781.77</v>
      </c>
    </row>
    <row r="2197" spans="2:4">
      <c r="B2197" s="54" t="s">
        <v>303</v>
      </c>
      <c r="C2197" s="90" t="s">
        <v>38</v>
      </c>
      <c r="D2197" s="100">
        <v>781.77</v>
      </c>
    </row>
    <row r="2198" spans="2:4">
      <c r="B2198" s="54" t="s">
        <v>303</v>
      </c>
      <c r="C2198" s="90" t="s">
        <v>39</v>
      </c>
      <c r="D2198" s="100">
        <v>781.77</v>
      </c>
    </row>
    <row r="2199" spans="2:4">
      <c r="B2199" s="54" t="s">
        <v>303</v>
      </c>
      <c r="C2199" s="90" t="s">
        <v>40</v>
      </c>
      <c r="D2199" s="100">
        <v>781.77</v>
      </c>
    </row>
    <row r="2200" spans="2:4">
      <c r="B2200" s="54" t="s">
        <v>303</v>
      </c>
      <c r="C2200" s="90" t="s">
        <v>41</v>
      </c>
      <c r="D2200" s="100">
        <v>781.77</v>
      </c>
    </row>
    <row r="2201" spans="2:4">
      <c r="B2201" s="54" t="s">
        <v>303</v>
      </c>
      <c r="C2201" s="90" t="s">
        <v>42</v>
      </c>
      <c r="D2201" s="100">
        <v>781.77</v>
      </c>
    </row>
    <row r="2202" spans="2:4">
      <c r="B2202" s="54" t="s">
        <v>303</v>
      </c>
      <c r="C2202" s="90" t="s">
        <v>43</v>
      </c>
      <c r="D2202" s="100">
        <v>781.77</v>
      </c>
    </row>
    <row r="2203" spans="2:4">
      <c r="B2203" s="54" t="s">
        <v>303</v>
      </c>
      <c r="C2203" s="90" t="s">
        <v>44</v>
      </c>
      <c r="D2203" s="100">
        <v>781.77</v>
      </c>
    </row>
    <row r="2204" spans="2:4">
      <c r="B2204" s="54" t="s">
        <v>303</v>
      </c>
      <c r="C2204" s="90" t="s">
        <v>45</v>
      </c>
      <c r="D2204" s="100">
        <v>781.77</v>
      </c>
    </row>
    <row r="2205" spans="2:4">
      <c r="B2205" s="54" t="s">
        <v>303</v>
      </c>
      <c r="C2205" s="90" t="s">
        <v>46</v>
      </c>
      <c r="D2205" s="100">
        <v>781.77</v>
      </c>
    </row>
    <row r="2206" spans="2:4">
      <c r="B2206" s="54" t="s">
        <v>303</v>
      </c>
      <c r="C2206" s="90" t="s">
        <v>47</v>
      </c>
      <c r="D2206" s="100">
        <v>781.77</v>
      </c>
    </row>
    <row r="2207" spans="2:4">
      <c r="B2207" s="54" t="s">
        <v>303</v>
      </c>
      <c r="C2207" s="90" t="s">
        <v>48</v>
      </c>
      <c r="D2207" s="100">
        <v>781.77</v>
      </c>
    </row>
    <row r="2208" spans="2:4">
      <c r="B2208" s="54" t="s">
        <v>303</v>
      </c>
      <c r="C2208" s="90" t="s">
        <v>49</v>
      </c>
      <c r="D2208" s="100">
        <v>781.77</v>
      </c>
    </row>
    <row r="2209" spans="2:4">
      <c r="B2209" s="54" t="s">
        <v>303</v>
      </c>
      <c r="C2209" s="90" t="s">
        <v>50</v>
      </c>
      <c r="D2209" s="100">
        <v>781.77</v>
      </c>
    </row>
    <row r="2210" spans="2:4">
      <c r="B2210" s="54" t="s">
        <v>303</v>
      </c>
      <c r="C2210" s="90" t="s">
        <v>51</v>
      </c>
      <c r="D2210" s="100">
        <v>781.77</v>
      </c>
    </row>
    <row r="2211" spans="2:4">
      <c r="B2211" s="54" t="s">
        <v>303</v>
      </c>
      <c r="C2211" s="90" t="s">
        <v>52</v>
      </c>
      <c r="D2211" s="100">
        <v>781.77</v>
      </c>
    </row>
    <row r="2212" spans="2:4">
      <c r="B2212" s="54" t="s">
        <v>303</v>
      </c>
      <c r="C2212" s="90" t="s">
        <v>53</v>
      </c>
      <c r="D2212" s="100">
        <v>781.77</v>
      </c>
    </row>
    <row r="2213" spans="2:4">
      <c r="B2213" s="54" t="s">
        <v>303</v>
      </c>
      <c r="C2213" s="90" t="s">
        <v>54</v>
      </c>
      <c r="D2213" s="100">
        <v>781.77</v>
      </c>
    </row>
    <row r="2214" spans="2:4">
      <c r="B2214" s="54" t="s">
        <v>303</v>
      </c>
      <c r="C2214" s="90" t="s">
        <v>55</v>
      </c>
      <c r="D2214" s="100">
        <v>781.77</v>
      </c>
    </row>
    <row r="2215" spans="2:4">
      <c r="B2215" s="54" t="s">
        <v>303</v>
      </c>
      <c r="C2215" s="90" t="s">
        <v>56</v>
      </c>
      <c r="D2215" s="100">
        <v>781.77</v>
      </c>
    </row>
    <row r="2216" spans="2:4">
      <c r="B2216" s="54" t="s">
        <v>303</v>
      </c>
      <c r="C2216" s="90" t="s">
        <v>57</v>
      </c>
      <c r="D2216" s="100">
        <v>781.77</v>
      </c>
    </row>
    <row r="2217" spans="2:4">
      <c r="B2217" s="54" t="s">
        <v>303</v>
      </c>
      <c r="C2217" s="90" t="s">
        <v>58</v>
      </c>
      <c r="D2217" s="100">
        <v>781.77</v>
      </c>
    </row>
    <row r="2218" spans="2:4">
      <c r="B2218" s="54" t="s">
        <v>303</v>
      </c>
      <c r="C2218" s="90" t="s">
        <v>59</v>
      </c>
      <c r="D2218" s="100">
        <v>781.77</v>
      </c>
    </row>
    <row r="2219" spans="2:4">
      <c r="B2219" s="54" t="s">
        <v>303</v>
      </c>
      <c r="C2219" s="90" t="s">
        <v>60</v>
      </c>
      <c r="D2219" s="100">
        <v>781.77</v>
      </c>
    </row>
    <row r="2220" spans="2:4">
      <c r="B2220" s="54" t="s">
        <v>303</v>
      </c>
      <c r="C2220" s="90" t="s">
        <v>61</v>
      </c>
      <c r="D2220" s="100">
        <v>781.77</v>
      </c>
    </row>
    <row r="2221" spans="2:4">
      <c r="B2221" s="54" t="s">
        <v>303</v>
      </c>
      <c r="C2221" s="90" t="s">
        <v>62</v>
      </c>
      <c r="D2221" s="100">
        <v>781.77</v>
      </c>
    </row>
    <row r="2222" spans="2:4">
      <c r="B2222" s="54" t="s">
        <v>303</v>
      </c>
      <c r="C2222" s="90" t="s">
        <v>63</v>
      </c>
      <c r="D2222" s="100">
        <v>781.77</v>
      </c>
    </row>
    <row r="2223" spans="2:4">
      <c r="B2223" s="54" t="s">
        <v>303</v>
      </c>
      <c r="C2223" s="90" t="s">
        <v>64</v>
      </c>
      <c r="D2223" s="100">
        <v>781.77</v>
      </c>
    </row>
    <row r="2224" spans="2:4">
      <c r="B2224" s="54" t="s">
        <v>303</v>
      </c>
      <c r="C2224" s="90" t="s">
        <v>65</v>
      </c>
      <c r="D2224" s="100">
        <v>781.77</v>
      </c>
    </row>
    <row r="2225" spans="2:4">
      <c r="B2225" s="54" t="s">
        <v>303</v>
      </c>
      <c r="C2225" s="90" t="s">
        <v>66</v>
      </c>
      <c r="D2225" s="100">
        <v>781.77</v>
      </c>
    </row>
    <row r="2226" spans="2:4">
      <c r="B2226" s="54" t="s">
        <v>303</v>
      </c>
      <c r="C2226" s="90" t="s">
        <v>67</v>
      </c>
      <c r="D2226" s="100">
        <v>781.77</v>
      </c>
    </row>
    <row r="2227" spans="2:4">
      <c r="B2227" s="54" t="s">
        <v>303</v>
      </c>
      <c r="C2227" s="90" t="s">
        <v>68</v>
      </c>
      <c r="D2227" s="100">
        <v>781.77</v>
      </c>
    </row>
    <row r="2228" spans="2:4">
      <c r="B2228" s="54" t="s">
        <v>303</v>
      </c>
      <c r="C2228" s="90" t="s">
        <v>69</v>
      </c>
      <c r="D2228" s="100">
        <v>781.77</v>
      </c>
    </row>
    <row r="2229" spans="2:4">
      <c r="B2229" s="54" t="s">
        <v>303</v>
      </c>
      <c r="C2229" s="90" t="s">
        <v>70</v>
      </c>
      <c r="D2229" s="100">
        <v>781.77</v>
      </c>
    </row>
    <row r="2230" spans="2:4">
      <c r="B2230" s="54" t="s">
        <v>303</v>
      </c>
      <c r="C2230" s="90" t="s">
        <v>71</v>
      </c>
      <c r="D2230" s="100">
        <v>781.77</v>
      </c>
    </row>
    <row r="2231" spans="2:4">
      <c r="B2231" s="54" t="s">
        <v>303</v>
      </c>
      <c r="C2231" s="90" t="s">
        <v>72</v>
      </c>
      <c r="D2231" s="100">
        <v>781.77</v>
      </c>
    </row>
    <row r="2232" spans="2:4">
      <c r="B2232" s="54" t="s">
        <v>303</v>
      </c>
      <c r="C2232" s="90" t="s">
        <v>73</v>
      </c>
      <c r="D2232" s="100">
        <v>781.77</v>
      </c>
    </row>
    <row r="2233" spans="2:4">
      <c r="B2233" s="54" t="s">
        <v>303</v>
      </c>
      <c r="C2233" s="90" t="s">
        <v>74</v>
      </c>
      <c r="D2233" s="100">
        <v>781.77</v>
      </c>
    </row>
    <row r="2234" spans="2:4">
      <c r="B2234" s="54" t="s">
        <v>303</v>
      </c>
      <c r="C2234" s="90" t="s">
        <v>75</v>
      </c>
      <c r="D2234" s="100">
        <v>781.77</v>
      </c>
    </row>
    <row r="2235" spans="2:4">
      <c r="B2235" s="54" t="s">
        <v>303</v>
      </c>
      <c r="C2235" s="90" t="s">
        <v>76</v>
      </c>
      <c r="D2235" s="100">
        <v>781.77</v>
      </c>
    </row>
    <row r="2236" spans="2:4">
      <c r="B2236" s="54" t="s">
        <v>303</v>
      </c>
      <c r="C2236" s="90" t="s">
        <v>77</v>
      </c>
      <c r="D2236" s="100">
        <v>781.77</v>
      </c>
    </row>
    <row r="2237" spans="2:4">
      <c r="B2237" s="54" t="s">
        <v>303</v>
      </c>
      <c r="C2237" s="90" t="s">
        <v>78</v>
      </c>
      <c r="D2237" s="100">
        <v>781.77</v>
      </c>
    </row>
    <row r="2238" spans="2:4">
      <c r="B2238" s="54" t="s">
        <v>303</v>
      </c>
      <c r="C2238" s="90" t="s">
        <v>79</v>
      </c>
      <c r="D2238" s="100">
        <v>781.77</v>
      </c>
    </row>
    <row r="2239" spans="2:4">
      <c r="B2239" s="54" t="s">
        <v>303</v>
      </c>
      <c r="C2239" s="90" t="s">
        <v>80</v>
      </c>
      <c r="D2239" s="100">
        <v>781.77</v>
      </c>
    </row>
    <row r="2240" spans="2:4">
      <c r="B2240" s="54" t="s">
        <v>303</v>
      </c>
      <c r="C2240" s="90" t="s">
        <v>81</v>
      </c>
      <c r="D2240" s="100">
        <v>781.77</v>
      </c>
    </row>
    <row r="2241" spans="2:4">
      <c r="B2241" s="54" t="s">
        <v>303</v>
      </c>
      <c r="C2241" s="90" t="s">
        <v>83</v>
      </c>
      <c r="D2241" s="100">
        <v>781.77</v>
      </c>
    </row>
    <row r="2242" spans="2:4">
      <c r="B2242" s="54" t="s">
        <v>303</v>
      </c>
      <c r="C2242" s="90" t="s">
        <v>84</v>
      </c>
      <c r="D2242" s="100">
        <v>781.77</v>
      </c>
    </row>
    <row r="2243" spans="2:4">
      <c r="B2243" s="54" t="s">
        <v>303</v>
      </c>
      <c r="C2243" s="90" t="s">
        <v>85</v>
      </c>
      <c r="D2243" s="100">
        <v>781.77</v>
      </c>
    </row>
    <row r="2244" spans="2:4">
      <c r="B2244" s="54" t="s">
        <v>303</v>
      </c>
      <c r="C2244" s="90" t="s">
        <v>86</v>
      </c>
      <c r="D2244" s="100">
        <v>781.77</v>
      </c>
    </row>
    <row r="2245" spans="2:4">
      <c r="B2245" s="54" t="s">
        <v>303</v>
      </c>
      <c r="C2245" s="90" t="s">
        <v>87</v>
      </c>
      <c r="D2245" s="100">
        <v>781.77</v>
      </c>
    </row>
    <row r="2246" spans="2:4">
      <c r="B2246" s="54" t="s">
        <v>303</v>
      </c>
      <c r="C2246" s="90" t="s">
        <v>88</v>
      </c>
      <c r="D2246" s="100">
        <v>781.77</v>
      </c>
    </row>
    <row r="2247" spans="2:4">
      <c r="B2247" s="54" t="s">
        <v>303</v>
      </c>
      <c r="C2247" s="90" t="s">
        <v>89</v>
      </c>
      <c r="D2247" s="100">
        <v>781.77</v>
      </c>
    </row>
    <row r="2248" spans="2:4">
      <c r="B2248" s="54" t="s">
        <v>303</v>
      </c>
      <c r="C2248" s="90" t="s">
        <v>90</v>
      </c>
      <c r="D2248" s="100">
        <v>781.77</v>
      </c>
    </row>
    <row r="2249" spans="2:4">
      <c r="B2249" s="54" t="s">
        <v>303</v>
      </c>
      <c r="C2249" s="90" t="s">
        <v>91</v>
      </c>
      <c r="D2249" s="100">
        <v>781.77</v>
      </c>
    </row>
    <row r="2250" spans="2:4">
      <c r="B2250" s="54" t="s">
        <v>303</v>
      </c>
      <c r="C2250" s="90" t="s">
        <v>82</v>
      </c>
      <c r="D2250" s="100">
        <v>781.77</v>
      </c>
    </row>
    <row r="2251" spans="2:4">
      <c r="B2251" s="54" t="s">
        <v>303</v>
      </c>
      <c r="C2251" s="90" t="s">
        <v>92</v>
      </c>
      <c r="D2251" s="100">
        <v>781.77</v>
      </c>
    </row>
    <row r="2252" spans="2:4">
      <c r="B2252" s="54" t="s">
        <v>303</v>
      </c>
      <c r="C2252" s="90" t="s">
        <v>93</v>
      </c>
      <c r="D2252" s="100">
        <v>781.77</v>
      </c>
    </row>
    <row r="2253" spans="2:4">
      <c r="B2253" s="54" t="s">
        <v>303</v>
      </c>
      <c r="C2253" s="90" t="s">
        <v>235</v>
      </c>
      <c r="D2253" s="100">
        <v>781.77</v>
      </c>
    </row>
    <row r="2254" spans="2:4">
      <c r="B2254" s="54" t="s">
        <v>303</v>
      </c>
      <c r="C2254" s="90" t="s">
        <v>95</v>
      </c>
      <c r="D2254" s="100">
        <v>781.77</v>
      </c>
    </row>
    <row r="2255" spans="2:4">
      <c r="B2255" s="54" t="s">
        <v>303</v>
      </c>
      <c r="C2255" s="90" t="s">
        <v>96</v>
      </c>
      <c r="D2255" s="100">
        <v>781.77</v>
      </c>
    </row>
    <row r="2256" spans="2:4">
      <c r="B2256" s="54" t="s">
        <v>303</v>
      </c>
      <c r="C2256" s="90" t="s">
        <v>97</v>
      </c>
      <c r="D2256" s="100">
        <v>781.77</v>
      </c>
    </row>
    <row r="2257" spans="2:4">
      <c r="B2257" s="54" t="s">
        <v>303</v>
      </c>
      <c r="C2257" s="90" t="s">
        <v>98</v>
      </c>
      <c r="D2257" s="100">
        <v>781.77</v>
      </c>
    </row>
    <row r="2258" spans="2:4">
      <c r="B2258" s="54" t="s">
        <v>303</v>
      </c>
      <c r="C2258" s="90" t="s">
        <v>99</v>
      </c>
      <c r="D2258" s="100">
        <v>781.77</v>
      </c>
    </row>
    <row r="2259" spans="2:4">
      <c r="B2259" s="54" t="s">
        <v>303</v>
      </c>
      <c r="C2259" s="90" t="s">
        <v>100</v>
      </c>
      <c r="D2259" s="100">
        <v>781.77</v>
      </c>
    </row>
    <row r="2260" spans="2:4">
      <c r="B2260" s="54" t="s">
        <v>303</v>
      </c>
      <c r="C2260" s="90" t="s">
        <v>101</v>
      </c>
      <c r="D2260" s="100">
        <v>781.77</v>
      </c>
    </row>
    <row r="2261" spans="2:4">
      <c r="B2261" s="54" t="s">
        <v>303</v>
      </c>
      <c r="C2261" s="90" t="s">
        <v>102</v>
      </c>
      <c r="D2261" s="100">
        <v>781.77</v>
      </c>
    </row>
    <row r="2262" spans="2:4">
      <c r="B2262" s="54" t="s">
        <v>303</v>
      </c>
      <c r="C2262" s="90" t="s">
        <v>103</v>
      </c>
      <c r="D2262" s="100">
        <v>781.77</v>
      </c>
    </row>
    <row r="2263" spans="2:4">
      <c r="B2263" s="54" t="s">
        <v>303</v>
      </c>
      <c r="C2263" s="90" t="s">
        <v>104</v>
      </c>
      <c r="D2263" s="100">
        <v>781.77</v>
      </c>
    </row>
    <row r="2264" spans="2:4">
      <c r="B2264" s="54" t="s">
        <v>303</v>
      </c>
      <c r="C2264" s="90" t="s">
        <v>105</v>
      </c>
      <c r="D2264" s="100">
        <v>781.77</v>
      </c>
    </row>
    <row r="2265" spans="2:4">
      <c r="B2265" s="54" t="s">
        <v>303</v>
      </c>
      <c r="C2265" s="90" t="s">
        <v>106</v>
      </c>
      <c r="D2265" s="100">
        <v>781.77</v>
      </c>
    </row>
    <row r="2266" spans="2:4">
      <c r="B2266" s="54" t="s">
        <v>303</v>
      </c>
      <c r="C2266" s="90" t="s">
        <v>107</v>
      </c>
      <c r="D2266" s="100">
        <v>781.77</v>
      </c>
    </row>
    <row r="2267" spans="2:4">
      <c r="B2267" s="54" t="s">
        <v>303</v>
      </c>
      <c r="C2267" s="90" t="s">
        <v>108</v>
      </c>
      <c r="D2267" s="100">
        <v>781.77</v>
      </c>
    </row>
    <row r="2268" spans="2:4">
      <c r="B2268" s="54" t="s">
        <v>303</v>
      </c>
      <c r="C2268" s="90" t="s">
        <v>109</v>
      </c>
      <c r="D2268" s="100">
        <v>781.77</v>
      </c>
    </row>
    <row r="2269" spans="2:4">
      <c r="B2269" s="54" t="s">
        <v>303</v>
      </c>
      <c r="C2269" s="90" t="s">
        <v>110</v>
      </c>
      <c r="D2269" s="100">
        <v>781.77</v>
      </c>
    </row>
    <row r="2270" spans="2:4">
      <c r="B2270" s="54" t="s">
        <v>303</v>
      </c>
      <c r="C2270" s="90" t="s">
        <v>111</v>
      </c>
      <c r="D2270" s="100">
        <v>781.77</v>
      </c>
    </row>
    <row r="2271" spans="2:4">
      <c r="B2271" s="54" t="s">
        <v>303</v>
      </c>
      <c r="C2271" s="90" t="s">
        <v>112</v>
      </c>
      <c r="D2271" s="100">
        <v>781.77</v>
      </c>
    </row>
    <row r="2272" spans="2:4">
      <c r="B2272" s="54" t="s">
        <v>303</v>
      </c>
      <c r="C2272" s="90" t="s">
        <v>113</v>
      </c>
      <c r="D2272" s="100">
        <v>781.77</v>
      </c>
    </row>
    <row r="2273" spans="2:4">
      <c r="B2273" s="54" t="s">
        <v>303</v>
      </c>
      <c r="C2273" s="90" t="s">
        <v>114</v>
      </c>
      <c r="D2273" s="100">
        <v>781.77</v>
      </c>
    </row>
    <row r="2274" spans="2:4">
      <c r="B2274" s="54" t="s">
        <v>303</v>
      </c>
      <c r="C2274" s="90" t="s">
        <v>115</v>
      </c>
      <c r="D2274" s="100">
        <v>781.77</v>
      </c>
    </row>
    <row r="2275" spans="2:4">
      <c r="B2275" s="54" t="s">
        <v>303</v>
      </c>
      <c r="C2275" s="90" t="s">
        <v>116</v>
      </c>
      <c r="D2275" s="100">
        <v>781.77</v>
      </c>
    </row>
    <row r="2276" spans="2:4">
      <c r="B2276" s="54" t="s">
        <v>303</v>
      </c>
      <c r="C2276" s="90" t="s">
        <v>117</v>
      </c>
      <c r="D2276" s="100">
        <v>781.77</v>
      </c>
    </row>
    <row r="2277" spans="2:4">
      <c r="B2277" s="54" t="s">
        <v>303</v>
      </c>
      <c r="C2277" s="90" t="s">
        <v>118</v>
      </c>
      <c r="D2277" s="100">
        <v>781.77</v>
      </c>
    </row>
    <row r="2278" spans="2:4">
      <c r="B2278" s="54" t="s">
        <v>303</v>
      </c>
      <c r="C2278" s="90" t="s">
        <v>119</v>
      </c>
      <c r="D2278" s="100">
        <v>781.77</v>
      </c>
    </row>
    <row r="2279" spans="2:4">
      <c r="B2279" s="54" t="s">
        <v>303</v>
      </c>
      <c r="C2279" s="90" t="s">
        <v>120</v>
      </c>
      <c r="D2279" s="100">
        <v>781.77</v>
      </c>
    </row>
    <row r="2280" spans="2:4">
      <c r="B2280" s="54" t="s">
        <v>303</v>
      </c>
      <c r="C2280" s="90" t="s">
        <v>121</v>
      </c>
      <c r="D2280" s="100">
        <v>781.77</v>
      </c>
    </row>
    <row r="2281" spans="2:4">
      <c r="B2281" s="54" t="s">
        <v>303</v>
      </c>
      <c r="C2281" s="90" t="s">
        <v>122</v>
      </c>
      <c r="D2281" s="100">
        <v>781.77</v>
      </c>
    </row>
    <row r="2282" spans="2:4">
      <c r="B2282" s="54" t="s">
        <v>303</v>
      </c>
      <c r="C2282" s="90" t="s">
        <v>123</v>
      </c>
      <c r="D2282" s="100">
        <v>781.77</v>
      </c>
    </row>
    <row r="2283" spans="2:4">
      <c r="B2283" s="54" t="s">
        <v>303</v>
      </c>
      <c r="C2283" s="90" t="s">
        <v>124</v>
      </c>
      <c r="D2283" s="100">
        <v>781.77</v>
      </c>
    </row>
    <row r="2284" spans="2:4">
      <c r="B2284" s="54" t="s">
        <v>303</v>
      </c>
      <c r="C2284" s="90" t="s">
        <v>125</v>
      </c>
      <c r="D2284" s="100">
        <v>781.77</v>
      </c>
    </row>
    <row r="2285" spans="2:4">
      <c r="B2285" s="54" t="s">
        <v>303</v>
      </c>
      <c r="C2285" s="90" t="s">
        <v>126</v>
      </c>
      <c r="D2285" s="100">
        <v>781.77</v>
      </c>
    </row>
    <row r="2286" spans="2:4">
      <c r="B2286" s="54" t="s">
        <v>303</v>
      </c>
      <c r="C2286" s="90" t="s">
        <v>127</v>
      </c>
      <c r="D2286" s="100">
        <v>781.77</v>
      </c>
    </row>
    <row r="2287" spans="2:4">
      <c r="B2287" s="54" t="s">
        <v>303</v>
      </c>
      <c r="C2287" s="90" t="s">
        <v>128</v>
      </c>
      <c r="D2287" s="100">
        <v>781.77</v>
      </c>
    </row>
    <row r="2288" spans="2:4">
      <c r="B2288" s="54" t="s">
        <v>303</v>
      </c>
      <c r="C2288" s="90" t="s">
        <v>129</v>
      </c>
      <c r="D2288" s="100">
        <v>781.77</v>
      </c>
    </row>
    <row r="2289" spans="2:4">
      <c r="B2289" s="54" t="s">
        <v>303</v>
      </c>
      <c r="C2289" s="90" t="s">
        <v>130</v>
      </c>
      <c r="D2289" s="100">
        <v>781.77</v>
      </c>
    </row>
    <row r="2290" spans="2:4">
      <c r="B2290" s="54" t="s">
        <v>303</v>
      </c>
      <c r="C2290" s="90" t="s">
        <v>131</v>
      </c>
      <c r="D2290" s="100">
        <v>781.77</v>
      </c>
    </row>
    <row r="2291" spans="2:4">
      <c r="B2291" s="54" t="s">
        <v>303</v>
      </c>
      <c r="C2291" s="90" t="s">
        <v>132</v>
      </c>
      <c r="D2291" s="100">
        <v>781.77</v>
      </c>
    </row>
    <row r="2292" spans="2:4">
      <c r="B2292" s="54" t="s">
        <v>303</v>
      </c>
      <c r="C2292" s="90" t="s">
        <v>133</v>
      </c>
      <c r="D2292" s="100">
        <v>781.77</v>
      </c>
    </row>
    <row r="2293" spans="2:4">
      <c r="B2293" s="54" t="s">
        <v>303</v>
      </c>
      <c r="C2293" s="90" t="s">
        <v>134</v>
      </c>
      <c r="D2293" s="100">
        <v>781.77</v>
      </c>
    </row>
    <row r="2294" spans="2:4">
      <c r="B2294" s="54" t="s">
        <v>303</v>
      </c>
      <c r="C2294" s="90" t="s">
        <v>135</v>
      </c>
      <c r="D2294" s="100">
        <v>781.77</v>
      </c>
    </row>
    <row r="2295" spans="2:4">
      <c r="B2295" s="54" t="s">
        <v>303</v>
      </c>
      <c r="C2295" s="90" t="s">
        <v>136</v>
      </c>
      <c r="D2295" s="100">
        <v>781.77</v>
      </c>
    </row>
    <row r="2296" spans="2:4">
      <c r="B2296" s="54" t="s">
        <v>303</v>
      </c>
      <c r="C2296" s="90" t="s">
        <v>137</v>
      </c>
      <c r="D2296" s="100">
        <v>781.77</v>
      </c>
    </row>
    <row r="2297" spans="2:4">
      <c r="B2297" s="54" t="s">
        <v>303</v>
      </c>
      <c r="C2297" s="90" t="s">
        <v>138</v>
      </c>
      <c r="D2297" s="100">
        <v>781.77</v>
      </c>
    </row>
    <row r="2298" spans="2:4">
      <c r="B2298" s="54" t="s">
        <v>303</v>
      </c>
      <c r="C2298" s="90" t="s">
        <v>139</v>
      </c>
      <c r="D2298" s="100">
        <v>781.77</v>
      </c>
    </row>
    <row r="2299" spans="2:4">
      <c r="B2299" s="54" t="s">
        <v>303</v>
      </c>
      <c r="C2299" s="90" t="s">
        <v>140</v>
      </c>
      <c r="D2299" s="100">
        <v>781.77</v>
      </c>
    </row>
    <row r="2300" spans="2:4">
      <c r="B2300" s="54" t="s">
        <v>303</v>
      </c>
      <c r="C2300" s="90" t="s">
        <v>141</v>
      </c>
      <c r="D2300" s="100">
        <v>781.77</v>
      </c>
    </row>
    <row r="2301" spans="2:4">
      <c r="B2301" s="54" t="s">
        <v>303</v>
      </c>
      <c r="C2301" s="90" t="s">
        <v>142</v>
      </c>
      <c r="D2301" s="100">
        <v>781.77</v>
      </c>
    </row>
    <row r="2302" spans="2:4">
      <c r="B2302" s="54" t="s">
        <v>303</v>
      </c>
      <c r="C2302" s="90" t="s">
        <v>143</v>
      </c>
      <c r="D2302" s="100">
        <v>781.77</v>
      </c>
    </row>
    <row r="2303" spans="2:4">
      <c r="B2303" s="54" t="s">
        <v>303</v>
      </c>
      <c r="C2303" s="90" t="s">
        <v>144</v>
      </c>
      <c r="D2303" s="100">
        <v>781.77</v>
      </c>
    </row>
    <row r="2304" spans="2:4">
      <c r="B2304" s="54" t="s">
        <v>303</v>
      </c>
      <c r="C2304" s="90" t="s">
        <v>145</v>
      </c>
      <c r="D2304" s="100">
        <v>781.77</v>
      </c>
    </row>
    <row r="2305" spans="2:4">
      <c r="B2305" s="54" t="s">
        <v>303</v>
      </c>
      <c r="C2305" s="90" t="s">
        <v>146</v>
      </c>
      <c r="D2305" s="100">
        <v>781.77</v>
      </c>
    </row>
    <row r="2306" spans="2:4">
      <c r="B2306" s="54" t="s">
        <v>303</v>
      </c>
      <c r="C2306" s="90" t="s">
        <v>147</v>
      </c>
      <c r="D2306" s="100">
        <v>781.77</v>
      </c>
    </row>
    <row r="2307" spans="2:4">
      <c r="B2307" s="54" t="s">
        <v>303</v>
      </c>
      <c r="C2307" s="90" t="s">
        <v>148</v>
      </c>
      <c r="D2307" s="100">
        <v>781.77</v>
      </c>
    </row>
    <row r="2308" spans="2:4">
      <c r="B2308" s="54" t="s">
        <v>303</v>
      </c>
      <c r="C2308" s="90" t="s">
        <v>149</v>
      </c>
      <c r="D2308" s="100">
        <v>781.77</v>
      </c>
    </row>
    <row r="2309" spans="2:4">
      <c r="B2309" s="54" t="s">
        <v>303</v>
      </c>
      <c r="C2309" s="90" t="s">
        <v>150</v>
      </c>
      <c r="D2309" s="100">
        <v>781.77</v>
      </c>
    </row>
    <row r="2310" spans="2:4">
      <c r="B2310" s="54" t="s">
        <v>303</v>
      </c>
      <c r="C2310" s="90" t="s">
        <v>151</v>
      </c>
      <c r="D2310" s="100">
        <v>781.77</v>
      </c>
    </row>
    <row r="2311" spans="2:4">
      <c r="B2311" s="54" t="s">
        <v>303</v>
      </c>
      <c r="C2311" s="90" t="s">
        <v>152</v>
      </c>
      <c r="D2311" s="100">
        <v>781.77</v>
      </c>
    </row>
    <row r="2312" spans="2:4">
      <c r="B2312" s="54" t="s">
        <v>303</v>
      </c>
      <c r="C2312" s="90" t="s">
        <v>153</v>
      </c>
      <c r="D2312" s="100">
        <v>781.77</v>
      </c>
    </row>
    <row r="2313" spans="2:4">
      <c r="B2313" s="54" t="s">
        <v>303</v>
      </c>
      <c r="C2313" s="90" t="s">
        <v>154</v>
      </c>
      <c r="D2313" s="100">
        <v>781.77</v>
      </c>
    </row>
    <row r="2314" spans="2:4">
      <c r="B2314" s="54" t="s">
        <v>303</v>
      </c>
      <c r="C2314" s="90" t="s">
        <v>155</v>
      </c>
      <c r="D2314" s="100">
        <v>781.77</v>
      </c>
    </row>
    <row r="2315" spans="2:4">
      <c r="B2315" s="54" t="s">
        <v>303</v>
      </c>
      <c r="C2315" s="90" t="s">
        <v>156</v>
      </c>
      <c r="D2315" s="100">
        <v>781.77</v>
      </c>
    </row>
    <row r="2316" spans="2:4">
      <c r="B2316" s="54" t="s">
        <v>303</v>
      </c>
      <c r="C2316" s="90" t="s">
        <v>157</v>
      </c>
      <c r="D2316" s="100">
        <v>781.77</v>
      </c>
    </row>
    <row r="2317" spans="2:4">
      <c r="B2317" s="54" t="s">
        <v>303</v>
      </c>
      <c r="C2317" s="90" t="s">
        <v>158</v>
      </c>
      <c r="D2317" s="100">
        <v>781.77</v>
      </c>
    </row>
    <row r="2318" spans="2:4">
      <c r="B2318" s="54" t="s">
        <v>303</v>
      </c>
      <c r="C2318" s="90" t="s">
        <v>159</v>
      </c>
      <c r="D2318" s="100">
        <v>781.77</v>
      </c>
    </row>
    <row r="2319" spans="2:4">
      <c r="B2319" s="54" t="s">
        <v>303</v>
      </c>
      <c r="C2319" s="90" t="s">
        <v>160</v>
      </c>
      <c r="D2319" s="100">
        <v>781.77</v>
      </c>
    </row>
    <row r="2320" spans="2:4">
      <c r="B2320" s="54" t="s">
        <v>303</v>
      </c>
      <c r="C2320" s="90" t="s">
        <v>161</v>
      </c>
      <c r="D2320" s="100">
        <v>781.77</v>
      </c>
    </row>
    <row r="2321" spans="2:4">
      <c r="B2321" s="54" t="s">
        <v>303</v>
      </c>
      <c r="C2321" s="90" t="s">
        <v>162</v>
      </c>
      <c r="D2321" s="100">
        <v>781.77</v>
      </c>
    </row>
    <row r="2322" spans="2:4">
      <c r="B2322" s="54" t="s">
        <v>303</v>
      </c>
      <c r="C2322" s="90" t="s">
        <v>163</v>
      </c>
      <c r="D2322" s="100">
        <v>781.77</v>
      </c>
    </row>
    <row r="2323" spans="2:4">
      <c r="B2323" s="54" t="s">
        <v>303</v>
      </c>
      <c r="C2323" s="90" t="s">
        <v>164</v>
      </c>
      <c r="D2323" s="100">
        <v>781.77</v>
      </c>
    </row>
    <row r="2324" spans="2:4">
      <c r="B2324" s="54" t="s">
        <v>303</v>
      </c>
      <c r="C2324" s="90" t="s">
        <v>165</v>
      </c>
      <c r="D2324" s="100">
        <v>781.77</v>
      </c>
    </row>
    <row r="2325" spans="2:4">
      <c r="B2325" s="54" t="s">
        <v>303</v>
      </c>
      <c r="C2325" s="90" t="s">
        <v>166</v>
      </c>
      <c r="D2325" s="100">
        <v>781.77</v>
      </c>
    </row>
    <row r="2326" spans="2:4">
      <c r="B2326" s="54" t="s">
        <v>303</v>
      </c>
      <c r="C2326" s="90" t="s">
        <v>167</v>
      </c>
      <c r="D2326" s="100">
        <v>781.77</v>
      </c>
    </row>
    <row r="2327" spans="2:4">
      <c r="B2327" s="54" t="s">
        <v>303</v>
      </c>
      <c r="C2327" s="90" t="s">
        <v>168</v>
      </c>
      <c r="D2327" s="100">
        <v>781.77</v>
      </c>
    </row>
    <row r="2328" spans="2:4">
      <c r="B2328" s="54" t="s">
        <v>303</v>
      </c>
      <c r="C2328" s="90" t="s">
        <v>169</v>
      </c>
      <c r="D2328" s="100">
        <v>986.62</v>
      </c>
    </row>
    <row r="2329" spans="2:4">
      <c r="B2329" s="54" t="s">
        <v>303</v>
      </c>
      <c r="C2329" s="90" t="s">
        <v>170</v>
      </c>
      <c r="D2329" s="100">
        <v>986.62</v>
      </c>
    </row>
    <row r="2330" spans="2:4">
      <c r="B2330" s="54" t="s">
        <v>303</v>
      </c>
      <c r="C2330" s="90" t="s">
        <v>171</v>
      </c>
      <c r="D2330" s="100">
        <v>986.62</v>
      </c>
    </row>
    <row r="2331" spans="2:4">
      <c r="B2331" s="54" t="s">
        <v>303</v>
      </c>
      <c r="C2331" s="90" t="s">
        <v>172</v>
      </c>
      <c r="D2331" s="100">
        <v>986.62</v>
      </c>
    </row>
    <row r="2332" spans="2:4">
      <c r="B2332" s="54" t="s">
        <v>303</v>
      </c>
      <c r="C2332" s="90" t="s">
        <v>173</v>
      </c>
      <c r="D2332" s="100">
        <v>986.62</v>
      </c>
    </row>
    <row r="2333" spans="2:4">
      <c r="B2333" s="54" t="s">
        <v>303</v>
      </c>
      <c r="C2333" s="90" t="s">
        <v>174</v>
      </c>
      <c r="D2333" s="100">
        <v>986.62</v>
      </c>
    </row>
    <row r="2334" spans="2:4">
      <c r="B2334" s="54" t="s">
        <v>303</v>
      </c>
      <c r="C2334" s="90" t="s">
        <v>175</v>
      </c>
      <c r="D2334" s="100">
        <v>986.62</v>
      </c>
    </row>
    <row r="2335" spans="2:4">
      <c r="B2335" s="54" t="s">
        <v>303</v>
      </c>
      <c r="C2335" s="90" t="s">
        <v>176</v>
      </c>
      <c r="D2335" s="100">
        <v>986.62</v>
      </c>
    </row>
    <row r="2336" spans="2:4">
      <c r="B2336" s="54" t="s">
        <v>303</v>
      </c>
      <c r="C2336" s="90" t="s">
        <v>177</v>
      </c>
      <c r="D2336" s="100">
        <v>986.62</v>
      </c>
    </row>
    <row r="2337" spans="2:4">
      <c r="B2337" s="54" t="s">
        <v>303</v>
      </c>
      <c r="C2337" s="90" t="s">
        <v>178</v>
      </c>
      <c r="D2337" s="100">
        <v>986.62</v>
      </c>
    </row>
    <row r="2338" spans="2:4">
      <c r="B2338" s="54" t="s">
        <v>303</v>
      </c>
      <c r="C2338" s="90" t="s">
        <v>179</v>
      </c>
      <c r="D2338" s="100">
        <v>986.62</v>
      </c>
    </row>
    <row r="2339" spans="2:4">
      <c r="B2339" s="54" t="s">
        <v>303</v>
      </c>
      <c r="C2339" s="90" t="s">
        <v>180</v>
      </c>
      <c r="D2339" s="100">
        <v>986.62</v>
      </c>
    </row>
    <row r="2340" spans="2:4">
      <c r="B2340" s="54" t="s">
        <v>303</v>
      </c>
      <c r="C2340" s="90" t="s">
        <v>181</v>
      </c>
      <c r="D2340" s="100">
        <v>986.62</v>
      </c>
    </row>
    <row r="2341" spans="2:4">
      <c r="B2341" s="54" t="s">
        <v>303</v>
      </c>
      <c r="C2341" s="90" t="s">
        <v>182</v>
      </c>
      <c r="D2341" s="100">
        <v>986.62</v>
      </c>
    </row>
    <row r="2342" spans="2:4">
      <c r="B2342" s="54" t="s">
        <v>303</v>
      </c>
      <c r="C2342" s="90" t="s">
        <v>183</v>
      </c>
      <c r="D2342" s="100">
        <v>986.62</v>
      </c>
    </row>
    <row r="2343" spans="2:4">
      <c r="B2343" s="54" t="s">
        <v>303</v>
      </c>
      <c r="C2343" s="90" t="s">
        <v>184</v>
      </c>
      <c r="D2343" s="100">
        <v>986.62</v>
      </c>
    </row>
    <row r="2344" spans="2:4">
      <c r="B2344" s="54" t="s">
        <v>303</v>
      </c>
      <c r="C2344" s="90" t="s">
        <v>185</v>
      </c>
      <c r="D2344" s="100">
        <v>986.62</v>
      </c>
    </row>
    <row r="2345" spans="2:4">
      <c r="B2345" s="54" t="s">
        <v>303</v>
      </c>
      <c r="C2345" s="90" t="s">
        <v>186</v>
      </c>
      <c r="D2345" s="100">
        <v>986.62</v>
      </c>
    </row>
    <row r="2346" spans="2:4">
      <c r="B2346" s="54" t="s">
        <v>303</v>
      </c>
      <c r="C2346" s="90" t="s">
        <v>187</v>
      </c>
      <c r="D2346" s="100">
        <v>986.62</v>
      </c>
    </row>
    <row r="2347" spans="2:4">
      <c r="B2347" s="54" t="s">
        <v>303</v>
      </c>
      <c r="C2347" s="90" t="s">
        <v>188</v>
      </c>
      <c r="D2347" s="100">
        <v>986.62</v>
      </c>
    </row>
    <row r="2348" spans="2:4">
      <c r="B2348" s="54" t="s">
        <v>303</v>
      </c>
      <c r="C2348" s="90" t="s">
        <v>189</v>
      </c>
      <c r="D2348" s="100">
        <v>986.62</v>
      </c>
    </row>
    <row r="2349" spans="2:4">
      <c r="B2349" s="54" t="s">
        <v>303</v>
      </c>
      <c r="C2349" s="90" t="s">
        <v>190</v>
      </c>
      <c r="D2349" s="100">
        <v>986.62</v>
      </c>
    </row>
    <row r="2350" spans="2:4">
      <c r="B2350" s="54" t="s">
        <v>303</v>
      </c>
      <c r="C2350" s="90" t="s">
        <v>191</v>
      </c>
      <c r="D2350" s="100">
        <v>986.62</v>
      </c>
    </row>
    <row r="2351" spans="2:4">
      <c r="B2351" s="54" t="s">
        <v>303</v>
      </c>
      <c r="C2351" s="90" t="s">
        <v>192</v>
      </c>
      <c r="D2351" s="100">
        <v>986.62</v>
      </c>
    </row>
    <row r="2352" spans="2:4">
      <c r="B2352" s="54" t="s">
        <v>303</v>
      </c>
      <c r="C2352" s="90" t="s">
        <v>193</v>
      </c>
      <c r="D2352" s="100">
        <v>986.62</v>
      </c>
    </row>
    <row r="2353" spans="2:4">
      <c r="B2353" s="54" t="s">
        <v>303</v>
      </c>
      <c r="C2353" s="90" t="s">
        <v>194</v>
      </c>
      <c r="D2353" s="100">
        <v>986.62</v>
      </c>
    </row>
    <row r="2354" spans="2:4">
      <c r="B2354" s="54" t="s">
        <v>303</v>
      </c>
      <c r="C2354" s="90" t="s">
        <v>195</v>
      </c>
      <c r="D2354" s="100">
        <v>986.62</v>
      </c>
    </row>
    <row r="2355" spans="2:4">
      <c r="B2355" s="54" t="s">
        <v>303</v>
      </c>
      <c r="C2355" s="90" t="s">
        <v>196</v>
      </c>
      <c r="D2355" s="100">
        <v>986.62</v>
      </c>
    </row>
    <row r="2356" spans="2:4">
      <c r="B2356" s="54" t="s">
        <v>303</v>
      </c>
      <c r="C2356" s="90" t="s">
        <v>197</v>
      </c>
      <c r="D2356" s="100">
        <v>986.62</v>
      </c>
    </row>
    <row r="2357" spans="2:4">
      <c r="B2357" s="54" t="s">
        <v>303</v>
      </c>
      <c r="C2357" s="90" t="s">
        <v>198</v>
      </c>
      <c r="D2357" s="100">
        <v>986.62</v>
      </c>
    </row>
    <row r="2358" spans="2:4">
      <c r="B2358" s="54" t="s">
        <v>303</v>
      </c>
      <c r="C2358" s="90" t="s">
        <v>199</v>
      </c>
      <c r="D2358" s="100">
        <v>986.62</v>
      </c>
    </row>
    <row r="2359" spans="2:4">
      <c r="B2359" s="54" t="s">
        <v>303</v>
      </c>
      <c r="C2359" s="90" t="s">
        <v>200</v>
      </c>
      <c r="D2359" s="100">
        <v>986.62</v>
      </c>
    </row>
    <row r="2360" spans="2:4">
      <c r="B2360" s="54" t="s">
        <v>303</v>
      </c>
      <c r="C2360" s="90" t="s">
        <v>201</v>
      </c>
      <c r="D2360" s="100">
        <v>1124.04</v>
      </c>
    </row>
    <row r="2361" spans="2:4">
      <c r="B2361" s="54" t="s">
        <v>303</v>
      </c>
      <c r="C2361" s="90" t="s">
        <v>202</v>
      </c>
      <c r="D2361" s="100">
        <v>1124.04</v>
      </c>
    </row>
    <row r="2362" spans="2:4">
      <c r="B2362" s="54" t="s">
        <v>303</v>
      </c>
      <c r="C2362" s="90" t="s">
        <v>203</v>
      </c>
      <c r="D2362" s="100">
        <v>1124.04</v>
      </c>
    </row>
    <row r="2363" spans="2:4">
      <c r="B2363" s="54" t="s">
        <v>303</v>
      </c>
      <c r="C2363" s="90" t="s">
        <v>204</v>
      </c>
      <c r="D2363" s="100">
        <v>1124.04</v>
      </c>
    </row>
    <row r="2364" spans="2:4">
      <c r="B2364" s="54" t="s">
        <v>303</v>
      </c>
      <c r="C2364" s="90" t="s">
        <v>205</v>
      </c>
      <c r="D2364" s="100">
        <v>1124.04</v>
      </c>
    </row>
    <row r="2365" spans="2:4">
      <c r="B2365" s="54" t="s">
        <v>303</v>
      </c>
      <c r="C2365" s="90" t="s">
        <v>206</v>
      </c>
      <c r="D2365" s="100">
        <v>1124.04</v>
      </c>
    </row>
    <row r="2366" spans="2:4">
      <c r="B2366" s="54" t="s">
        <v>303</v>
      </c>
      <c r="C2366" s="90" t="s">
        <v>207</v>
      </c>
      <c r="D2366" s="100">
        <v>1124.04</v>
      </c>
    </row>
    <row r="2367" spans="2:4">
      <c r="B2367" s="54" t="s">
        <v>303</v>
      </c>
      <c r="C2367" s="90" t="s">
        <v>208</v>
      </c>
      <c r="D2367" s="100">
        <v>1124.04</v>
      </c>
    </row>
    <row r="2368" spans="2:4">
      <c r="B2368" s="54" t="s">
        <v>303</v>
      </c>
      <c r="C2368" s="90" t="s">
        <v>209</v>
      </c>
      <c r="D2368" s="100">
        <v>1124.04</v>
      </c>
    </row>
    <row r="2369" spans="2:4">
      <c r="B2369" s="54" t="s">
        <v>303</v>
      </c>
      <c r="C2369" s="90" t="s">
        <v>210</v>
      </c>
      <c r="D2369" s="100">
        <v>1124.04</v>
      </c>
    </row>
    <row r="2370" spans="2:4">
      <c r="B2370" s="54" t="s">
        <v>303</v>
      </c>
      <c r="C2370" s="90" t="s">
        <v>211</v>
      </c>
      <c r="D2370" s="100">
        <v>1124.04</v>
      </c>
    </row>
    <row r="2371" spans="2:4">
      <c r="B2371" s="54" t="s">
        <v>303</v>
      </c>
      <c r="C2371" s="90" t="s">
        <v>212</v>
      </c>
      <c r="D2371" s="100">
        <v>1124.04</v>
      </c>
    </row>
    <row r="2372" spans="2:4">
      <c r="B2372" s="54" t="s">
        <v>303</v>
      </c>
      <c r="C2372" s="90" t="s">
        <v>213</v>
      </c>
      <c r="D2372" s="100">
        <v>1124.04</v>
      </c>
    </row>
    <row r="2373" spans="2:4">
      <c r="B2373" s="54" t="s">
        <v>303</v>
      </c>
      <c r="C2373" s="90" t="s">
        <v>214</v>
      </c>
      <c r="D2373" s="100">
        <v>1124.04</v>
      </c>
    </row>
    <row r="2374" spans="2:4">
      <c r="B2374" s="54" t="s">
        <v>303</v>
      </c>
      <c r="C2374" s="90" t="s">
        <v>215</v>
      </c>
      <c r="D2374" s="100">
        <v>1124.04</v>
      </c>
    </row>
    <row r="2375" spans="2:4">
      <c r="B2375" s="54" t="s">
        <v>303</v>
      </c>
      <c r="C2375" s="90" t="s">
        <v>216</v>
      </c>
      <c r="D2375" s="100">
        <v>1124.04</v>
      </c>
    </row>
    <row r="2376" spans="2:4">
      <c r="B2376" s="54" t="s">
        <v>303</v>
      </c>
      <c r="C2376" s="90" t="s">
        <v>217</v>
      </c>
      <c r="D2376" s="100">
        <v>1124.04</v>
      </c>
    </row>
    <row r="2377" spans="2:4">
      <c r="B2377" s="54" t="s">
        <v>303</v>
      </c>
      <c r="C2377" s="90" t="s">
        <v>218</v>
      </c>
      <c r="D2377" s="100">
        <v>1124.04</v>
      </c>
    </row>
    <row r="2378" spans="2:4">
      <c r="B2378" s="54" t="s">
        <v>303</v>
      </c>
      <c r="C2378" s="90" t="s">
        <v>219</v>
      </c>
      <c r="D2378" s="100">
        <v>1124.04</v>
      </c>
    </row>
    <row r="2379" spans="2:4">
      <c r="B2379" s="54" t="s">
        <v>303</v>
      </c>
      <c r="C2379" s="90" t="s">
        <v>220</v>
      </c>
      <c r="D2379" s="100">
        <v>1124.04</v>
      </c>
    </row>
    <row r="2380" spans="2:4">
      <c r="B2380" s="54" t="s">
        <v>303</v>
      </c>
      <c r="C2380" s="90" t="s">
        <v>221</v>
      </c>
      <c r="D2380" s="100">
        <v>1124.04</v>
      </c>
    </row>
    <row r="2381" spans="2:4">
      <c r="B2381" s="54" t="s">
        <v>303</v>
      </c>
      <c r="C2381" s="90" t="s">
        <v>222</v>
      </c>
      <c r="D2381" s="100">
        <v>1124.04</v>
      </c>
    </row>
    <row r="2382" spans="2:4">
      <c r="B2382" s="54" t="s">
        <v>303</v>
      </c>
      <c r="C2382" s="90" t="s">
        <v>223</v>
      </c>
      <c r="D2382" s="100">
        <v>1124.04</v>
      </c>
    </row>
    <row r="2383" spans="2:4">
      <c r="B2383" s="54" t="s">
        <v>303</v>
      </c>
      <c r="C2383" s="90" t="s">
        <v>224</v>
      </c>
      <c r="D2383" s="100">
        <v>1124.04</v>
      </c>
    </row>
    <row r="2384" spans="2:4">
      <c r="B2384" s="54" t="s">
        <v>303</v>
      </c>
      <c r="C2384" s="90" t="s">
        <v>225</v>
      </c>
      <c r="D2384" s="100">
        <v>1124.04</v>
      </c>
    </row>
    <row r="2385" spans="2:4">
      <c r="B2385" s="54" t="s">
        <v>303</v>
      </c>
      <c r="C2385" s="90" t="s">
        <v>226</v>
      </c>
      <c r="D2385" s="100">
        <v>1124.04</v>
      </c>
    </row>
    <row r="2386" spans="2:4">
      <c r="B2386" s="54" t="s">
        <v>303</v>
      </c>
      <c r="C2386" s="90" t="s">
        <v>227</v>
      </c>
      <c r="D2386" s="100">
        <v>1124.04</v>
      </c>
    </row>
    <row r="2387" spans="2:4">
      <c r="B2387" s="54" t="s">
        <v>303</v>
      </c>
      <c r="C2387" s="90" t="s">
        <v>228</v>
      </c>
      <c r="D2387" s="100">
        <v>1124.04</v>
      </c>
    </row>
    <row r="2388" spans="2:4">
      <c r="B2388" s="54" t="s">
        <v>303</v>
      </c>
      <c r="C2388" s="90" t="s">
        <v>229</v>
      </c>
      <c r="D2388" s="100">
        <v>1124.04</v>
      </c>
    </row>
    <row r="2389" spans="2:4">
      <c r="B2389" s="54" t="s">
        <v>303</v>
      </c>
      <c r="C2389" s="90" t="s">
        <v>230</v>
      </c>
      <c r="D2389" s="100">
        <v>1124.04</v>
      </c>
    </row>
    <row r="2390" spans="2:4">
      <c r="B2390" s="54" t="s">
        <v>303</v>
      </c>
      <c r="C2390" s="90" t="s">
        <v>231</v>
      </c>
      <c r="D2390" s="100">
        <v>1124.04</v>
      </c>
    </row>
    <row r="2391" spans="2:4">
      <c r="B2391" s="106" t="s">
        <v>304</v>
      </c>
      <c r="C2391" s="35" t="s">
        <v>34</v>
      </c>
      <c r="D2391" s="99">
        <v>1546.82</v>
      </c>
    </row>
    <row r="2392" spans="2:4">
      <c r="B2392" s="106" t="s">
        <v>304</v>
      </c>
      <c r="C2392" s="35" t="s">
        <v>33</v>
      </c>
      <c r="D2392" s="99">
        <v>1546.82</v>
      </c>
    </row>
    <row r="2393" spans="2:4">
      <c r="B2393" s="106" t="s">
        <v>304</v>
      </c>
      <c r="C2393" s="35" t="s">
        <v>35</v>
      </c>
      <c r="D2393" s="99">
        <v>1546.82</v>
      </c>
    </row>
    <row r="2394" spans="2:4">
      <c r="B2394" s="106" t="s">
        <v>304</v>
      </c>
      <c r="C2394" s="35" t="s">
        <v>36</v>
      </c>
      <c r="D2394" s="99">
        <v>1546.82</v>
      </c>
    </row>
    <row r="2395" spans="2:4">
      <c r="B2395" s="106" t="s">
        <v>304</v>
      </c>
      <c r="C2395" s="35" t="s">
        <v>37</v>
      </c>
      <c r="D2395" s="99">
        <v>1546.82</v>
      </c>
    </row>
    <row r="2396" spans="2:4">
      <c r="B2396" s="106" t="s">
        <v>304</v>
      </c>
      <c r="C2396" s="35" t="s">
        <v>38</v>
      </c>
      <c r="D2396" s="99">
        <v>1546.82</v>
      </c>
    </row>
    <row r="2397" spans="2:4">
      <c r="B2397" s="106" t="s">
        <v>304</v>
      </c>
      <c r="C2397" s="35" t="s">
        <v>39</v>
      </c>
      <c r="D2397" s="99">
        <v>1546.82</v>
      </c>
    </row>
    <row r="2398" spans="2:4">
      <c r="B2398" s="106" t="s">
        <v>304</v>
      </c>
      <c r="C2398" s="35" t="s">
        <v>40</v>
      </c>
      <c r="D2398" s="99">
        <v>1546.82</v>
      </c>
    </row>
    <row r="2399" spans="2:4">
      <c r="B2399" s="106" t="s">
        <v>304</v>
      </c>
      <c r="C2399" s="35" t="s">
        <v>41</v>
      </c>
      <c r="D2399" s="99">
        <v>1546.82</v>
      </c>
    </row>
    <row r="2400" spans="2:4">
      <c r="B2400" s="106" t="s">
        <v>304</v>
      </c>
      <c r="C2400" s="35" t="s">
        <v>42</v>
      </c>
      <c r="D2400" s="99">
        <v>1546.82</v>
      </c>
    </row>
    <row r="2401" spans="2:4">
      <c r="B2401" s="106" t="s">
        <v>304</v>
      </c>
      <c r="C2401" s="35" t="s">
        <v>43</v>
      </c>
      <c r="D2401" s="99">
        <v>1546.82</v>
      </c>
    </row>
    <row r="2402" spans="2:4">
      <c r="B2402" s="106" t="s">
        <v>304</v>
      </c>
      <c r="C2402" s="35" t="s">
        <v>44</v>
      </c>
      <c r="D2402" s="99">
        <v>1546.82</v>
      </c>
    </row>
    <row r="2403" spans="2:4">
      <c r="B2403" s="106" t="s">
        <v>304</v>
      </c>
      <c r="C2403" s="35" t="s">
        <v>45</v>
      </c>
      <c r="D2403" s="99">
        <v>1546.82</v>
      </c>
    </row>
    <row r="2404" spans="2:4">
      <c r="B2404" s="106" t="s">
        <v>304</v>
      </c>
      <c r="C2404" s="35" t="s">
        <v>46</v>
      </c>
      <c r="D2404" s="99">
        <v>1546.82</v>
      </c>
    </row>
    <row r="2405" spans="2:4">
      <c r="B2405" s="106" t="s">
        <v>304</v>
      </c>
      <c r="C2405" s="35" t="s">
        <v>47</v>
      </c>
      <c r="D2405" s="99">
        <v>1546.82</v>
      </c>
    </row>
    <row r="2406" spans="2:4">
      <c r="B2406" s="106" t="s">
        <v>304</v>
      </c>
      <c r="C2406" s="35" t="s">
        <v>48</v>
      </c>
      <c r="D2406" s="99">
        <v>1546.82</v>
      </c>
    </row>
    <row r="2407" spans="2:4">
      <c r="B2407" s="106" t="s">
        <v>304</v>
      </c>
      <c r="C2407" s="35" t="s">
        <v>49</v>
      </c>
      <c r="D2407" s="99">
        <v>1546.82</v>
      </c>
    </row>
    <row r="2408" spans="2:4">
      <c r="B2408" s="106" t="s">
        <v>304</v>
      </c>
      <c r="C2408" s="35" t="s">
        <v>50</v>
      </c>
      <c r="D2408" s="99">
        <v>1546.82</v>
      </c>
    </row>
    <row r="2409" spans="2:4">
      <c r="B2409" s="106" t="s">
        <v>304</v>
      </c>
      <c r="C2409" s="35" t="s">
        <v>51</v>
      </c>
      <c r="D2409" s="99">
        <v>1546.82</v>
      </c>
    </row>
    <row r="2410" spans="2:4">
      <c r="B2410" s="106" t="s">
        <v>304</v>
      </c>
      <c r="C2410" s="35" t="s">
        <v>52</v>
      </c>
      <c r="D2410" s="99">
        <v>1546.82</v>
      </c>
    </row>
    <row r="2411" spans="2:4">
      <c r="B2411" s="106" t="s">
        <v>304</v>
      </c>
      <c r="C2411" s="35" t="s">
        <v>53</v>
      </c>
      <c r="D2411" s="99">
        <v>1546.82</v>
      </c>
    </row>
    <row r="2412" spans="2:4">
      <c r="B2412" s="106" t="s">
        <v>304</v>
      </c>
      <c r="C2412" s="35" t="s">
        <v>54</v>
      </c>
      <c r="D2412" s="99">
        <v>1546.82</v>
      </c>
    </row>
    <row r="2413" spans="2:4">
      <c r="B2413" s="106" t="s">
        <v>304</v>
      </c>
      <c r="C2413" s="35" t="s">
        <v>55</v>
      </c>
      <c r="D2413" s="99">
        <v>1546.82</v>
      </c>
    </row>
    <row r="2414" spans="2:4">
      <c r="B2414" s="106" t="s">
        <v>304</v>
      </c>
      <c r="C2414" s="35" t="s">
        <v>56</v>
      </c>
      <c r="D2414" s="99">
        <v>1546.82</v>
      </c>
    </row>
    <row r="2415" spans="2:4">
      <c r="B2415" s="106" t="s">
        <v>304</v>
      </c>
      <c r="C2415" s="35" t="s">
        <v>57</v>
      </c>
      <c r="D2415" s="99">
        <v>1546.82</v>
      </c>
    </row>
    <row r="2416" spans="2:4">
      <c r="B2416" s="106" t="s">
        <v>304</v>
      </c>
      <c r="C2416" s="35" t="s">
        <v>58</v>
      </c>
      <c r="D2416" s="99">
        <v>1546.82</v>
      </c>
    </row>
    <row r="2417" spans="2:4">
      <c r="B2417" s="106" t="s">
        <v>304</v>
      </c>
      <c r="C2417" s="35" t="s">
        <v>59</v>
      </c>
      <c r="D2417" s="99">
        <v>1546.82</v>
      </c>
    </row>
    <row r="2418" spans="2:4">
      <c r="B2418" s="106" t="s">
        <v>304</v>
      </c>
      <c r="C2418" s="35" t="s">
        <v>60</v>
      </c>
      <c r="D2418" s="99">
        <v>1546.82</v>
      </c>
    </row>
    <row r="2419" spans="2:4">
      <c r="B2419" s="106" t="s">
        <v>304</v>
      </c>
      <c r="C2419" s="35" t="s">
        <v>61</v>
      </c>
      <c r="D2419" s="99">
        <v>1546.82</v>
      </c>
    </row>
    <row r="2420" spans="2:4">
      <c r="B2420" s="106" t="s">
        <v>304</v>
      </c>
      <c r="C2420" s="35" t="s">
        <v>62</v>
      </c>
      <c r="D2420" s="99">
        <v>1546.82</v>
      </c>
    </row>
    <row r="2421" spans="2:4">
      <c r="B2421" s="106" t="s">
        <v>304</v>
      </c>
      <c r="C2421" s="35" t="s">
        <v>63</v>
      </c>
      <c r="D2421" s="99">
        <v>1546.82</v>
      </c>
    </row>
    <row r="2422" spans="2:4">
      <c r="B2422" s="106" t="s">
        <v>304</v>
      </c>
      <c r="C2422" s="35" t="s">
        <v>64</v>
      </c>
      <c r="D2422" s="99">
        <v>1546.82</v>
      </c>
    </row>
    <row r="2423" spans="2:4">
      <c r="B2423" s="106" t="s">
        <v>304</v>
      </c>
      <c r="C2423" s="35" t="s">
        <v>65</v>
      </c>
      <c r="D2423" s="99">
        <v>1546.82</v>
      </c>
    </row>
    <row r="2424" spans="2:4">
      <c r="B2424" s="106" t="s">
        <v>304</v>
      </c>
      <c r="C2424" s="35" t="s">
        <v>66</v>
      </c>
      <c r="D2424" s="99">
        <v>1546.82</v>
      </c>
    </row>
    <row r="2425" spans="2:4">
      <c r="B2425" s="106" t="s">
        <v>304</v>
      </c>
      <c r="C2425" s="35" t="s">
        <v>67</v>
      </c>
      <c r="D2425" s="99">
        <v>1546.82</v>
      </c>
    </row>
    <row r="2426" spans="2:4">
      <c r="B2426" s="106" t="s">
        <v>304</v>
      </c>
      <c r="C2426" s="35" t="s">
        <v>68</v>
      </c>
      <c r="D2426" s="99">
        <v>1546.82</v>
      </c>
    </row>
    <row r="2427" spans="2:4">
      <c r="B2427" s="106" t="s">
        <v>304</v>
      </c>
      <c r="C2427" s="35" t="s">
        <v>69</v>
      </c>
      <c r="D2427" s="99">
        <v>1546.82</v>
      </c>
    </row>
    <row r="2428" spans="2:4">
      <c r="B2428" s="106" t="s">
        <v>304</v>
      </c>
      <c r="C2428" s="35" t="s">
        <v>70</v>
      </c>
      <c r="D2428" s="99">
        <v>1546.82</v>
      </c>
    </row>
    <row r="2429" spans="2:4">
      <c r="B2429" s="106" t="s">
        <v>304</v>
      </c>
      <c r="C2429" s="35" t="s">
        <v>71</v>
      </c>
      <c r="D2429" s="99">
        <v>1546.82</v>
      </c>
    </row>
    <row r="2430" spans="2:4">
      <c r="B2430" s="106" t="s">
        <v>304</v>
      </c>
      <c r="C2430" s="35" t="s">
        <v>72</v>
      </c>
      <c r="D2430" s="99">
        <v>1546.82</v>
      </c>
    </row>
    <row r="2431" spans="2:4">
      <c r="B2431" s="106" t="s">
        <v>304</v>
      </c>
      <c r="C2431" s="35" t="s">
        <v>73</v>
      </c>
      <c r="D2431" s="99">
        <v>1546.82</v>
      </c>
    </row>
    <row r="2432" spans="2:4">
      <c r="B2432" s="106" t="s">
        <v>304</v>
      </c>
      <c r="C2432" s="35" t="s">
        <v>74</v>
      </c>
      <c r="D2432" s="99">
        <v>1546.82</v>
      </c>
    </row>
    <row r="2433" spans="2:4">
      <c r="B2433" s="106" t="s">
        <v>304</v>
      </c>
      <c r="C2433" s="35" t="s">
        <v>75</v>
      </c>
      <c r="D2433" s="99">
        <v>1546.82</v>
      </c>
    </row>
    <row r="2434" spans="2:4">
      <c r="B2434" s="106" t="s">
        <v>304</v>
      </c>
      <c r="C2434" s="35" t="s">
        <v>76</v>
      </c>
      <c r="D2434" s="99">
        <v>1546.82</v>
      </c>
    </row>
    <row r="2435" spans="2:4">
      <c r="B2435" s="106" t="s">
        <v>304</v>
      </c>
      <c r="C2435" s="35" t="s">
        <v>77</v>
      </c>
      <c r="D2435" s="99">
        <v>1546.82</v>
      </c>
    </row>
    <row r="2436" spans="2:4">
      <c r="B2436" s="106" t="s">
        <v>304</v>
      </c>
      <c r="C2436" s="35" t="s">
        <v>78</v>
      </c>
      <c r="D2436" s="99">
        <v>1546.82</v>
      </c>
    </row>
    <row r="2437" spans="2:4">
      <c r="B2437" s="106" t="s">
        <v>304</v>
      </c>
      <c r="C2437" s="35" t="s">
        <v>79</v>
      </c>
      <c r="D2437" s="99">
        <v>1546.82</v>
      </c>
    </row>
    <row r="2438" spans="2:4">
      <c r="B2438" s="106" t="s">
        <v>304</v>
      </c>
      <c r="C2438" s="35" t="s">
        <v>80</v>
      </c>
      <c r="D2438" s="99">
        <v>1546.82</v>
      </c>
    </row>
    <row r="2439" spans="2:4">
      <c r="B2439" s="106" t="s">
        <v>304</v>
      </c>
      <c r="C2439" s="35" t="s">
        <v>81</v>
      </c>
      <c r="D2439" s="99">
        <v>1546.82</v>
      </c>
    </row>
    <row r="2440" spans="2:4">
      <c r="B2440" s="106" t="s">
        <v>304</v>
      </c>
      <c r="C2440" s="35" t="s">
        <v>83</v>
      </c>
      <c r="D2440" s="99">
        <v>1546.82</v>
      </c>
    </row>
    <row r="2441" spans="2:4">
      <c r="B2441" s="106" t="s">
        <v>304</v>
      </c>
      <c r="C2441" s="35" t="s">
        <v>84</v>
      </c>
      <c r="D2441" s="99">
        <v>1546.82</v>
      </c>
    </row>
    <row r="2442" spans="2:4">
      <c r="B2442" s="106" t="s">
        <v>304</v>
      </c>
      <c r="C2442" s="35" t="s">
        <v>85</v>
      </c>
      <c r="D2442" s="99">
        <v>1546.82</v>
      </c>
    </row>
    <row r="2443" spans="2:4">
      <c r="B2443" s="106" t="s">
        <v>304</v>
      </c>
      <c r="C2443" s="35" t="s">
        <v>86</v>
      </c>
      <c r="D2443" s="99">
        <v>1546.82</v>
      </c>
    </row>
    <row r="2444" spans="2:4">
      <c r="B2444" s="106" t="s">
        <v>304</v>
      </c>
      <c r="C2444" s="35" t="s">
        <v>87</v>
      </c>
      <c r="D2444" s="99">
        <v>1546.82</v>
      </c>
    </row>
    <row r="2445" spans="2:4">
      <c r="B2445" s="106" t="s">
        <v>304</v>
      </c>
      <c r="C2445" s="35" t="s">
        <v>88</v>
      </c>
      <c r="D2445" s="99">
        <v>1546.82</v>
      </c>
    </row>
    <row r="2446" spans="2:4">
      <c r="B2446" s="106" t="s">
        <v>304</v>
      </c>
      <c r="C2446" s="35" t="s">
        <v>89</v>
      </c>
      <c r="D2446" s="99">
        <v>1546.82</v>
      </c>
    </row>
    <row r="2447" spans="2:4">
      <c r="B2447" s="106" t="s">
        <v>304</v>
      </c>
      <c r="C2447" s="35" t="s">
        <v>90</v>
      </c>
      <c r="D2447" s="99">
        <v>1546.82</v>
      </c>
    </row>
    <row r="2448" spans="2:4">
      <c r="B2448" s="106" t="s">
        <v>304</v>
      </c>
      <c r="C2448" s="35" t="s">
        <v>91</v>
      </c>
      <c r="D2448" s="99">
        <v>1546.82</v>
      </c>
    </row>
    <row r="2449" spans="2:4">
      <c r="B2449" s="106" t="s">
        <v>304</v>
      </c>
      <c r="C2449" s="35" t="s">
        <v>82</v>
      </c>
      <c r="D2449" s="99">
        <v>1546.82</v>
      </c>
    </row>
    <row r="2450" spans="2:4">
      <c r="B2450" s="106" t="s">
        <v>304</v>
      </c>
      <c r="C2450" s="35" t="s">
        <v>92</v>
      </c>
      <c r="D2450" s="99">
        <v>1546.82</v>
      </c>
    </row>
    <row r="2451" spans="2:4">
      <c r="B2451" s="106" t="s">
        <v>304</v>
      </c>
      <c r="C2451" s="35" t="s">
        <v>93</v>
      </c>
      <c r="D2451" s="99">
        <v>1546.82</v>
      </c>
    </row>
    <row r="2452" spans="2:4">
      <c r="B2452" s="106" t="s">
        <v>304</v>
      </c>
      <c r="C2452" s="35" t="s">
        <v>235</v>
      </c>
      <c r="D2452" s="99">
        <v>1546.82</v>
      </c>
    </row>
    <row r="2453" spans="2:4">
      <c r="B2453" s="106" t="s">
        <v>304</v>
      </c>
      <c r="C2453" s="35" t="s">
        <v>95</v>
      </c>
      <c r="D2453" s="99">
        <v>1546.82</v>
      </c>
    </row>
    <row r="2454" spans="2:4">
      <c r="B2454" s="106" t="s">
        <v>304</v>
      </c>
      <c r="C2454" s="35" t="s">
        <v>96</v>
      </c>
      <c r="D2454" s="99">
        <v>1546.82</v>
      </c>
    </row>
    <row r="2455" spans="2:4">
      <c r="B2455" s="106" t="s">
        <v>304</v>
      </c>
      <c r="C2455" s="35" t="s">
        <v>97</v>
      </c>
      <c r="D2455" s="99">
        <v>1546.82</v>
      </c>
    </row>
    <row r="2456" spans="2:4">
      <c r="B2456" s="106" t="s">
        <v>304</v>
      </c>
      <c r="C2456" s="35" t="s">
        <v>98</v>
      </c>
      <c r="D2456" s="99">
        <v>1546.82</v>
      </c>
    </row>
    <row r="2457" spans="2:4">
      <c r="B2457" s="106" t="s">
        <v>304</v>
      </c>
      <c r="C2457" s="35" t="s">
        <v>99</v>
      </c>
      <c r="D2457" s="99">
        <v>1546.82</v>
      </c>
    </row>
    <row r="2458" spans="2:4">
      <c r="B2458" s="106" t="s">
        <v>304</v>
      </c>
      <c r="C2458" s="35" t="s">
        <v>100</v>
      </c>
      <c r="D2458" s="99">
        <v>1546.82</v>
      </c>
    </row>
    <row r="2459" spans="2:4">
      <c r="B2459" s="106" t="s">
        <v>304</v>
      </c>
      <c r="C2459" s="35" t="s">
        <v>101</v>
      </c>
      <c r="D2459" s="99">
        <v>1546.82</v>
      </c>
    </row>
    <row r="2460" spans="2:4">
      <c r="B2460" s="106" t="s">
        <v>304</v>
      </c>
      <c r="C2460" s="35" t="s">
        <v>102</v>
      </c>
      <c r="D2460" s="99">
        <v>1546.82</v>
      </c>
    </row>
    <row r="2461" spans="2:4">
      <c r="B2461" s="106" t="s">
        <v>304</v>
      </c>
      <c r="C2461" s="35" t="s">
        <v>103</v>
      </c>
      <c r="D2461" s="99">
        <v>1546.82</v>
      </c>
    </row>
    <row r="2462" spans="2:4">
      <c r="B2462" s="106" t="s">
        <v>304</v>
      </c>
      <c r="C2462" s="35" t="s">
        <v>104</v>
      </c>
      <c r="D2462" s="99">
        <v>1546.82</v>
      </c>
    </row>
    <row r="2463" spans="2:4">
      <c r="B2463" s="106" t="s">
        <v>304</v>
      </c>
      <c r="C2463" s="35" t="s">
        <v>105</v>
      </c>
      <c r="D2463" s="99">
        <v>1546.82</v>
      </c>
    </row>
    <row r="2464" spans="2:4">
      <c r="B2464" s="106" t="s">
        <v>304</v>
      </c>
      <c r="C2464" s="35" t="s">
        <v>106</v>
      </c>
      <c r="D2464" s="99">
        <v>1546.82</v>
      </c>
    </row>
    <row r="2465" spans="2:4">
      <c r="B2465" s="106" t="s">
        <v>304</v>
      </c>
      <c r="C2465" s="35" t="s">
        <v>107</v>
      </c>
      <c r="D2465" s="99">
        <v>1546.82</v>
      </c>
    </row>
    <row r="2466" spans="2:4">
      <c r="B2466" s="106" t="s">
        <v>304</v>
      </c>
      <c r="C2466" s="35" t="s">
        <v>108</v>
      </c>
      <c r="D2466" s="99">
        <v>1546.82</v>
      </c>
    </row>
    <row r="2467" spans="2:4">
      <c r="B2467" s="106" t="s">
        <v>304</v>
      </c>
      <c r="C2467" s="35" t="s">
        <v>109</v>
      </c>
      <c r="D2467" s="99">
        <v>1546.82</v>
      </c>
    </row>
    <row r="2468" spans="2:4">
      <c r="B2468" s="106" t="s">
        <v>304</v>
      </c>
      <c r="C2468" s="35" t="s">
        <v>110</v>
      </c>
      <c r="D2468" s="99">
        <v>1546.82</v>
      </c>
    </row>
    <row r="2469" spans="2:4">
      <c r="B2469" s="106" t="s">
        <v>304</v>
      </c>
      <c r="C2469" s="35" t="s">
        <v>111</v>
      </c>
      <c r="D2469" s="99">
        <v>1546.82</v>
      </c>
    </row>
    <row r="2470" spans="2:4">
      <c r="B2470" s="106" t="s">
        <v>304</v>
      </c>
      <c r="C2470" s="35" t="s">
        <v>112</v>
      </c>
      <c r="D2470" s="99">
        <v>1546.82</v>
      </c>
    </row>
    <row r="2471" spans="2:4">
      <c r="B2471" s="106" t="s">
        <v>304</v>
      </c>
      <c r="C2471" s="35" t="s">
        <v>113</v>
      </c>
      <c r="D2471" s="99">
        <v>1546.82</v>
      </c>
    </row>
    <row r="2472" spans="2:4">
      <c r="B2472" s="106" t="s">
        <v>304</v>
      </c>
      <c r="C2472" s="35" t="s">
        <v>114</v>
      </c>
      <c r="D2472" s="99">
        <v>1546.82</v>
      </c>
    </row>
    <row r="2473" spans="2:4">
      <c r="B2473" s="106" t="s">
        <v>304</v>
      </c>
      <c r="C2473" s="35" t="s">
        <v>115</v>
      </c>
      <c r="D2473" s="99">
        <v>1546.82</v>
      </c>
    </row>
    <row r="2474" spans="2:4">
      <c r="B2474" s="106" t="s">
        <v>304</v>
      </c>
      <c r="C2474" s="35" t="s">
        <v>116</v>
      </c>
      <c r="D2474" s="99">
        <v>1546.82</v>
      </c>
    </row>
    <row r="2475" spans="2:4">
      <c r="B2475" s="106" t="s">
        <v>304</v>
      </c>
      <c r="C2475" s="35" t="s">
        <v>117</v>
      </c>
      <c r="D2475" s="99">
        <v>1546.82</v>
      </c>
    </row>
    <row r="2476" spans="2:4">
      <c r="B2476" s="106" t="s">
        <v>304</v>
      </c>
      <c r="C2476" s="35" t="s">
        <v>118</v>
      </c>
      <c r="D2476" s="99">
        <v>1546.82</v>
      </c>
    </row>
    <row r="2477" spans="2:4">
      <c r="B2477" s="106" t="s">
        <v>304</v>
      </c>
      <c r="C2477" s="35" t="s">
        <v>119</v>
      </c>
      <c r="D2477" s="99">
        <v>1546.82</v>
      </c>
    </row>
    <row r="2478" spans="2:4">
      <c r="B2478" s="106" t="s">
        <v>304</v>
      </c>
      <c r="C2478" s="35" t="s">
        <v>120</v>
      </c>
      <c r="D2478" s="99">
        <v>1546.82</v>
      </c>
    </row>
    <row r="2479" spans="2:4">
      <c r="B2479" s="106" t="s">
        <v>304</v>
      </c>
      <c r="C2479" s="35" t="s">
        <v>121</v>
      </c>
      <c r="D2479" s="99">
        <v>1546.82</v>
      </c>
    </row>
    <row r="2480" spans="2:4">
      <c r="B2480" s="106" t="s">
        <v>304</v>
      </c>
      <c r="C2480" s="35" t="s">
        <v>122</v>
      </c>
      <c r="D2480" s="99">
        <v>1546.82</v>
      </c>
    </row>
    <row r="2481" spans="2:4">
      <c r="B2481" s="106" t="s">
        <v>304</v>
      </c>
      <c r="C2481" s="35" t="s">
        <v>123</v>
      </c>
      <c r="D2481" s="99">
        <v>1546.82</v>
      </c>
    </row>
    <row r="2482" spans="2:4">
      <c r="B2482" s="106" t="s">
        <v>304</v>
      </c>
      <c r="C2482" s="35" t="s">
        <v>124</v>
      </c>
      <c r="D2482" s="99">
        <v>1546.82</v>
      </c>
    </row>
    <row r="2483" spans="2:4">
      <c r="B2483" s="106" t="s">
        <v>304</v>
      </c>
      <c r="C2483" s="35" t="s">
        <v>125</v>
      </c>
      <c r="D2483" s="99">
        <v>1546.82</v>
      </c>
    </row>
    <row r="2484" spans="2:4">
      <c r="B2484" s="106" t="s">
        <v>304</v>
      </c>
      <c r="C2484" s="35" t="s">
        <v>126</v>
      </c>
      <c r="D2484" s="99">
        <v>1546.82</v>
      </c>
    </row>
    <row r="2485" spans="2:4">
      <c r="B2485" s="106" t="s">
        <v>304</v>
      </c>
      <c r="C2485" s="35" t="s">
        <v>127</v>
      </c>
      <c r="D2485" s="99">
        <v>1546.82</v>
      </c>
    </row>
    <row r="2486" spans="2:4">
      <c r="B2486" s="106" t="s">
        <v>304</v>
      </c>
      <c r="C2486" s="35" t="s">
        <v>128</v>
      </c>
      <c r="D2486" s="99">
        <v>1546.82</v>
      </c>
    </row>
    <row r="2487" spans="2:4">
      <c r="B2487" s="106" t="s">
        <v>304</v>
      </c>
      <c r="C2487" s="35" t="s">
        <v>129</v>
      </c>
      <c r="D2487" s="99">
        <v>1546.82</v>
      </c>
    </row>
    <row r="2488" spans="2:4">
      <c r="B2488" s="106" t="s">
        <v>304</v>
      </c>
      <c r="C2488" s="35" t="s">
        <v>130</v>
      </c>
      <c r="D2488" s="99">
        <v>1546.82</v>
      </c>
    </row>
    <row r="2489" spans="2:4">
      <c r="B2489" s="106" t="s">
        <v>304</v>
      </c>
      <c r="C2489" s="35" t="s">
        <v>131</v>
      </c>
      <c r="D2489" s="99">
        <v>1546.82</v>
      </c>
    </row>
    <row r="2490" spans="2:4">
      <c r="B2490" s="106" t="s">
        <v>304</v>
      </c>
      <c r="C2490" s="35" t="s">
        <v>132</v>
      </c>
      <c r="D2490" s="99">
        <v>1546.82</v>
      </c>
    </row>
    <row r="2491" spans="2:4">
      <c r="B2491" s="106" t="s">
        <v>304</v>
      </c>
      <c r="C2491" s="35" t="s">
        <v>133</v>
      </c>
      <c r="D2491" s="99">
        <v>1546.82</v>
      </c>
    </row>
    <row r="2492" spans="2:4">
      <c r="B2492" s="106" t="s">
        <v>304</v>
      </c>
      <c r="C2492" s="35" t="s">
        <v>134</v>
      </c>
      <c r="D2492" s="99">
        <v>1546.82</v>
      </c>
    </row>
    <row r="2493" spans="2:4">
      <c r="B2493" s="106" t="s">
        <v>304</v>
      </c>
      <c r="C2493" s="35" t="s">
        <v>135</v>
      </c>
      <c r="D2493" s="99">
        <v>1546.82</v>
      </c>
    </row>
    <row r="2494" spans="2:4">
      <c r="B2494" s="106" t="s">
        <v>304</v>
      </c>
      <c r="C2494" s="35" t="s">
        <v>136</v>
      </c>
      <c r="D2494" s="99">
        <v>1546.82</v>
      </c>
    </row>
    <row r="2495" spans="2:4">
      <c r="B2495" s="106" t="s">
        <v>304</v>
      </c>
      <c r="C2495" s="35" t="s">
        <v>137</v>
      </c>
      <c r="D2495" s="99">
        <v>1546.82</v>
      </c>
    </row>
    <row r="2496" spans="2:4">
      <c r="B2496" s="106" t="s">
        <v>304</v>
      </c>
      <c r="C2496" s="35" t="s">
        <v>138</v>
      </c>
      <c r="D2496" s="99">
        <v>1755.85</v>
      </c>
    </row>
    <row r="2497" spans="2:4">
      <c r="B2497" s="106" t="s">
        <v>304</v>
      </c>
      <c r="C2497" s="35" t="s">
        <v>139</v>
      </c>
      <c r="D2497" s="99">
        <v>1755.85</v>
      </c>
    </row>
    <row r="2498" spans="2:4">
      <c r="B2498" s="106" t="s">
        <v>304</v>
      </c>
      <c r="C2498" s="35" t="s">
        <v>140</v>
      </c>
      <c r="D2498" s="99">
        <v>1755.85</v>
      </c>
    </row>
    <row r="2499" spans="2:4">
      <c r="B2499" s="106" t="s">
        <v>304</v>
      </c>
      <c r="C2499" s="35" t="s">
        <v>141</v>
      </c>
      <c r="D2499" s="99">
        <v>1755.85</v>
      </c>
    </row>
    <row r="2500" spans="2:4">
      <c r="B2500" s="106" t="s">
        <v>304</v>
      </c>
      <c r="C2500" s="35" t="s">
        <v>142</v>
      </c>
      <c r="D2500" s="99">
        <v>1755.85</v>
      </c>
    </row>
    <row r="2501" spans="2:4">
      <c r="B2501" s="106" t="s">
        <v>304</v>
      </c>
      <c r="C2501" s="35" t="s">
        <v>143</v>
      </c>
      <c r="D2501" s="99">
        <v>1755.85</v>
      </c>
    </row>
    <row r="2502" spans="2:4">
      <c r="B2502" s="106" t="s">
        <v>304</v>
      </c>
      <c r="C2502" s="35" t="s">
        <v>144</v>
      </c>
      <c r="D2502" s="99">
        <v>1755.85</v>
      </c>
    </row>
    <row r="2503" spans="2:4">
      <c r="B2503" s="106" t="s">
        <v>304</v>
      </c>
      <c r="C2503" s="35" t="s">
        <v>145</v>
      </c>
      <c r="D2503" s="99">
        <v>1755.85</v>
      </c>
    </row>
    <row r="2504" spans="2:4">
      <c r="B2504" s="106" t="s">
        <v>304</v>
      </c>
      <c r="C2504" s="35" t="s">
        <v>146</v>
      </c>
      <c r="D2504" s="99">
        <v>1755.85</v>
      </c>
    </row>
    <row r="2505" spans="2:4">
      <c r="B2505" s="106" t="s">
        <v>304</v>
      </c>
      <c r="C2505" s="35" t="s">
        <v>147</v>
      </c>
      <c r="D2505" s="99">
        <v>1755.85</v>
      </c>
    </row>
    <row r="2506" spans="2:4">
      <c r="B2506" s="106" t="s">
        <v>304</v>
      </c>
      <c r="C2506" s="35" t="s">
        <v>148</v>
      </c>
      <c r="D2506" s="99">
        <v>1755.85</v>
      </c>
    </row>
    <row r="2507" spans="2:4">
      <c r="B2507" s="106" t="s">
        <v>304</v>
      </c>
      <c r="C2507" s="35" t="s">
        <v>149</v>
      </c>
      <c r="D2507" s="99">
        <v>1755.85</v>
      </c>
    </row>
    <row r="2508" spans="2:4">
      <c r="B2508" s="106" t="s">
        <v>304</v>
      </c>
      <c r="C2508" s="35" t="s">
        <v>150</v>
      </c>
      <c r="D2508" s="99">
        <v>1755.85</v>
      </c>
    </row>
    <row r="2509" spans="2:4">
      <c r="B2509" s="106" t="s">
        <v>304</v>
      </c>
      <c r="C2509" s="35" t="s">
        <v>151</v>
      </c>
      <c r="D2509" s="99">
        <v>1755.85</v>
      </c>
    </row>
    <row r="2510" spans="2:4">
      <c r="B2510" s="106" t="s">
        <v>304</v>
      </c>
      <c r="C2510" s="35" t="s">
        <v>152</v>
      </c>
      <c r="D2510" s="99">
        <v>1755.85</v>
      </c>
    </row>
    <row r="2511" spans="2:4">
      <c r="B2511" s="106" t="s">
        <v>304</v>
      </c>
      <c r="C2511" s="35" t="s">
        <v>153</v>
      </c>
      <c r="D2511" s="99">
        <v>1755.85</v>
      </c>
    </row>
    <row r="2512" spans="2:4">
      <c r="B2512" s="106" t="s">
        <v>304</v>
      </c>
      <c r="C2512" s="35" t="s">
        <v>154</v>
      </c>
      <c r="D2512" s="99">
        <v>1755.85</v>
      </c>
    </row>
    <row r="2513" spans="2:4">
      <c r="B2513" s="106" t="s">
        <v>304</v>
      </c>
      <c r="C2513" s="35" t="s">
        <v>155</v>
      </c>
      <c r="D2513" s="99">
        <v>1755.85</v>
      </c>
    </row>
    <row r="2514" spans="2:4">
      <c r="B2514" s="106" t="s">
        <v>304</v>
      </c>
      <c r="C2514" s="35" t="s">
        <v>156</v>
      </c>
      <c r="D2514" s="99">
        <v>1755.85</v>
      </c>
    </row>
    <row r="2515" spans="2:4">
      <c r="B2515" s="106" t="s">
        <v>304</v>
      </c>
      <c r="C2515" s="35" t="s">
        <v>157</v>
      </c>
      <c r="D2515" s="99">
        <v>1755.85</v>
      </c>
    </row>
    <row r="2516" spans="2:4">
      <c r="B2516" s="106" t="s">
        <v>304</v>
      </c>
      <c r="C2516" s="35" t="s">
        <v>158</v>
      </c>
      <c r="D2516" s="99">
        <v>1755.85</v>
      </c>
    </row>
    <row r="2517" spans="2:4">
      <c r="B2517" s="106" t="s">
        <v>304</v>
      </c>
      <c r="C2517" s="35" t="s">
        <v>159</v>
      </c>
      <c r="D2517" s="99">
        <v>1755.85</v>
      </c>
    </row>
    <row r="2518" spans="2:4">
      <c r="B2518" s="106" t="s">
        <v>304</v>
      </c>
      <c r="C2518" s="35" t="s">
        <v>160</v>
      </c>
      <c r="D2518" s="99">
        <v>1755.85</v>
      </c>
    </row>
    <row r="2519" spans="2:4">
      <c r="B2519" s="106" t="s">
        <v>304</v>
      </c>
      <c r="C2519" s="35" t="s">
        <v>161</v>
      </c>
      <c r="D2519" s="99">
        <v>1755.85</v>
      </c>
    </row>
    <row r="2520" spans="2:4">
      <c r="B2520" s="106" t="s">
        <v>304</v>
      </c>
      <c r="C2520" s="35" t="s">
        <v>162</v>
      </c>
      <c r="D2520" s="99">
        <v>1755.85</v>
      </c>
    </row>
    <row r="2521" spans="2:4">
      <c r="B2521" s="106" t="s">
        <v>304</v>
      </c>
      <c r="C2521" s="35" t="s">
        <v>163</v>
      </c>
      <c r="D2521" s="99">
        <v>1755.85</v>
      </c>
    </row>
    <row r="2522" spans="2:4">
      <c r="B2522" s="106" t="s">
        <v>304</v>
      </c>
      <c r="C2522" s="35" t="s">
        <v>164</v>
      </c>
      <c r="D2522" s="99">
        <v>1755.85</v>
      </c>
    </row>
    <row r="2523" spans="2:4">
      <c r="B2523" s="106" t="s">
        <v>304</v>
      </c>
      <c r="C2523" s="35" t="s">
        <v>165</v>
      </c>
      <c r="D2523" s="99">
        <v>1755.85</v>
      </c>
    </row>
    <row r="2524" spans="2:4">
      <c r="B2524" s="106" t="s">
        <v>304</v>
      </c>
      <c r="C2524" s="35" t="s">
        <v>166</v>
      </c>
      <c r="D2524" s="99">
        <v>1755.85</v>
      </c>
    </row>
    <row r="2525" spans="2:4">
      <c r="B2525" s="106" t="s">
        <v>304</v>
      </c>
      <c r="C2525" s="35" t="s">
        <v>167</v>
      </c>
      <c r="D2525" s="99">
        <v>1755.85</v>
      </c>
    </row>
    <row r="2526" spans="2:4">
      <c r="B2526" s="106" t="s">
        <v>304</v>
      </c>
      <c r="C2526" s="35" t="s">
        <v>168</v>
      </c>
      <c r="D2526" s="99">
        <v>1755.85</v>
      </c>
    </row>
    <row r="2527" spans="2:4">
      <c r="B2527" s="106" t="s">
        <v>304</v>
      </c>
      <c r="C2527" s="35" t="s">
        <v>169</v>
      </c>
      <c r="D2527" s="99">
        <v>1923.08</v>
      </c>
    </row>
    <row r="2528" spans="2:4">
      <c r="B2528" s="106" t="s">
        <v>304</v>
      </c>
      <c r="C2528" s="35" t="s">
        <v>170</v>
      </c>
      <c r="D2528" s="99">
        <v>1923.08</v>
      </c>
    </row>
    <row r="2529" spans="2:4">
      <c r="B2529" s="106" t="s">
        <v>304</v>
      </c>
      <c r="C2529" s="35" t="s">
        <v>171</v>
      </c>
      <c r="D2529" s="99">
        <v>1923.08</v>
      </c>
    </row>
    <row r="2530" spans="2:4">
      <c r="B2530" s="106" t="s">
        <v>304</v>
      </c>
      <c r="C2530" s="35" t="s">
        <v>172</v>
      </c>
      <c r="D2530" s="99">
        <v>1923.08</v>
      </c>
    </row>
    <row r="2531" spans="2:4">
      <c r="B2531" s="106" t="s">
        <v>304</v>
      </c>
      <c r="C2531" s="35" t="s">
        <v>173</v>
      </c>
      <c r="D2531" s="99">
        <v>1923.08</v>
      </c>
    </row>
    <row r="2532" spans="2:4">
      <c r="B2532" s="106" t="s">
        <v>304</v>
      </c>
      <c r="C2532" s="35" t="s">
        <v>174</v>
      </c>
      <c r="D2532" s="99">
        <v>1923.08</v>
      </c>
    </row>
    <row r="2533" spans="2:4">
      <c r="B2533" s="106" t="s">
        <v>304</v>
      </c>
      <c r="C2533" s="35" t="s">
        <v>175</v>
      </c>
      <c r="D2533" s="99">
        <v>1923.08</v>
      </c>
    </row>
    <row r="2534" spans="2:4">
      <c r="B2534" s="106" t="s">
        <v>304</v>
      </c>
      <c r="C2534" s="35" t="s">
        <v>176</v>
      </c>
      <c r="D2534" s="99">
        <v>1923.08</v>
      </c>
    </row>
    <row r="2535" spans="2:4">
      <c r="B2535" s="106" t="s">
        <v>304</v>
      </c>
      <c r="C2535" s="35" t="s">
        <v>177</v>
      </c>
      <c r="D2535" s="99">
        <v>1923.08</v>
      </c>
    </row>
    <row r="2536" spans="2:4">
      <c r="B2536" s="106" t="s">
        <v>304</v>
      </c>
      <c r="C2536" s="35" t="s">
        <v>178</v>
      </c>
      <c r="D2536" s="99">
        <v>1923.08</v>
      </c>
    </row>
    <row r="2537" spans="2:4">
      <c r="B2537" s="106" t="s">
        <v>304</v>
      </c>
      <c r="C2537" s="35" t="s">
        <v>179</v>
      </c>
      <c r="D2537" s="99">
        <v>1923.08</v>
      </c>
    </row>
    <row r="2538" spans="2:4">
      <c r="B2538" s="106" t="s">
        <v>304</v>
      </c>
      <c r="C2538" s="35" t="s">
        <v>180</v>
      </c>
      <c r="D2538" s="99">
        <v>1923.08</v>
      </c>
    </row>
    <row r="2539" spans="2:4">
      <c r="B2539" s="106" t="s">
        <v>304</v>
      </c>
      <c r="C2539" s="35" t="s">
        <v>181</v>
      </c>
      <c r="D2539" s="99">
        <v>1923.08</v>
      </c>
    </row>
    <row r="2540" spans="2:4">
      <c r="B2540" s="106" t="s">
        <v>304</v>
      </c>
      <c r="C2540" s="35" t="s">
        <v>182</v>
      </c>
      <c r="D2540" s="99">
        <v>1923.08</v>
      </c>
    </row>
    <row r="2541" spans="2:4">
      <c r="B2541" s="106" t="s">
        <v>304</v>
      </c>
      <c r="C2541" s="35" t="s">
        <v>183</v>
      </c>
      <c r="D2541" s="99">
        <v>1923.08</v>
      </c>
    </row>
    <row r="2542" spans="2:4">
      <c r="B2542" s="106" t="s">
        <v>304</v>
      </c>
      <c r="C2542" s="35" t="s">
        <v>184</v>
      </c>
      <c r="D2542" s="99">
        <v>1923.08</v>
      </c>
    </row>
    <row r="2543" spans="2:4">
      <c r="B2543" s="106" t="s">
        <v>304</v>
      </c>
      <c r="C2543" s="35" t="s">
        <v>185</v>
      </c>
      <c r="D2543" s="99">
        <v>1923.08</v>
      </c>
    </row>
    <row r="2544" spans="2:4">
      <c r="B2544" s="106" t="s">
        <v>304</v>
      </c>
      <c r="C2544" s="35" t="s">
        <v>186</v>
      </c>
      <c r="D2544" s="99">
        <v>1923.08</v>
      </c>
    </row>
    <row r="2545" spans="2:4">
      <c r="B2545" s="106" t="s">
        <v>304</v>
      </c>
      <c r="C2545" s="35" t="s">
        <v>187</v>
      </c>
      <c r="D2545" s="99">
        <v>1923.08</v>
      </c>
    </row>
    <row r="2546" spans="2:4">
      <c r="B2546" s="106" t="s">
        <v>304</v>
      </c>
      <c r="C2546" s="35" t="s">
        <v>188</v>
      </c>
      <c r="D2546" s="99">
        <v>1923.08</v>
      </c>
    </row>
    <row r="2547" spans="2:4">
      <c r="B2547" s="106" t="s">
        <v>304</v>
      </c>
      <c r="C2547" s="35" t="s">
        <v>189</v>
      </c>
      <c r="D2547" s="99">
        <v>1923.08</v>
      </c>
    </row>
    <row r="2548" spans="2:4">
      <c r="B2548" s="106" t="s">
        <v>304</v>
      </c>
      <c r="C2548" s="35" t="s">
        <v>190</v>
      </c>
      <c r="D2548" s="99">
        <v>1923.08</v>
      </c>
    </row>
    <row r="2549" spans="2:4">
      <c r="B2549" s="106" t="s">
        <v>304</v>
      </c>
      <c r="C2549" s="35" t="s">
        <v>191</v>
      </c>
      <c r="D2549" s="99">
        <v>1923.08</v>
      </c>
    </row>
    <row r="2550" spans="2:4">
      <c r="B2550" s="106" t="s">
        <v>304</v>
      </c>
      <c r="C2550" s="35" t="s">
        <v>192</v>
      </c>
      <c r="D2550" s="99">
        <v>1923.08</v>
      </c>
    </row>
    <row r="2551" spans="2:4">
      <c r="B2551" s="106" t="s">
        <v>304</v>
      </c>
      <c r="C2551" s="35" t="s">
        <v>193</v>
      </c>
      <c r="D2551" s="99">
        <v>1923.08</v>
      </c>
    </row>
    <row r="2552" spans="2:4">
      <c r="B2552" s="106" t="s">
        <v>304</v>
      </c>
      <c r="C2552" s="35" t="s">
        <v>194</v>
      </c>
      <c r="D2552" s="99">
        <v>1923.08</v>
      </c>
    </row>
    <row r="2553" spans="2:4">
      <c r="B2553" s="106" t="s">
        <v>304</v>
      </c>
      <c r="C2553" s="35" t="s">
        <v>195</v>
      </c>
      <c r="D2553" s="99">
        <v>1923.08</v>
      </c>
    </row>
    <row r="2554" spans="2:4">
      <c r="B2554" s="106" t="s">
        <v>304</v>
      </c>
      <c r="C2554" s="35" t="s">
        <v>196</v>
      </c>
      <c r="D2554" s="99">
        <v>1923.08</v>
      </c>
    </row>
    <row r="2555" spans="2:4">
      <c r="B2555" s="106" t="s">
        <v>304</v>
      </c>
      <c r="C2555" s="35" t="s">
        <v>197</v>
      </c>
      <c r="D2555" s="99">
        <v>1923.08</v>
      </c>
    </row>
    <row r="2556" spans="2:4">
      <c r="B2556" s="106" t="s">
        <v>304</v>
      </c>
      <c r="C2556" s="35" t="s">
        <v>198</v>
      </c>
      <c r="D2556" s="99">
        <v>1923.08</v>
      </c>
    </row>
    <row r="2557" spans="2:4">
      <c r="B2557" s="106" t="s">
        <v>304</v>
      </c>
      <c r="C2557" s="35" t="s">
        <v>199</v>
      </c>
      <c r="D2557" s="99">
        <v>1923.08</v>
      </c>
    </row>
    <row r="2558" spans="2:4">
      <c r="B2558" s="106" t="s">
        <v>304</v>
      </c>
      <c r="C2558" s="35" t="s">
        <v>200</v>
      </c>
      <c r="D2558" s="99">
        <v>1923.08</v>
      </c>
    </row>
    <row r="2559" spans="2:4">
      <c r="B2559" s="106" t="s">
        <v>304</v>
      </c>
      <c r="C2559" s="35" t="s">
        <v>201</v>
      </c>
      <c r="D2559" s="99">
        <v>2173.91</v>
      </c>
    </row>
    <row r="2560" spans="2:4">
      <c r="B2560" s="106" t="s">
        <v>304</v>
      </c>
      <c r="C2560" s="35" t="s">
        <v>202</v>
      </c>
      <c r="D2560" s="99">
        <v>2173.91</v>
      </c>
    </row>
    <row r="2561" spans="2:4">
      <c r="B2561" s="106" t="s">
        <v>304</v>
      </c>
      <c r="C2561" s="35" t="s">
        <v>203</v>
      </c>
      <c r="D2561" s="99">
        <v>2173.91</v>
      </c>
    </row>
    <row r="2562" spans="2:4">
      <c r="B2562" s="106" t="s">
        <v>304</v>
      </c>
      <c r="C2562" s="35" t="s">
        <v>204</v>
      </c>
      <c r="D2562" s="99">
        <v>2173.91</v>
      </c>
    </row>
    <row r="2563" spans="2:4">
      <c r="B2563" s="106" t="s">
        <v>304</v>
      </c>
      <c r="C2563" s="35" t="s">
        <v>205</v>
      </c>
      <c r="D2563" s="99">
        <v>2173.91</v>
      </c>
    </row>
    <row r="2564" spans="2:4">
      <c r="B2564" s="106" t="s">
        <v>304</v>
      </c>
      <c r="C2564" s="35" t="s">
        <v>206</v>
      </c>
      <c r="D2564" s="99">
        <v>2173.91</v>
      </c>
    </row>
    <row r="2565" spans="2:4">
      <c r="B2565" s="106" t="s">
        <v>304</v>
      </c>
      <c r="C2565" s="35" t="s">
        <v>207</v>
      </c>
      <c r="D2565" s="99">
        <v>2173.91</v>
      </c>
    </row>
    <row r="2566" spans="2:4">
      <c r="B2566" s="106" t="s">
        <v>304</v>
      </c>
      <c r="C2566" s="35" t="s">
        <v>208</v>
      </c>
      <c r="D2566" s="99">
        <v>2173.91</v>
      </c>
    </row>
    <row r="2567" spans="2:4">
      <c r="B2567" s="106" t="s">
        <v>304</v>
      </c>
      <c r="C2567" s="35" t="s">
        <v>209</v>
      </c>
      <c r="D2567" s="99">
        <v>2173.91</v>
      </c>
    </row>
    <row r="2568" spans="2:4">
      <c r="B2568" s="106" t="s">
        <v>304</v>
      </c>
      <c r="C2568" s="35" t="s">
        <v>210</v>
      </c>
      <c r="D2568" s="99">
        <v>2173.91</v>
      </c>
    </row>
    <row r="2569" spans="2:4">
      <c r="B2569" s="106" t="s">
        <v>304</v>
      </c>
      <c r="C2569" s="35" t="s">
        <v>211</v>
      </c>
      <c r="D2569" s="99">
        <v>2173.91</v>
      </c>
    </row>
    <row r="2570" spans="2:4">
      <c r="B2570" s="106" t="s">
        <v>304</v>
      </c>
      <c r="C2570" s="35" t="s">
        <v>212</v>
      </c>
      <c r="D2570" s="99">
        <v>2173.91</v>
      </c>
    </row>
    <row r="2571" spans="2:4">
      <c r="B2571" s="106" t="s">
        <v>304</v>
      </c>
      <c r="C2571" s="35" t="s">
        <v>213</v>
      </c>
      <c r="D2571" s="99">
        <v>2173.91</v>
      </c>
    </row>
    <row r="2572" spans="2:4">
      <c r="B2572" s="106" t="s">
        <v>304</v>
      </c>
      <c r="C2572" s="35" t="s">
        <v>214</v>
      </c>
      <c r="D2572" s="99">
        <v>2173.91</v>
      </c>
    </row>
    <row r="2573" spans="2:4">
      <c r="B2573" s="106" t="s">
        <v>304</v>
      </c>
      <c r="C2573" s="35" t="s">
        <v>215</v>
      </c>
      <c r="D2573" s="99">
        <v>2173.91</v>
      </c>
    </row>
    <row r="2574" spans="2:4">
      <c r="B2574" s="106" t="s">
        <v>304</v>
      </c>
      <c r="C2574" s="35" t="s">
        <v>216</v>
      </c>
      <c r="D2574" s="99">
        <v>2173.91</v>
      </c>
    </row>
    <row r="2575" spans="2:4">
      <c r="B2575" s="106" t="s">
        <v>304</v>
      </c>
      <c r="C2575" s="35" t="s">
        <v>217</v>
      </c>
      <c r="D2575" s="99">
        <v>2173.91</v>
      </c>
    </row>
    <row r="2576" spans="2:4">
      <c r="B2576" s="106" t="s">
        <v>304</v>
      </c>
      <c r="C2576" s="35" t="s">
        <v>218</v>
      </c>
      <c r="D2576" s="99">
        <v>2173.91</v>
      </c>
    </row>
    <row r="2577" spans="2:4">
      <c r="B2577" s="106" t="s">
        <v>304</v>
      </c>
      <c r="C2577" s="35" t="s">
        <v>219</v>
      </c>
      <c r="D2577" s="99">
        <v>2173.91</v>
      </c>
    </row>
    <row r="2578" spans="2:4">
      <c r="B2578" s="106" t="s">
        <v>304</v>
      </c>
      <c r="C2578" s="35" t="s">
        <v>220</v>
      </c>
      <c r="D2578" s="99">
        <v>2173.91</v>
      </c>
    </row>
    <row r="2579" spans="2:4">
      <c r="B2579" s="106" t="s">
        <v>304</v>
      </c>
      <c r="C2579" s="35" t="s">
        <v>221</v>
      </c>
      <c r="D2579" s="99">
        <v>2173.91</v>
      </c>
    </row>
    <row r="2580" spans="2:4">
      <c r="B2580" s="106" t="s">
        <v>304</v>
      </c>
      <c r="C2580" s="35" t="s">
        <v>222</v>
      </c>
      <c r="D2580" s="99">
        <v>2173.91</v>
      </c>
    </row>
    <row r="2581" spans="2:4">
      <c r="B2581" s="106" t="s">
        <v>304</v>
      </c>
      <c r="C2581" s="35" t="s">
        <v>223</v>
      </c>
      <c r="D2581" s="99">
        <v>2173.91</v>
      </c>
    </row>
    <row r="2582" spans="2:4">
      <c r="B2582" s="106" t="s">
        <v>304</v>
      </c>
      <c r="C2582" s="35" t="s">
        <v>224</v>
      </c>
      <c r="D2582" s="99">
        <v>2173.91</v>
      </c>
    </row>
    <row r="2583" spans="2:4">
      <c r="B2583" s="106" t="s">
        <v>304</v>
      </c>
      <c r="C2583" s="35" t="s">
        <v>225</v>
      </c>
      <c r="D2583" s="99">
        <v>2173.91</v>
      </c>
    </row>
    <row r="2584" spans="2:4">
      <c r="B2584" s="106" t="s">
        <v>304</v>
      </c>
      <c r="C2584" s="35" t="s">
        <v>226</v>
      </c>
      <c r="D2584" s="99">
        <v>2173.91</v>
      </c>
    </row>
    <row r="2585" spans="2:4">
      <c r="B2585" s="106" t="s">
        <v>304</v>
      </c>
      <c r="C2585" s="35" t="s">
        <v>227</v>
      </c>
      <c r="D2585" s="99">
        <v>2173.91</v>
      </c>
    </row>
    <row r="2586" spans="2:4">
      <c r="B2586" s="106" t="s">
        <v>304</v>
      </c>
      <c r="C2586" s="35" t="s">
        <v>228</v>
      </c>
      <c r="D2586" s="99">
        <v>2173.91</v>
      </c>
    </row>
    <row r="2587" spans="2:4">
      <c r="B2587" s="106" t="s">
        <v>304</v>
      </c>
      <c r="C2587" s="35" t="s">
        <v>229</v>
      </c>
      <c r="D2587" s="99">
        <v>2173.91</v>
      </c>
    </row>
    <row r="2588" spans="2:4">
      <c r="B2588" s="106" t="s">
        <v>304</v>
      </c>
      <c r="C2588" s="35" t="s">
        <v>230</v>
      </c>
      <c r="D2588" s="99">
        <v>2173.91</v>
      </c>
    </row>
    <row r="2589" spans="2:4">
      <c r="B2589" s="106" t="s">
        <v>304</v>
      </c>
      <c r="C2589" s="35" t="s">
        <v>231</v>
      </c>
      <c r="D2589" s="99">
        <v>2173.91</v>
      </c>
    </row>
    <row r="2590" spans="2:4">
      <c r="B2590" s="54" t="s">
        <v>305</v>
      </c>
      <c r="C2590" s="90" t="s">
        <v>34</v>
      </c>
      <c r="D2590" s="100">
        <v>911.37</v>
      </c>
    </row>
    <row r="2591" spans="2:4">
      <c r="B2591" s="54" t="s">
        <v>305</v>
      </c>
      <c r="C2591" s="90" t="s">
        <v>33</v>
      </c>
      <c r="D2591" s="100">
        <v>911.37</v>
      </c>
    </row>
    <row r="2592" spans="2:4">
      <c r="B2592" s="54" t="s">
        <v>305</v>
      </c>
      <c r="C2592" s="90" t="s">
        <v>35</v>
      </c>
      <c r="D2592" s="100">
        <v>911.37</v>
      </c>
    </row>
    <row r="2593" spans="2:4">
      <c r="B2593" s="54" t="s">
        <v>305</v>
      </c>
      <c r="C2593" s="90" t="s">
        <v>36</v>
      </c>
      <c r="D2593" s="100">
        <v>911.37</v>
      </c>
    </row>
    <row r="2594" spans="2:4">
      <c r="B2594" s="54" t="s">
        <v>305</v>
      </c>
      <c r="C2594" s="90" t="s">
        <v>37</v>
      </c>
      <c r="D2594" s="100">
        <v>911.37</v>
      </c>
    </row>
    <row r="2595" spans="2:4">
      <c r="B2595" s="54" t="s">
        <v>305</v>
      </c>
      <c r="C2595" s="90" t="s">
        <v>38</v>
      </c>
      <c r="D2595" s="100">
        <v>911.37</v>
      </c>
    </row>
    <row r="2596" spans="2:4">
      <c r="B2596" s="54" t="s">
        <v>305</v>
      </c>
      <c r="C2596" s="90" t="s">
        <v>39</v>
      </c>
      <c r="D2596" s="100">
        <v>911.37</v>
      </c>
    </row>
    <row r="2597" spans="2:4">
      <c r="B2597" s="54" t="s">
        <v>305</v>
      </c>
      <c r="C2597" s="90" t="s">
        <v>40</v>
      </c>
      <c r="D2597" s="100">
        <v>911.37</v>
      </c>
    </row>
    <row r="2598" spans="2:4">
      <c r="B2598" s="54" t="s">
        <v>305</v>
      </c>
      <c r="C2598" s="90" t="s">
        <v>41</v>
      </c>
      <c r="D2598" s="100">
        <v>911.37</v>
      </c>
    </row>
    <row r="2599" spans="2:4">
      <c r="B2599" s="54" t="s">
        <v>305</v>
      </c>
      <c r="C2599" s="90" t="s">
        <v>42</v>
      </c>
      <c r="D2599" s="100">
        <v>911.37</v>
      </c>
    </row>
    <row r="2600" spans="2:4">
      <c r="B2600" s="54" t="s">
        <v>305</v>
      </c>
      <c r="C2600" s="90" t="s">
        <v>43</v>
      </c>
      <c r="D2600" s="100">
        <v>911.37</v>
      </c>
    </row>
    <row r="2601" spans="2:4">
      <c r="B2601" s="54" t="s">
        <v>305</v>
      </c>
      <c r="C2601" s="90" t="s">
        <v>44</v>
      </c>
      <c r="D2601" s="100">
        <v>911.37</v>
      </c>
    </row>
    <row r="2602" spans="2:4">
      <c r="B2602" s="54" t="s">
        <v>305</v>
      </c>
      <c r="C2602" s="90" t="s">
        <v>45</v>
      </c>
      <c r="D2602" s="100">
        <v>911.37</v>
      </c>
    </row>
    <row r="2603" spans="2:4">
      <c r="B2603" s="54" t="s">
        <v>305</v>
      </c>
      <c r="C2603" s="90" t="s">
        <v>46</v>
      </c>
      <c r="D2603" s="100">
        <v>911.37</v>
      </c>
    </row>
    <row r="2604" spans="2:4">
      <c r="B2604" s="54" t="s">
        <v>305</v>
      </c>
      <c r="C2604" s="90" t="s">
        <v>47</v>
      </c>
      <c r="D2604" s="100">
        <v>911.37</v>
      </c>
    </row>
    <row r="2605" spans="2:4">
      <c r="B2605" s="54" t="s">
        <v>305</v>
      </c>
      <c r="C2605" s="90" t="s">
        <v>48</v>
      </c>
      <c r="D2605" s="100">
        <v>911.37</v>
      </c>
    </row>
    <row r="2606" spans="2:4">
      <c r="B2606" s="54" t="s">
        <v>305</v>
      </c>
      <c r="C2606" s="90" t="s">
        <v>49</v>
      </c>
      <c r="D2606" s="100">
        <v>911.37</v>
      </c>
    </row>
    <row r="2607" spans="2:4">
      <c r="B2607" s="54" t="s">
        <v>305</v>
      </c>
      <c r="C2607" s="90" t="s">
        <v>50</v>
      </c>
      <c r="D2607" s="100">
        <v>911.37</v>
      </c>
    </row>
    <row r="2608" spans="2:4">
      <c r="B2608" s="54" t="s">
        <v>305</v>
      </c>
      <c r="C2608" s="90" t="s">
        <v>51</v>
      </c>
      <c r="D2608" s="100">
        <v>911.37</v>
      </c>
    </row>
    <row r="2609" spans="2:4">
      <c r="B2609" s="54" t="s">
        <v>305</v>
      </c>
      <c r="C2609" s="90" t="s">
        <v>52</v>
      </c>
      <c r="D2609" s="100">
        <v>911.37</v>
      </c>
    </row>
    <row r="2610" spans="2:4">
      <c r="B2610" s="54" t="s">
        <v>305</v>
      </c>
      <c r="C2610" s="90" t="s">
        <v>53</v>
      </c>
      <c r="D2610" s="100">
        <v>911.37</v>
      </c>
    </row>
    <row r="2611" spans="2:4">
      <c r="B2611" s="54" t="s">
        <v>305</v>
      </c>
      <c r="C2611" s="90" t="s">
        <v>54</v>
      </c>
      <c r="D2611" s="100">
        <v>911.37</v>
      </c>
    </row>
    <row r="2612" spans="2:4">
      <c r="B2612" s="54" t="s">
        <v>305</v>
      </c>
      <c r="C2612" s="90" t="s">
        <v>55</v>
      </c>
      <c r="D2612" s="100">
        <v>911.37</v>
      </c>
    </row>
    <row r="2613" spans="2:4">
      <c r="B2613" s="54" t="s">
        <v>305</v>
      </c>
      <c r="C2613" s="90" t="s">
        <v>56</v>
      </c>
      <c r="D2613" s="100">
        <v>911.37</v>
      </c>
    </row>
    <row r="2614" spans="2:4">
      <c r="B2614" s="54" t="s">
        <v>305</v>
      </c>
      <c r="C2614" s="90" t="s">
        <v>57</v>
      </c>
      <c r="D2614" s="100">
        <v>911.37</v>
      </c>
    </row>
    <row r="2615" spans="2:4">
      <c r="B2615" s="54" t="s">
        <v>305</v>
      </c>
      <c r="C2615" s="90" t="s">
        <v>58</v>
      </c>
      <c r="D2615" s="100">
        <v>911.37</v>
      </c>
    </row>
    <row r="2616" spans="2:4">
      <c r="B2616" s="54" t="s">
        <v>305</v>
      </c>
      <c r="C2616" s="90" t="s">
        <v>59</v>
      </c>
      <c r="D2616" s="100">
        <v>911.37</v>
      </c>
    </row>
    <row r="2617" spans="2:4">
      <c r="B2617" s="54" t="s">
        <v>305</v>
      </c>
      <c r="C2617" s="90" t="s">
        <v>60</v>
      </c>
      <c r="D2617" s="100">
        <v>911.37</v>
      </c>
    </row>
    <row r="2618" spans="2:4">
      <c r="B2618" s="54" t="s">
        <v>305</v>
      </c>
      <c r="C2618" s="90" t="s">
        <v>61</v>
      </c>
      <c r="D2618" s="100">
        <v>911.37</v>
      </c>
    </row>
    <row r="2619" spans="2:4">
      <c r="B2619" s="54" t="s">
        <v>305</v>
      </c>
      <c r="C2619" s="90" t="s">
        <v>62</v>
      </c>
      <c r="D2619" s="100">
        <v>911.37</v>
      </c>
    </row>
    <row r="2620" spans="2:4">
      <c r="B2620" s="54" t="s">
        <v>305</v>
      </c>
      <c r="C2620" s="90" t="s">
        <v>63</v>
      </c>
      <c r="D2620" s="100">
        <v>911.37</v>
      </c>
    </row>
    <row r="2621" spans="2:4">
      <c r="B2621" s="54" t="s">
        <v>305</v>
      </c>
      <c r="C2621" s="90" t="s">
        <v>64</v>
      </c>
      <c r="D2621" s="100">
        <v>911.37</v>
      </c>
    </row>
    <row r="2622" spans="2:4">
      <c r="B2622" s="54" t="s">
        <v>305</v>
      </c>
      <c r="C2622" s="90" t="s">
        <v>65</v>
      </c>
      <c r="D2622" s="100">
        <v>911.37</v>
      </c>
    </row>
    <row r="2623" spans="2:4">
      <c r="B2623" s="54" t="s">
        <v>305</v>
      </c>
      <c r="C2623" s="90" t="s">
        <v>66</v>
      </c>
      <c r="D2623" s="100">
        <v>911.37</v>
      </c>
    </row>
    <row r="2624" spans="2:4">
      <c r="B2624" s="54" t="s">
        <v>305</v>
      </c>
      <c r="C2624" s="90" t="s">
        <v>67</v>
      </c>
      <c r="D2624" s="100">
        <v>911.37</v>
      </c>
    </row>
    <row r="2625" spans="2:4">
      <c r="B2625" s="54" t="s">
        <v>305</v>
      </c>
      <c r="C2625" s="90" t="s">
        <v>68</v>
      </c>
      <c r="D2625" s="100">
        <v>911.37</v>
      </c>
    </row>
    <row r="2626" spans="2:4">
      <c r="B2626" s="54" t="s">
        <v>305</v>
      </c>
      <c r="C2626" s="90" t="s">
        <v>69</v>
      </c>
      <c r="D2626" s="100">
        <v>911.37</v>
      </c>
    </row>
    <row r="2627" spans="2:4">
      <c r="B2627" s="54" t="s">
        <v>305</v>
      </c>
      <c r="C2627" s="90" t="s">
        <v>70</v>
      </c>
      <c r="D2627" s="100">
        <v>911.37</v>
      </c>
    </row>
    <row r="2628" spans="2:4">
      <c r="B2628" s="54" t="s">
        <v>305</v>
      </c>
      <c r="C2628" s="90" t="s">
        <v>71</v>
      </c>
      <c r="D2628" s="100">
        <v>911.37</v>
      </c>
    </row>
    <row r="2629" spans="2:4">
      <c r="B2629" s="54" t="s">
        <v>305</v>
      </c>
      <c r="C2629" s="90" t="s">
        <v>72</v>
      </c>
      <c r="D2629" s="100">
        <v>911.37</v>
      </c>
    </row>
    <row r="2630" spans="2:4">
      <c r="B2630" s="54" t="s">
        <v>305</v>
      </c>
      <c r="C2630" s="90" t="s">
        <v>73</v>
      </c>
      <c r="D2630" s="100">
        <v>911.37</v>
      </c>
    </row>
    <row r="2631" spans="2:4">
      <c r="B2631" s="54" t="s">
        <v>305</v>
      </c>
      <c r="C2631" s="90" t="s">
        <v>74</v>
      </c>
      <c r="D2631" s="100">
        <v>911.37</v>
      </c>
    </row>
    <row r="2632" spans="2:4">
      <c r="B2632" s="54" t="s">
        <v>305</v>
      </c>
      <c r="C2632" s="90" t="s">
        <v>75</v>
      </c>
      <c r="D2632" s="100">
        <v>911.37</v>
      </c>
    </row>
    <row r="2633" spans="2:4">
      <c r="B2633" s="54" t="s">
        <v>305</v>
      </c>
      <c r="C2633" s="90" t="s">
        <v>76</v>
      </c>
      <c r="D2633" s="100">
        <v>911.37</v>
      </c>
    </row>
    <row r="2634" spans="2:4">
      <c r="B2634" s="54" t="s">
        <v>305</v>
      </c>
      <c r="C2634" s="90" t="s">
        <v>77</v>
      </c>
      <c r="D2634" s="100">
        <v>911.37</v>
      </c>
    </row>
    <row r="2635" spans="2:4">
      <c r="B2635" s="54" t="s">
        <v>305</v>
      </c>
      <c r="C2635" s="90" t="s">
        <v>78</v>
      </c>
      <c r="D2635" s="100">
        <v>911.37</v>
      </c>
    </row>
    <row r="2636" spans="2:4">
      <c r="B2636" s="54" t="s">
        <v>305</v>
      </c>
      <c r="C2636" s="90" t="s">
        <v>79</v>
      </c>
      <c r="D2636" s="100">
        <v>911.37</v>
      </c>
    </row>
    <row r="2637" spans="2:4">
      <c r="B2637" s="54" t="s">
        <v>305</v>
      </c>
      <c r="C2637" s="90" t="s">
        <v>80</v>
      </c>
      <c r="D2637" s="100">
        <v>911.37</v>
      </c>
    </row>
    <row r="2638" spans="2:4">
      <c r="B2638" s="54" t="s">
        <v>305</v>
      </c>
      <c r="C2638" s="90" t="s">
        <v>81</v>
      </c>
      <c r="D2638" s="100">
        <v>911.37</v>
      </c>
    </row>
    <row r="2639" spans="2:4">
      <c r="B2639" s="54" t="s">
        <v>305</v>
      </c>
      <c r="C2639" s="90" t="s">
        <v>83</v>
      </c>
      <c r="D2639" s="100">
        <v>911.37</v>
      </c>
    </row>
    <row r="2640" spans="2:4">
      <c r="B2640" s="54" t="s">
        <v>305</v>
      </c>
      <c r="C2640" s="90" t="s">
        <v>84</v>
      </c>
      <c r="D2640" s="100">
        <v>911.37</v>
      </c>
    </row>
    <row r="2641" spans="2:4">
      <c r="B2641" s="54" t="s">
        <v>305</v>
      </c>
      <c r="C2641" s="90" t="s">
        <v>85</v>
      </c>
      <c r="D2641" s="100">
        <v>911.37</v>
      </c>
    </row>
    <row r="2642" spans="2:4">
      <c r="B2642" s="54" t="s">
        <v>305</v>
      </c>
      <c r="C2642" s="90" t="s">
        <v>86</v>
      </c>
      <c r="D2642" s="100">
        <v>911.37</v>
      </c>
    </row>
    <row r="2643" spans="2:4">
      <c r="B2643" s="54" t="s">
        <v>305</v>
      </c>
      <c r="C2643" s="90" t="s">
        <v>87</v>
      </c>
      <c r="D2643" s="100">
        <v>911.37</v>
      </c>
    </row>
    <row r="2644" spans="2:4">
      <c r="B2644" s="54" t="s">
        <v>305</v>
      </c>
      <c r="C2644" s="90" t="s">
        <v>88</v>
      </c>
      <c r="D2644" s="100">
        <v>911.37</v>
      </c>
    </row>
    <row r="2645" spans="2:4">
      <c r="B2645" s="54" t="s">
        <v>305</v>
      </c>
      <c r="C2645" s="90" t="s">
        <v>89</v>
      </c>
      <c r="D2645" s="100">
        <v>911.37</v>
      </c>
    </row>
    <row r="2646" spans="2:4">
      <c r="B2646" s="54" t="s">
        <v>305</v>
      </c>
      <c r="C2646" s="90" t="s">
        <v>90</v>
      </c>
      <c r="D2646" s="100">
        <v>911.37</v>
      </c>
    </row>
    <row r="2647" spans="2:4">
      <c r="B2647" s="54" t="s">
        <v>305</v>
      </c>
      <c r="C2647" s="90" t="s">
        <v>91</v>
      </c>
      <c r="D2647" s="100">
        <v>911.37</v>
      </c>
    </row>
    <row r="2648" spans="2:4">
      <c r="B2648" s="54" t="s">
        <v>305</v>
      </c>
      <c r="C2648" s="90" t="s">
        <v>82</v>
      </c>
      <c r="D2648" s="100">
        <v>911.37</v>
      </c>
    </row>
    <row r="2649" spans="2:4">
      <c r="B2649" s="54" t="s">
        <v>305</v>
      </c>
      <c r="C2649" s="90" t="s">
        <v>92</v>
      </c>
      <c r="D2649" s="100">
        <v>911.37</v>
      </c>
    </row>
    <row r="2650" spans="2:4">
      <c r="B2650" s="54" t="s">
        <v>305</v>
      </c>
      <c r="C2650" s="90" t="s">
        <v>93</v>
      </c>
      <c r="D2650" s="100">
        <v>911.37</v>
      </c>
    </row>
    <row r="2651" spans="2:4">
      <c r="B2651" s="54" t="s">
        <v>305</v>
      </c>
      <c r="C2651" s="90" t="s">
        <v>235</v>
      </c>
      <c r="D2651" s="100">
        <v>911.37</v>
      </c>
    </row>
    <row r="2652" spans="2:4">
      <c r="B2652" s="54" t="s">
        <v>305</v>
      </c>
      <c r="C2652" s="90" t="s">
        <v>95</v>
      </c>
      <c r="D2652" s="100">
        <v>911.37</v>
      </c>
    </row>
    <row r="2653" spans="2:4">
      <c r="B2653" s="54" t="s">
        <v>305</v>
      </c>
      <c r="C2653" s="90" t="s">
        <v>96</v>
      </c>
      <c r="D2653" s="100">
        <v>911.37</v>
      </c>
    </row>
    <row r="2654" spans="2:4">
      <c r="B2654" s="54" t="s">
        <v>305</v>
      </c>
      <c r="C2654" s="90" t="s">
        <v>97</v>
      </c>
      <c r="D2654" s="100">
        <v>911.37</v>
      </c>
    </row>
    <row r="2655" spans="2:4">
      <c r="B2655" s="54" t="s">
        <v>305</v>
      </c>
      <c r="C2655" s="90" t="s">
        <v>98</v>
      </c>
      <c r="D2655" s="100">
        <v>911.37</v>
      </c>
    </row>
    <row r="2656" spans="2:4">
      <c r="B2656" s="54" t="s">
        <v>305</v>
      </c>
      <c r="C2656" s="90" t="s">
        <v>99</v>
      </c>
      <c r="D2656" s="100">
        <v>911.37</v>
      </c>
    </row>
    <row r="2657" spans="2:4">
      <c r="B2657" s="54" t="s">
        <v>305</v>
      </c>
      <c r="C2657" s="90" t="s">
        <v>100</v>
      </c>
      <c r="D2657" s="100">
        <v>911.37</v>
      </c>
    </row>
    <row r="2658" spans="2:4">
      <c r="B2658" s="54" t="s">
        <v>305</v>
      </c>
      <c r="C2658" s="90" t="s">
        <v>101</v>
      </c>
      <c r="D2658" s="100">
        <v>911.37</v>
      </c>
    </row>
    <row r="2659" spans="2:4">
      <c r="B2659" s="54" t="s">
        <v>305</v>
      </c>
      <c r="C2659" s="90" t="s">
        <v>102</v>
      </c>
      <c r="D2659" s="100">
        <v>911.37</v>
      </c>
    </row>
    <row r="2660" spans="2:4">
      <c r="B2660" s="54" t="s">
        <v>305</v>
      </c>
      <c r="C2660" s="90" t="s">
        <v>103</v>
      </c>
      <c r="D2660" s="100">
        <v>911.37</v>
      </c>
    </row>
    <row r="2661" spans="2:4">
      <c r="B2661" s="54" t="s">
        <v>305</v>
      </c>
      <c r="C2661" s="90" t="s">
        <v>104</v>
      </c>
      <c r="D2661" s="100">
        <v>911.37</v>
      </c>
    </row>
    <row r="2662" spans="2:4">
      <c r="B2662" s="54" t="s">
        <v>305</v>
      </c>
      <c r="C2662" s="90" t="s">
        <v>105</v>
      </c>
      <c r="D2662" s="100">
        <v>911.37</v>
      </c>
    </row>
    <row r="2663" spans="2:4">
      <c r="B2663" s="54" t="s">
        <v>305</v>
      </c>
      <c r="C2663" s="90" t="s">
        <v>106</v>
      </c>
      <c r="D2663" s="100">
        <v>911.37</v>
      </c>
    </row>
    <row r="2664" spans="2:4">
      <c r="B2664" s="54" t="s">
        <v>305</v>
      </c>
      <c r="C2664" s="90" t="s">
        <v>107</v>
      </c>
      <c r="D2664" s="100">
        <v>911.37</v>
      </c>
    </row>
    <row r="2665" spans="2:4">
      <c r="B2665" s="54" t="s">
        <v>305</v>
      </c>
      <c r="C2665" s="90" t="s">
        <v>108</v>
      </c>
      <c r="D2665" s="100">
        <v>911.37</v>
      </c>
    </row>
    <row r="2666" spans="2:4">
      <c r="B2666" s="54" t="s">
        <v>305</v>
      </c>
      <c r="C2666" s="90" t="s">
        <v>109</v>
      </c>
      <c r="D2666" s="100">
        <v>911.37</v>
      </c>
    </row>
    <row r="2667" spans="2:4">
      <c r="B2667" s="54" t="s">
        <v>305</v>
      </c>
      <c r="C2667" s="90" t="s">
        <v>110</v>
      </c>
      <c r="D2667" s="100">
        <v>911.37</v>
      </c>
    </row>
    <row r="2668" spans="2:4">
      <c r="B2668" s="54" t="s">
        <v>305</v>
      </c>
      <c r="C2668" s="90" t="s">
        <v>111</v>
      </c>
      <c r="D2668" s="100">
        <v>911.37</v>
      </c>
    </row>
    <row r="2669" spans="2:4">
      <c r="B2669" s="54" t="s">
        <v>305</v>
      </c>
      <c r="C2669" s="90" t="s">
        <v>112</v>
      </c>
      <c r="D2669" s="100">
        <v>911.37</v>
      </c>
    </row>
    <row r="2670" spans="2:4">
      <c r="B2670" s="54" t="s">
        <v>305</v>
      </c>
      <c r="C2670" s="90" t="s">
        <v>113</v>
      </c>
      <c r="D2670" s="100">
        <v>911.37</v>
      </c>
    </row>
    <row r="2671" spans="2:4">
      <c r="B2671" s="54" t="s">
        <v>305</v>
      </c>
      <c r="C2671" s="90" t="s">
        <v>114</v>
      </c>
      <c r="D2671" s="100">
        <v>911.37</v>
      </c>
    </row>
    <row r="2672" spans="2:4">
      <c r="B2672" s="54" t="s">
        <v>305</v>
      </c>
      <c r="C2672" s="90" t="s">
        <v>115</v>
      </c>
      <c r="D2672" s="100">
        <v>911.37</v>
      </c>
    </row>
    <row r="2673" spans="2:4">
      <c r="B2673" s="54" t="s">
        <v>305</v>
      </c>
      <c r="C2673" s="90" t="s">
        <v>116</v>
      </c>
      <c r="D2673" s="100">
        <v>911.37</v>
      </c>
    </row>
    <row r="2674" spans="2:4">
      <c r="B2674" s="54" t="s">
        <v>305</v>
      </c>
      <c r="C2674" s="90" t="s">
        <v>117</v>
      </c>
      <c r="D2674" s="100">
        <v>911.37</v>
      </c>
    </row>
    <row r="2675" spans="2:4">
      <c r="B2675" s="54" t="s">
        <v>305</v>
      </c>
      <c r="C2675" s="90" t="s">
        <v>118</v>
      </c>
      <c r="D2675" s="100">
        <v>911.37</v>
      </c>
    </row>
    <row r="2676" spans="2:4">
      <c r="B2676" s="54" t="s">
        <v>305</v>
      </c>
      <c r="C2676" s="90" t="s">
        <v>119</v>
      </c>
      <c r="D2676" s="100">
        <v>911.37</v>
      </c>
    </row>
    <row r="2677" spans="2:4">
      <c r="B2677" s="54" t="s">
        <v>305</v>
      </c>
      <c r="C2677" s="90" t="s">
        <v>120</v>
      </c>
      <c r="D2677" s="100">
        <v>911.37</v>
      </c>
    </row>
    <row r="2678" spans="2:4">
      <c r="B2678" s="54" t="s">
        <v>305</v>
      </c>
      <c r="C2678" s="90" t="s">
        <v>121</v>
      </c>
      <c r="D2678" s="100">
        <v>911.37</v>
      </c>
    </row>
    <row r="2679" spans="2:4">
      <c r="B2679" s="54" t="s">
        <v>305</v>
      </c>
      <c r="C2679" s="90" t="s">
        <v>122</v>
      </c>
      <c r="D2679" s="100">
        <v>911.37</v>
      </c>
    </row>
    <row r="2680" spans="2:4">
      <c r="B2680" s="54" t="s">
        <v>305</v>
      </c>
      <c r="C2680" s="90" t="s">
        <v>123</v>
      </c>
      <c r="D2680" s="100">
        <v>911.37</v>
      </c>
    </row>
    <row r="2681" spans="2:4">
      <c r="B2681" s="54" t="s">
        <v>305</v>
      </c>
      <c r="C2681" s="90" t="s">
        <v>124</v>
      </c>
      <c r="D2681" s="100">
        <v>911.37</v>
      </c>
    </row>
    <row r="2682" spans="2:4">
      <c r="B2682" s="54" t="s">
        <v>305</v>
      </c>
      <c r="C2682" s="90" t="s">
        <v>125</v>
      </c>
      <c r="D2682" s="100">
        <v>911.37</v>
      </c>
    </row>
    <row r="2683" spans="2:4">
      <c r="B2683" s="54" t="s">
        <v>305</v>
      </c>
      <c r="C2683" s="90" t="s">
        <v>126</v>
      </c>
      <c r="D2683" s="100">
        <v>911.37</v>
      </c>
    </row>
    <row r="2684" spans="2:4">
      <c r="B2684" s="54" t="s">
        <v>305</v>
      </c>
      <c r="C2684" s="90" t="s">
        <v>127</v>
      </c>
      <c r="D2684" s="100">
        <v>911.37</v>
      </c>
    </row>
    <row r="2685" spans="2:4">
      <c r="B2685" s="54" t="s">
        <v>305</v>
      </c>
      <c r="C2685" s="90" t="s">
        <v>128</v>
      </c>
      <c r="D2685" s="100">
        <v>911.37</v>
      </c>
    </row>
    <row r="2686" spans="2:4">
      <c r="B2686" s="54" t="s">
        <v>305</v>
      </c>
      <c r="C2686" s="90" t="s">
        <v>129</v>
      </c>
      <c r="D2686" s="100">
        <v>911.37</v>
      </c>
    </row>
    <row r="2687" spans="2:4">
      <c r="B2687" s="54" t="s">
        <v>305</v>
      </c>
      <c r="C2687" s="90" t="s">
        <v>130</v>
      </c>
      <c r="D2687" s="100">
        <v>911.37</v>
      </c>
    </row>
    <row r="2688" spans="2:4">
      <c r="B2688" s="54" t="s">
        <v>305</v>
      </c>
      <c r="C2688" s="90" t="s">
        <v>131</v>
      </c>
      <c r="D2688" s="100">
        <v>911.37</v>
      </c>
    </row>
    <row r="2689" spans="2:4">
      <c r="B2689" s="54" t="s">
        <v>305</v>
      </c>
      <c r="C2689" s="90" t="s">
        <v>132</v>
      </c>
      <c r="D2689" s="100">
        <v>911.37</v>
      </c>
    </row>
    <row r="2690" spans="2:4">
      <c r="B2690" s="54" t="s">
        <v>305</v>
      </c>
      <c r="C2690" s="90" t="s">
        <v>133</v>
      </c>
      <c r="D2690" s="100">
        <v>911.37</v>
      </c>
    </row>
    <row r="2691" spans="2:4">
      <c r="B2691" s="54" t="s">
        <v>305</v>
      </c>
      <c r="C2691" s="90" t="s">
        <v>134</v>
      </c>
      <c r="D2691" s="100">
        <v>911.37</v>
      </c>
    </row>
    <row r="2692" spans="2:4">
      <c r="B2692" s="54" t="s">
        <v>305</v>
      </c>
      <c r="C2692" s="90" t="s">
        <v>135</v>
      </c>
      <c r="D2692" s="100">
        <v>911.37</v>
      </c>
    </row>
    <row r="2693" spans="2:4">
      <c r="B2693" s="54" t="s">
        <v>305</v>
      </c>
      <c r="C2693" s="90" t="s">
        <v>136</v>
      </c>
      <c r="D2693" s="100">
        <v>911.37</v>
      </c>
    </row>
    <row r="2694" spans="2:4">
      <c r="B2694" s="54" t="s">
        <v>305</v>
      </c>
      <c r="C2694" s="90" t="s">
        <v>137</v>
      </c>
      <c r="D2694" s="100">
        <v>911.37</v>
      </c>
    </row>
    <row r="2695" spans="2:4">
      <c r="B2695" s="54" t="s">
        <v>305</v>
      </c>
      <c r="C2695" s="90" t="s">
        <v>138</v>
      </c>
      <c r="D2695" s="100">
        <v>911.37</v>
      </c>
    </row>
    <row r="2696" spans="2:4">
      <c r="B2696" s="54" t="s">
        <v>305</v>
      </c>
      <c r="C2696" s="90" t="s">
        <v>139</v>
      </c>
      <c r="D2696" s="100">
        <v>911.37</v>
      </c>
    </row>
    <row r="2697" spans="2:4">
      <c r="B2697" s="54" t="s">
        <v>305</v>
      </c>
      <c r="C2697" s="90" t="s">
        <v>140</v>
      </c>
      <c r="D2697" s="100">
        <v>911.37</v>
      </c>
    </row>
    <row r="2698" spans="2:4">
      <c r="B2698" s="54" t="s">
        <v>305</v>
      </c>
      <c r="C2698" s="90" t="s">
        <v>141</v>
      </c>
      <c r="D2698" s="100">
        <v>911.37</v>
      </c>
    </row>
    <row r="2699" spans="2:4">
      <c r="B2699" s="54" t="s">
        <v>305</v>
      </c>
      <c r="C2699" s="90" t="s">
        <v>142</v>
      </c>
      <c r="D2699" s="100">
        <v>911.37</v>
      </c>
    </row>
    <row r="2700" spans="2:4">
      <c r="B2700" s="54" t="s">
        <v>305</v>
      </c>
      <c r="C2700" s="90" t="s">
        <v>143</v>
      </c>
      <c r="D2700" s="100">
        <v>911.37</v>
      </c>
    </row>
    <row r="2701" spans="2:4">
      <c r="B2701" s="54" t="s">
        <v>305</v>
      </c>
      <c r="C2701" s="90" t="s">
        <v>144</v>
      </c>
      <c r="D2701" s="100">
        <v>911.37</v>
      </c>
    </row>
    <row r="2702" spans="2:4">
      <c r="B2702" s="54" t="s">
        <v>305</v>
      </c>
      <c r="C2702" s="90" t="s">
        <v>145</v>
      </c>
      <c r="D2702" s="100">
        <v>911.37</v>
      </c>
    </row>
    <row r="2703" spans="2:4">
      <c r="B2703" s="54" t="s">
        <v>305</v>
      </c>
      <c r="C2703" s="90" t="s">
        <v>146</v>
      </c>
      <c r="D2703" s="100">
        <v>911.37</v>
      </c>
    </row>
    <row r="2704" spans="2:4">
      <c r="B2704" s="54" t="s">
        <v>305</v>
      </c>
      <c r="C2704" s="90" t="s">
        <v>147</v>
      </c>
      <c r="D2704" s="100">
        <v>911.37</v>
      </c>
    </row>
    <row r="2705" spans="2:4">
      <c r="B2705" s="54" t="s">
        <v>305</v>
      </c>
      <c r="C2705" s="90" t="s">
        <v>148</v>
      </c>
      <c r="D2705" s="100">
        <v>911.37</v>
      </c>
    </row>
    <row r="2706" spans="2:4">
      <c r="B2706" s="54" t="s">
        <v>305</v>
      </c>
      <c r="C2706" s="90" t="s">
        <v>149</v>
      </c>
      <c r="D2706" s="100">
        <v>911.37</v>
      </c>
    </row>
    <row r="2707" spans="2:4">
      <c r="B2707" s="54" t="s">
        <v>305</v>
      </c>
      <c r="C2707" s="90" t="s">
        <v>150</v>
      </c>
      <c r="D2707" s="100">
        <v>911.37</v>
      </c>
    </row>
    <row r="2708" spans="2:4">
      <c r="B2708" s="54" t="s">
        <v>305</v>
      </c>
      <c r="C2708" s="90" t="s">
        <v>151</v>
      </c>
      <c r="D2708" s="100">
        <v>911.37</v>
      </c>
    </row>
    <row r="2709" spans="2:4">
      <c r="B2709" s="54" t="s">
        <v>305</v>
      </c>
      <c r="C2709" s="90" t="s">
        <v>152</v>
      </c>
      <c r="D2709" s="100">
        <v>911.37</v>
      </c>
    </row>
    <row r="2710" spans="2:4">
      <c r="B2710" s="54" t="s">
        <v>305</v>
      </c>
      <c r="C2710" s="90" t="s">
        <v>153</v>
      </c>
      <c r="D2710" s="100">
        <v>911.37</v>
      </c>
    </row>
    <row r="2711" spans="2:4">
      <c r="B2711" s="54" t="s">
        <v>305</v>
      </c>
      <c r="C2711" s="90" t="s">
        <v>154</v>
      </c>
      <c r="D2711" s="100">
        <v>911.37</v>
      </c>
    </row>
    <row r="2712" spans="2:4">
      <c r="B2712" s="54" t="s">
        <v>305</v>
      </c>
      <c r="C2712" s="90" t="s">
        <v>155</v>
      </c>
      <c r="D2712" s="100">
        <v>911.37</v>
      </c>
    </row>
    <row r="2713" spans="2:4">
      <c r="B2713" s="54" t="s">
        <v>305</v>
      </c>
      <c r="C2713" s="90" t="s">
        <v>156</v>
      </c>
      <c r="D2713" s="100">
        <v>911.37</v>
      </c>
    </row>
    <row r="2714" spans="2:4">
      <c r="B2714" s="54" t="s">
        <v>305</v>
      </c>
      <c r="C2714" s="90" t="s">
        <v>157</v>
      </c>
      <c r="D2714" s="100">
        <v>911.37</v>
      </c>
    </row>
    <row r="2715" spans="2:4">
      <c r="B2715" s="54" t="s">
        <v>305</v>
      </c>
      <c r="C2715" s="90" t="s">
        <v>158</v>
      </c>
      <c r="D2715" s="100">
        <v>911.37</v>
      </c>
    </row>
    <row r="2716" spans="2:4">
      <c r="B2716" s="54" t="s">
        <v>305</v>
      </c>
      <c r="C2716" s="90" t="s">
        <v>159</v>
      </c>
      <c r="D2716" s="100">
        <v>911.37</v>
      </c>
    </row>
    <row r="2717" spans="2:4">
      <c r="B2717" s="54" t="s">
        <v>305</v>
      </c>
      <c r="C2717" s="90" t="s">
        <v>160</v>
      </c>
      <c r="D2717" s="100">
        <v>911.37</v>
      </c>
    </row>
    <row r="2718" spans="2:4">
      <c r="B2718" s="54" t="s">
        <v>305</v>
      </c>
      <c r="C2718" s="90" t="s">
        <v>161</v>
      </c>
      <c r="D2718" s="100">
        <v>911.37</v>
      </c>
    </row>
    <row r="2719" spans="2:4">
      <c r="B2719" s="54" t="s">
        <v>305</v>
      </c>
      <c r="C2719" s="90" t="s">
        <v>162</v>
      </c>
      <c r="D2719" s="100">
        <v>911.37</v>
      </c>
    </row>
    <row r="2720" spans="2:4">
      <c r="B2720" s="54" t="s">
        <v>305</v>
      </c>
      <c r="C2720" s="90" t="s">
        <v>163</v>
      </c>
      <c r="D2720" s="100">
        <v>911.37</v>
      </c>
    </row>
    <row r="2721" spans="2:4">
      <c r="B2721" s="54" t="s">
        <v>305</v>
      </c>
      <c r="C2721" s="90" t="s">
        <v>164</v>
      </c>
      <c r="D2721" s="100">
        <v>911.37</v>
      </c>
    </row>
    <row r="2722" spans="2:4">
      <c r="B2722" s="54" t="s">
        <v>305</v>
      </c>
      <c r="C2722" s="90" t="s">
        <v>165</v>
      </c>
      <c r="D2722" s="100">
        <v>911.37</v>
      </c>
    </row>
    <row r="2723" spans="2:4">
      <c r="B2723" s="54" t="s">
        <v>305</v>
      </c>
      <c r="C2723" s="90" t="s">
        <v>166</v>
      </c>
      <c r="D2723" s="100">
        <v>911.37</v>
      </c>
    </row>
    <row r="2724" spans="2:4">
      <c r="B2724" s="54" t="s">
        <v>305</v>
      </c>
      <c r="C2724" s="90" t="s">
        <v>167</v>
      </c>
      <c r="D2724" s="100">
        <v>911.37</v>
      </c>
    </row>
    <row r="2725" spans="2:4">
      <c r="B2725" s="54" t="s">
        <v>305</v>
      </c>
      <c r="C2725" s="90" t="s">
        <v>168</v>
      </c>
      <c r="D2725" s="100">
        <v>911.37</v>
      </c>
    </row>
    <row r="2726" spans="2:4">
      <c r="B2726" s="54" t="s">
        <v>305</v>
      </c>
      <c r="C2726" s="90" t="s">
        <v>169</v>
      </c>
      <c r="D2726" s="100">
        <v>911.37</v>
      </c>
    </row>
    <row r="2727" spans="2:4">
      <c r="B2727" s="54" t="s">
        <v>305</v>
      </c>
      <c r="C2727" s="90" t="s">
        <v>170</v>
      </c>
      <c r="D2727" s="100">
        <v>911.37</v>
      </c>
    </row>
    <row r="2728" spans="2:4">
      <c r="B2728" s="54" t="s">
        <v>305</v>
      </c>
      <c r="C2728" s="90" t="s">
        <v>171</v>
      </c>
      <c r="D2728" s="100">
        <v>911.37</v>
      </c>
    </row>
    <row r="2729" spans="2:4">
      <c r="B2729" s="54" t="s">
        <v>305</v>
      </c>
      <c r="C2729" s="90" t="s">
        <v>172</v>
      </c>
      <c r="D2729" s="100">
        <v>911.37</v>
      </c>
    </row>
    <row r="2730" spans="2:4">
      <c r="B2730" s="54" t="s">
        <v>305</v>
      </c>
      <c r="C2730" s="90" t="s">
        <v>173</v>
      </c>
      <c r="D2730" s="100">
        <v>911.37</v>
      </c>
    </row>
    <row r="2731" spans="2:4">
      <c r="B2731" s="54" t="s">
        <v>305</v>
      </c>
      <c r="C2731" s="90" t="s">
        <v>174</v>
      </c>
      <c r="D2731" s="100">
        <v>911.37</v>
      </c>
    </row>
    <row r="2732" spans="2:4">
      <c r="B2732" s="54" t="s">
        <v>305</v>
      </c>
      <c r="C2732" s="90" t="s">
        <v>175</v>
      </c>
      <c r="D2732" s="100">
        <v>911.37</v>
      </c>
    </row>
    <row r="2733" spans="2:4">
      <c r="B2733" s="54" t="s">
        <v>305</v>
      </c>
      <c r="C2733" s="90" t="s">
        <v>176</v>
      </c>
      <c r="D2733" s="100">
        <v>911.37</v>
      </c>
    </row>
    <row r="2734" spans="2:4">
      <c r="B2734" s="54" t="s">
        <v>305</v>
      </c>
      <c r="C2734" s="90" t="s">
        <v>177</v>
      </c>
      <c r="D2734" s="100">
        <v>911.37</v>
      </c>
    </row>
    <row r="2735" spans="2:4">
      <c r="B2735" s="54" t="s">
        <v>305</v>
      </c>
      <c r="C2735" s="90" t="s">
        <v>178</v>
      </c>
      <c r="D2735" s="100">
        <v>911.37</v>
      </c>
    </row>
    <row r="2736" spans="2:4">
      <c r="B2736" s="54" t="s">
        <v>305</v>
      </c>
      <c r="C2736" s="90" t="s">
        <v>179</v>
      </c>
      <c r="D2736" s="100">
        <v>911.37</v>
      </c>
    </row>
    <row r="2737" spans="2:4">
      <c r="B2737" s="54" t="s">
        <v>305</v>
      </c>
      <c r="C2737" s="90" t="s">
        <v>180</v>
      </c>
      <c r="D2737" s="100">
        <v>911.37</v>
      </c>
    </row>
    <row r="2738" spans="2:4">
      <c r="B2738" s="54" t="s">
        <v>305</v>
      </c>
      <c r="C2738" s="90" t="s">
        <v>181</v>
      </c>
      <c r="D2738" s="100">
        <v>911.37</v>
      </c>
    </row>
    <row r="2739" spans="2:4">
      <c r="B2739" s="54" t="s">
        <v>305</v>
      </c>
      <c r="C2739" s="90" t="s">
        <v>182</v>
      </c>
      <c r="D2739" s="100">
        <v>911.37</v>
      </c>
    </row>
    <row r="2740" spans="2:4">
      <c r="B2740" s="54" t="s">
        <v>305</v>
      </c>
      <c r="C2740" s="90" t="s">
        <v>183</v>
      </c>
      <c r="D2740" s="100">
        <v>911.37</v>
      </c>
    </row>
    <row r="2741" spans="2:4">
      <c r="B2741" s="54" t="s">
        <v>305</v>
      </c>
      <c r="C2741" s="90" t="s">
        <v>184</v>
      </c>
      <c r="D2741" s="100">
        <v>911.37</v>
      </c>
    </row>
    <row r="2742" spans="2:4">
      <c r="B2742" s="54" t="s">
        <v>305</v>
      </c>
      <c r="C2742" s="90" t="s">
        <v>185</v>
      </c>
      <c r="D2742" s="100">
        <v>911.37</v>
      </c>
    </row>
    <row r="2743" spans="2:4">
      <c r="B2743" s="54" t="s">
        <v>305</v>
      </c>
      <c r="C2743" s="90" t="s">
        <v>186</v>
      </c>
      <c r="D2743" s="100">
        <v>911.37</v>
      </c>
    </row>
    <row r="2744" spans="2:4">
      <c r="B2744" s="54" t="s">
        <v>305</v>
      </c>
      <c r="C2744" s="90" t="s">
        <v>187</v>
      </c>
      <c r="D2744" s="100">
        <v>911.37</v>
      </c>
    </row>
    <row r="2745" spans="2:4">
      <c r="B2745" s="54" t="s">
        <v>305</v>
      </c>
      <c r="C2745" s="90" t="s">
        <v>188</v>
      </c>
      <c r="D2745" s="100">
        <v>911.37</v>
      </c>
    </row>
    <row r="2746" spans="2:4">
      <c r="B2746" s="54" t="s">
        <v>305</v>
      </c>
      <c r="C2746" s="90" t="s">
        <v>189</v>
      </c>
      <c r="D2746" s="100">
        <v>911.37</v>
      </c>
    </row>
    <row r="2747" spans="2:4">
      <c r="B2747" s="54" t="s">
        <v>305</v>
      </c>
      <c r="C2747" s="90" t="s">
        <v>190</v>
      </c>
      <c r="D2747" s="100">
        <v>911.37</v>
      </c>
    </row>
    <row r="2748" spans="2:4">
      <c r="B2748" s="54" t="s">
        <v>305</v>
      </c>
      <c r="C2748" s="90" t="s">
        <v>191</v>
      </c>
      <c r="D2748" s="100">
        <v>911.37</v>
      </c>
    </row>
    <row r="2749" spans="2:4">
      <c r="B2749" s="54" t="s">
        <v>305</v>
      </c>
      <c r="C2749" s="90" t="s">
        <v>192</v>
      </c>
      <c r="D2749" s="100">
        <v>911.37</v>
      </c>
    </row>
    <row r="2750" spans="2:4">
      <c r="B2750" s="54" t="s">
        <v>305</v>
      </c>
      <c r="C2750" s="90" t="s">
        <v>193</v>
      </c>
      <c r="D2750" s="100">
        <v>911.37</v>
      </c>
    </row>
    <row r="2751" spans="2:4">
      <c r="B2751" s="54" t="s">
        <v>305</v>
      </c>
      <c r="C2751" s="90" t="s">
        <v>194</v>
      </c>
      <c r="D2751" s="100">
        <v>911.37</v>
      </c>
    </row>
    <row r="2752" spans="2:4">
      <c r="B2752" s="54" t="s">
        <v>305</v>
      </c>
      <c r="C2752" s="90" t="s">
        <v>195</v>
      </c>
      <c r="D2752" s="100">
        <v>911.37</v>
      </c>
    </row>
    <row r="2753" spans="2:4">
      <c r="B2753" s="54" t="s">
        <v>305</v>
      </c>
      <c r="C2753" s="90" t="s">
        <v>196</v>
      </c>
      <c r="D2753" s="100">
        <v>911.37</v>
      </c>
    </row>
    <row r="2754" spans="2:4">
      <c r="B2754" s="54" t="s">
        <v>305</v>
      </c>
      <c r="C2754" s="90" t="s">
        <v>197</v>
      </c>
      <c r="D2754" s="100">
        <v>911.37</v>
      </c>
    </row>
    <row r="2755" spans="2:4">
      <c r="B2755" s="54" t="s">
        <v>305</v>
      </c>
      <c r="C2755" s="90" t="s">
        <v>198</v>
      </c>
      <c r="D2755" s="100">
        <v>911.37</v>
      </c>
    </row>
    <row r="2756" spans="2:4">
      <c r="B2756" s="54" t="s">
        <v>305</v>
      </c>
      <c r="C2756" s="90" t="s">
        <v>199</v>
      </c>
      <c r="D2756" s="100">
        <v>911.37</v>
      </c>
    </row>
    <row r="2757" spans="2:4">
      <c r="B2757" s="54" t="s">
        <v>305</v>
      </c>
      <c r="C2757" s="90" t="s">
        <v>200</v>
      </c>
      <c r="D2757" s="100">
        <v>911.37</v>
      </c>
    </row>
    <row r="2758" spans="2:4">
      <c r="B2758" s="54" t="s">
        <v>305</v>
      </c>
      <c r="C2758" s="90" t="s">
        <v>201</v>
      </c>
      <c r="D2758" s="100">
        <v>911.37</v>
      </c>
    </row>
    <row r="2759" spans="2:4">
      <c r="B2759" s="54" t="s">
        <v>305</v>
      </c>
      <c r="C2759" s="90" t="s">
        <v>202</v>
      </c>
      <c r="D2759" s="100">
        <v>911.37</v>
      </c>
    </row>
    <row r="2760" spans="2:4">
      <c r="B2760" s="54" t="s">
        <v>305</v>
      </c>
      <c r="C2760" s="90" t="s">
        <v>203</v>
      </c>
      <c r="D2760" s="100">
        <v>911.37</v>
      </c>
    </row>
    <row r="2761" spans="2:4">
      <c r="B2761" s="54" t="s">
        <v>305</v>
      </c>
      <c r="C2761" s="90" t="s">
        <v>204</v>
      </c>
      <c r="D2761" s="100">
        <v>911.37</v>
      </c>
    </row>
    <row r="2762" spans="2:4">
      <c r="B2762" s="54" t="s">
        <v>305</v>
      </c>
      <c r="C2762" s="90" t="s">
        <v>205</v>
      </c>
      <c r="D2762" s="100">
        <v>911.37</v>
      </c>
    </row>
    <row r="2763" spans="2:4">
      <c r="B2763" s="54" t="s">
        <v>305</v>
      </c>
      <c r="C2763" s="90" t="s">
        <v>206</v>
      </c>
      <c r="D2763" s="100">
        <v>911.37</v>
      </c>
    </row>
    <row r="2764" spans="2:4">
      <c r="B2764" s="54" t="s">
        <v>305</v>
      </c>
      <c r="C2764" s="90" t="s">
        <v>207</v>
      </c>
      <c r="D2764" s="100">
        <v>911.37</v>
      </c>
    </row>
    <row r="2765" spans="2:4">
      <c r="B2765" s="54" t="s">
        <v>305</v>
      </c>
      <c r="C2765" s="90" t="s">
        <v>208</v>
      </c>
      <c r="D2765" s="100">
        <v>911.37</v>
      </c>
    </row>
    <row r="2766" spans="2:4">
      <c r="B2766" s="54" t="s">
        <v>305</v>
      </c>
      <c r="C2766" s="90" t="s">
        <v>209</v>
      </c>
      <c r="D2766" s="100">
        <v>911.37</v>
      </c>
    </row>
    <row r="2767" spans="2:4">
      <c r="B2767" s="54" t="s">
        <v>305</v>
      </c>
      <c r="C2767" s="90" t="s">
        <v>210</v>
      </c>
      <c r="D2767" s="100">
        <v>911.37</v>
      </c>
    </row>
    <row r="2768" spans="2:4">
      <c r="B2768" s="54" t="s">
        <v>305</v>
      </c>
      <c r="C2768" s="90" t="s">
        <v>211</v>
      </c>
      <c r="D2768" s="100">
        <v>911.37</v>
      </c>
    </row>
    <row r="2769" spans="2:4">
      <c r="B2769" s="54" t="s">
        <v>305</v>
      </c>
      <c r="C2769" s="90" t="s">
        <v>212</v>
      </c>
      <c r="D2769" s="100">
        <v>911.37</v>
      </c>
    </row>
    <row r="2770" spans="2:4">
      <c r="B2770" s="54" t="s">
        <v>305</v>
      </c>
      <c r="C2770" s="90" t="s">
        <v>213</v>
      </c>
      <c r="D2770" s="100">
        <v>911.37</v>
      </c>
    </row>
    <row r="2771" spans="2:4">
      <c r="B2771" s="54" t="s">
        <v>305</v>
      </c>
      <c r="C2771" s="90" t="s">
        <v>214</v>
      </c>
      <c r="D2771" s="100">
        <v>911.37</v>
      </c>
    </row>
    <row r="2772" spans="2:4">
      <c r="B2772" s="54" t="s">
        <v>305</v>
      </c>
      <c r="C2772" s="90" t="s">
        <v>215</v>
      </c>
      <c r="D2772" s="100">
        <v>911.37</v>
      </c>
    </row>
    <row r="2773" spans="2:4">
      <c r="B2773" s="54" t="s">
        <v>305</v>
      </c>
      <c r="C2773" s="90" t="s">
        <v>216</v>
      </c>
      <c r="D2773" s="100">
        <v>911.37</v>
      </c>
    </row>
    <row r="2774" spans="2:4">
      <c r="B2774" s="54" t="s">
        <v>305</v>
      </c>
      <c r="C2774" s="90" t="s">
        <v>217</v>
      </c>
      <c r="D2774" s="100">
        <v>911.37</v>
      </c>
    </row>
    <row r="2775" spans="2:4">
      <c r="B2775" s="54" t="s">
        <v>305</v>
      </c>
      <c r="C2775" s="90" t="s">
        <v>218</v>
      </c>
      <c r="D2775" s="100">
        <v>911.37</v>
      </c>
    </row>
    <row r="2776" spans="2:4">
      <c r="B2776" s="54" t="s">
        <v>305</v>
      </c>
      <c r="C2776" s="90" t="s">
        <v>219</v>
      </c>
      <c r="D2776" s="100">
        <v>911.37</v>
      </c>
    </row>
    <row r="2777" spans="2:4">
      <c r="B2777" s="54" t="s">
        <v>305</v>
      </c>
      <c r="C2777" s="90" t="s">
        <v>220</v>
      </c>
      <c r="D2777" s="100">
        <v>911.37</v>
      </c>
    </row>
    <row r="2778" spans="2:4">
      <c r="B2778" s="54" t="s">
        <v>305</v>
      </c>
      <c r="C2778" s="90" t="s">
        <v>221</v>
      </c>
      <c r="D2778" s="100">
        <v>911.37</v>
      </c>
    </row>
    <row r="2779" spans="2:4">
      <c r="B2779" s="54" t="s">
        <v>305</v>
      </c>
      <c r="C2779" s="90" t="s">
        <v>222</v>
      </c>
      <c r="D2779" s="100">
        <v>911.37</v>
      </c>
    </row>
    <row r="2780" spans="2:4">
      <c r="B2780" s="54" t="s">
        <v>305</v>
      </c>
      <c r="C2780" s="90" t="s">
        <v>223</v>
      </c>
      <c r="D2780" s="100">
        <v>911.37</v>
      </c>
    </row>
    <row r="2781" spans="2:4">
      <c r="B2781" s="54" t="s">
        <v>305</v>
      </c>
      <c r="C2781" s="90" t="s">
        <v>224</v>
      </c>
      <c r="D2781" s="100">
        <v>911.37</v>
      </c>
    </row>
    <row r="2782" spans="2:4">
      <c r="B2782" s="54" t="s">
        <v>305</v>
      </c>
      <c r="C2782" s="90" t="s">
        <v>225</v>
      </c>
      <c r="D2782" s="100">
        <v>911.37</v>
      </c>
    </row>
    <row r="2783" spans="2:4">
      <c r="B2783" s="54" t="s">
        <v>305</v>
      </c>
      <c r="C2783" s="90" t="s">
        <v>226</v>
      </c>
      <c r="D2783" s="100">
        <v>911.37</v>
      </c>
    </row>
    <row r="2784" spans="2:4">
      <c r="B2784" s="54" t="s">
        <v>305</v>
      </c>
      <c r="C2784" s="90" t="s">
        <v>227</v>
      </c>
      <c r="D2784" s="100">
        <v>911.37</v>
      </c>
    </row>
    <row r="2785" spans="2:4">
      <c r="B2785" s="54" t="s">
        <v>305</v>
      </c>
      <c r="C2785" s="90" t="s">
        <v>228</v>
      </c>
      <c r="D2785" s="100">
        <v>911.37</v>
      </c>
    </row>
    <row r="2786" spans="2:4">
      <c r="B2786" s="54" t="s">
        <v>305</v>
      </c>
      <c r="C2786" s="90" t="s">
        <v>229</v>
      </c>
      <c r="D2786" s="100">
        <v>911.37</v>
      </c>
    </row>
    <row r="2787" spans="2:4">
      <c r="B2787" s="54" t="s">
        <v>305</v>
      </c>
      <c r="C2787" s="90" t="s">
        <v>230</v>
      </c>
      <c r="D2787" s="100">
        <v>911.37</v>
      </c>
    </row>
    <row r="2788" spans="2:4">
      <c r="B2788" s="54" t="s">
        <v>305</v>
      </c>
      <c r="C2788" s="90" t="s">
        <v>231</v>
      </c>
      <c r="D2788" s="100">
        <v>911.37</v>
      </c>
    </row>
    <row r="2789" spans="2:4">
      <c r="B2789" s="106" t="s">
        <v>306</v>
      </c>
      <c r="C2789" s="35" t="s">
        <v>34</v>
      </c>
      <c r="D2789" s="99">
        <v>125.42</v>
      </c>
    </row>
    <row r="2790" spans="2:4">
      <c r="B2790" s="106" t="s">
        <v>306</v>
      </c>
      <c r="C2790" s="35" t="s">
        <v>33</v>
      </c>
      <c r="D2790" s="99">
        <v>125.42</v>
      </c>
    </row>
    <row r="2791" spans="2:4">
      <c r="B2791" s="106" t="s">
        <v>306</v>
      </c>
      <c r="C2791" s="35" t="s">
        <v>35</v>
      </c>
      <c r="D2791" s="99">
        <v>125.42</v>
      </c>
    </row>
    <row r="2792" spans="2:4">
      <c r="B2792" s="106" t="s">
        <v>306</v>
      </c>
      <c r="C2792" s="35" t="s">
        <v>36</v>
      </c>
      <c r="D2792" s="99">
        <v>125.42</v>
      </c>
    </row>
    <row r="2793" spans="2:4">
      <c r="B2793" s="106" t="s">
        <v>306</v>
      </c>
      <c r="C2793" s="35" t="s">
        <v>37</v>
      </c>
      <c r="D2793" s="99">
        <v>125.42</v>
      </c>
    </row>
    <row r="2794" spans="2:4">
      <c r="B2794" s="106" t="s">
        <v>306</v>
      </c>
      <c r="C2794" s="35" t="s">
        <v>38</v>
      </c>
      <c r="D2794" s="99">
        <v>125.42</v>
      </c>
    </row>
    <row r="2795" spans="2:4">
      <c r="B2795" s="106" t="s">
        <v>306</v>
      </c>
      <c r="C2795" s="35" t="s">
        <v>39</v>
      </c>
      <c r="D2795" s="99">
        <v>125.42</v>
      </c>
    </row>
    <row r="2796" spans="2:4">
      <c r="B2796" s="106" t="s">
        <v>306</v>
      </c>
      <c r="C2796" s="35" t="s">
        <v>40</v>
      </c>
      <c r="D2796" s="99">
        <v>125.42</v>
      </c>
    </row>
    <row r="2797" spans="2:4">
      <c r="B2797" s="106" t="s">
        <v>306</v>
      </c>
      <c r="C2797" s="35" t="s">
        <v>41</v>
      </c>
      <c r="D2797" s="99">
        <v>125.42</v>
      </c>
    </row>
    <row r="2798" spans="2:4">
      <c r="B2798" s="106" t="s">
        <v>306</v>
      </c>
      <c r="C2798" s="35" t="s">
        <v>42</v>
      </c>
      <c r="D2798" s="99">
        <v>125.42</v>
      </c>
    </row>
    <row r="2799" spans="2:4">
      <c r="B2799" s="106" t="s">
        <v>306</v>
      </c>
      <c r="C2799" s="35" t="s">
        <v>43</v>
      </c>
      <c r="D2799" s="99">
        <v>125.42</v>
      </c>
    </row>
    <row r="2800" spans="2:4">
      <c r="B2800" s="106" t="s">
        <v>306</v>
      </c>
      <c r="C2800" s="35" t="s">
        <v>44</v>
      </c>
      <c r="D2800" s="99">
        <v>125.42</v>
      </c>
    </row>
    <row r="2801" spans="2:4">
      <c r="B2801" s="106" t="s">
        <v>306</v>
      </c>
      <c r="C2801" s="35" t="s">
        <v>45</v>
      </c>
      <c r="D2801" s="99">
        <v>125.42</v>
      </c>
    </row>
    <row r="2802" spans="2:4">
      <c r="B2802" s="106" t="s">
        <v>306</v>
      </c>
      <c r="C2802" s="35" t="s">
        <v>46</v>
      </c>
      <c r="D2802" s="99">
        <v>125.42</v>
      </c>
    </row>
    <row r="2803" spans="2:4">
      <c r="B2803" s="106" t="s">
        <v>306</v>
      </c>
      <c r="C2803" s="35" t="s">
        <v>47</v>
      </c>
      <c r="D2803" s="99">
        <v>125.42</v>
      </c>
    </row>
    <row r="2804" spans="2:4">
      <c r="B2804" s="106" t="s">
        <v>306</v>
      </c>
      <c r="C2804" s="35" t="s">
        <v>48</v>
      </c>
      <c r="D2804" s="99">
        <v>125.42</v>
      </c>
    </row>
    <row r="2805" spans="2:4">
      <c r="B2805" s="106" t="s">
        <v>306</v>
      </c>
      <c r="C2805" s="35" t="s">
        <v>49</v>
      </c>
      <c r="D2805" s="99">
        <v>125.42</v>
      </c>
    </row>
    <row r="2806" spans="2:4">
      <c r="B2806" s="106" t="s">
        <v>306</v>
      </c>
      <c r="C2806" s="35" t="s">
        <v>50</v>
      </c>
      <c r="D2806" s="99">
        <v>125.42</v>
      </c>
    </row>
    <row r="2807" spans="2:4">
      <c r="B2807" s="106" t="s">
        <v>306</v>
      </c>
      <c r="C2807" s="35" t="s">
        <v>51</v>
      </c>
      <c r="D2807" s="99">
        <v>125.42</v>
      </c>
    </row>
    <row r="2808" spans="2:4">
      <c r="B2808" s="106" t="s">
        <v>306</v>
      </c>
      <c r="C2808" s="35" t="s">
        <v>52</v>
      </c>
      <c r="D2808" s="99">
        <v>125.42</v>
      </c>
    </row>
    <row r="2809" spans="2:4">
      <c r="B2809" s="106" t="s">
        <v>306</v>
      </c>
      <c r="C2809" s="35" t="s">
        <v>53</v>
      </c>
      <c r="D2809" s="99">
        <v>125.42</v>
      </c>
    </row>
    <row r="2810" spans="2:4">
      <c r="B2810" s="106" t="s">
        <v>306</v>
      </c>
      <c r="C2810" s="35" t="s">
        <v>54</v>
      </c>
      <c r="D2810" s="99">
        <v>125.42</v>
      </c>
    </row>
    <row r="2811" spans="2:4">
      <c r="B2811" s="106" t="s">
        <v>306</v>
      </c>
      <c r="C2811" s="35" t="s">
        <v>55</v>
      </c>
      <c r="D2811" s="99">
        <v>125.42</v>
      </c>
    </row>
    <row r="2812" spans="2:4">
      <c r="B2812" s="106" t="s">
        <v>306</v>
      </c>
      <c r="C2812" s="35" t="s">
        <v>56</v>
      </c>
      <c r="D2812" s="99">
        <v>125.42</v>
      </c>
    </row>
    <row r="2813" spans="2:4">
      <c r="B2813" s="106" t="s">
        <v>306</v>
      </c>
      <c r="C2813" s="35" t="s">
        <v>57</v>
      </c>
      <c r="D2813" s="99">
        <v>125.42</v>
      </c>
    </row>
    <row r="2814" spans="2:4">
      <c r="B2814" s="106" t="s">
        <v>306</v>
      </c>
      <c r="C2814" s="35" t="s">
        <v>58</v>
      </c>
      <c r="D2814" s="99">
        <v>125.42</v>
      </c>
    </row>
    <row r="2815" spans="2:4">
      <c r="B2815" s="106" t="s">
        <v>306</v>
      </c>
      <c r="C2815" s="35" t="s">
        <v>59</v>
      </c>
      <c r="D2815" s="99">
        <v>125.42</v>
      </c>
    </row>
    <row r="2816" spans="2:4">
      <c r="B2816" s="106" t="s">
        <v>306</v>
      </c>
      <c r="C2816" s="35" t="s">
        <v>60</v>
      </c>
      <c r="D2816" s="99">
        <v>125.42</v>
      </c>
    </row>
    <row r="2817" spans="2:4">
      <c r="B2817" s="106" t="s">
        <v>306</v>
      </c>
      <c r="C2817" s="35" t="s">
        <v>61</v>
      </c>
      <c r="D2817" s="99">
        <v>125.42</v>
      </c>
    </row>
    <row r="2818" spans="2:4">
      <c r="B2818" s="106" t="s">
        <v>306</v>
      </c>
      <c r="C2818" s="35" t="s">
        <v>62</v>
      </c>
      <c r="D2818" s="99">
        <v>125.42</v>
      </c>
    </row>
    <row r="2819" spans="2:4">
      <c r="B2819" s="106" t="s">
        <v>306</v>
      </c>
      <c r="C2819" s="35" t="s">
        <v>63</v>
      </c>
      <c r="D2819" s="99">
        <v>125.42</v>
      </c>
    </row>
    <row r="2820" spans="2:4">
      <c r="B2820" s="106" t="s">
        <v>306</v>
      </c>
      <c r="C2820" s="35" t="s">
        <v>64</v>
      </c>
      <c r="D2820" s="99">
        <v>125.42</v>
      </c>
    </row>
    <row r="2821" spans="2:4">
      <c r="B2821" s="106" t="s">
        <v>306</v>
      </c>
      <c r="C2821" s="35" t="s">
        <v>65</v>
      </c>
      <c r="D2821" s="99">
        <v>125.42</v>
      </c>
    </row>
    <row r="2822" spans="2:4">
      <c r="B2822" s="106" t="s">
        <v>306</v>
      </c>
      <c r="C2822" s="35" t="s">
        <v>66</v>
      </c>
      <c r="D2822" s="99">
        <v>125.42</v>
      </c>
    </row>
    <row r="2823" spans="2:4">
      <c r="B2823" s="106" t="s">
        <v>306</v>
      </c>
      <c r="C2823" s="35" t="s">
        <v>67</v>
      </c>
      <c r="D2823" s="99">
        <v>125.42</v>
      </c>
    </row>
    <row r="2824" spans="2:4">
      <c r="B2824" s="106" t="s">
        <v>306</v>
      </c>
      <c r="C2824" s="35" t="s">
        <v>68</v>
      </c>
      <c r="D2824" s="99">
        <v>125.42</v>
      </c>
    </row>
    <row r="2825" spans="2:4">
      <c r="B2825" s="106" t="s">
        <v>306</v>
      </c>
      <c r="C2825" s="35" t="s">
        <v>69</v>
      </c>
      <c r="D2825" s="99">
        <v>125.42</v>
      </c>
    </row>
    <row r="2826" spans="2:4">
      <c r="B2826" s="106" t="s">
        <v>306</v>
      </c>
      <c r="C2826" s="35" t="s">
        <v>70</v>
      </c>
      <c r="D2826" s="99">
        <v>125.42</v>
      </c>
    </row>
    <row r="2827" spans="2:4">
      <c r="B2827" s="106" t="s">
        <v>306</v>
      </c>
      <c r="C2827" s="35" t="s">
        <v>71</v>
      </c>
      <c r="D2827" s="99">
        <v>125.42</v>
      </c>
    </row>
    <row r="2828" spans="2:4">
      <c r="B2828" s="106" t="s">
        <v>306</v>
      </c>
      <c r="C2828" s="35" t="s">
        <v>72</v>
      </c>
      <c r="D2828" s="99">
        <v>125.42</v>
      </c>
    </row>
    <row r="2829" spans="2:4">
      <c r="B2829" s="106" t="s">
        <v>306</v>
      </c>
      <c r="C2829" s="35" t="s">
        <v>73</v>
      </c>
      <c r="D2829" s="99">
        <v>125.42</v>
      </c>
    </row>
    <row r="2830" spans="2:4">
      <c r="B2830" s="106" t="s">
        <v>306</v>
      </c>
      <c r="C2830" s="35" t="s">
        <v>74</v>
      </c>
      <c r="D2830" s="99">
        <v>125.42</v>
      </c>
    </row>
    <row r="2831" spans="2:4">
      <c r="B2831" s="106" t="s">
        <v>306</v>
      </c>
      <c r="C2831" s="35" t="s">
        <v>75</v>
      </c>
      <c r="D2831" s="99">
        <v>125.42</v>
      </c>
    </row>
    <row r="2832" spans="2:4">
      <c r="B2832" s="106" t="s">
        <v>306</v>
      </c>
      <c r="C2832" s="35" t="s">
        <v>76</v>
      </c>
      <c r="D2832" s="99">
        <v>125.42</v>
      </c>
    </row>
    <row r="2833" spans="2:4">
      <c r="B2833" s="106" t="s">
        <v>306</v>
      </c>
      <c r="C2833" s="35" t="s">
        <v>77</v>
      </c>
      <c r="D2833" s="99">
        <v>125.42</v>
      </c>
    </row>
    <row r="2834" spans="2:4">
      <c r="B2834" s="106" t="s">
        <v>306</v>
      </c>
      <c r="C2834" s="35" t="s">
        <v>78</v>
      </c>
      <c r="D2834" s="99">
        <v>125.42</v>
      </c>
    </row>
    <row r="2835" spans="2:4">
      <c r="B2835" s="106" t="s">
        <v>306</v>
      </c>
      <c r="C2835" s="35" t="s">
        <v>79</v>
      </c>
      <c r="D2835" s="99">
        <v>125.42</v>
      </c>
    </row>
    <row r="2836" spans="2:4">
      <c r="B2836" s="106" t="s">
        <v>306</v>
      </c>
      <c r="C2836" s="35" t="s">
        <v>80</v>
      </c>
      <c r="D2836" s="99">
        <v>125.42</v>
      </c>
    </row>
    <row r="2837" spans="2:4">
      <c r="B2837" s="106" t="s">
        <v>306</v>
      </c>
      <c r="C2837" s="35" t="s">
        <v>81</v>
      </c>
      <c r="D2837" s="99">
        <v>125.42</v>
      </c>
    </row>
    <row r="2838" spans="2:4">
      <c r="B2838" s="106" t="s">
        <v>306</v>
      </c>
      <c r="C2838" s="35" t="s">
        <v>83</v>
      </c>
      <c r="D2838" s="99">
        <v>125.42</v>
      </c>
    </row>
    <row r="2839" spans="2:4">
      <c r="B2839" s="106" t="s">
        <v>306</v>
      </c>
      <c r="C2839" s="35" t="s">
        <v>84</v>
      </c>
      <c r="D2839" s="99">
        <v>125.42</v>
      </c>
    </row>
    <row r="2840" spans="2:4">
      <c r="B2840" s="106" t="s">
        <v>306</v>
      </c>
      <c r="C2840" s="35" t="s">
        <v>85</v>
      </c>
      <c r="D2840" s="99">
        <v>125.42</v>
      </c>
    </row>
    <row r="2841" spans="2:4">
      <c r="B2841" s="106" t="s">
        <v>306</v>
      </c>
      <c r="C2841" s="35" t="s">
        <v>86</v>
      </c>
      <c r="D2841" s="99">
        <v>125.42</v>
      </c>
    </row>
    <row r="2842" spans="2:4">
      <c r="B2842" s="106" t="s">
        <v>306</v>
      </c>
      <c r="C2842" s="35" t="s">
        <v>87</v>
      </c>
      <c r="D2842" s="99">
        <v>125.42</v>
      </c>
    </row>
    <row r="2843" spans="2:4">
      <c r="B2843" s="106" t="s">
        <v>306</v>
      </c>
      <c r="C2843" s="35" t="s">
        <v>88</v>
      </c>
      <c r="D2843" s="99">
        <v>125.42</v>
      </c>
    </row>
    <row r="2844" spans="2:4">
      <c r="B2844" s="106" t="s">
        <v>306</v>
      </c>
      <c r="C2844" s="35" t="s">
        <v>89</v>
      </c>
      <c r="D2844" s="99">
        <v>125.42</v>
      </c>
    </row>
    <row r="2845" spans="2:4">
      <c r="B2845" s="106" t="s">
        <v>306</v>
      </c>
      <c r="C2845" s="35" t="s">
        <v>90</v>
      </c>
      <c r="D2845" s="99">
        <v>125.42</v>
      </c>
    </row>
    <row r="2846" spans="2:4">
      <c r="B2846" s="106" t="s">
        <v>306</v>
      </c>
      <c r="C2846" s="35" t="s">
        <v>91</v>
      </c>
      <c r="D2846" s="99">
        <v>125.42</v>
      </c>
    </row>
    <row r="2847" spans="2:4">
      <c r="B2847" s="106" t="s">
        <v>306</v>
      </c>
      <c r="C2847" s="35" t="s">
        <v>82</v>
      </c>
      <c r="D2847" s="99">
        <v>125.42</v>
      </c>
    </row>
    <row r="2848" spans="2:4">
      <c r="B2848" s="106" t="s">
        <v>306</v>
      </c>
      <c r="C2848" s="35" t="s">
        <v>92</v>
      </c>
      <c r="D2848" s="99">
        <v>125.42</v>
      </c>
    </row>
    <row r="2849" spans="2:4">
      <c r="B2849" s="106" t="s">
        <v>306</v>
      </c>
      <c r="C2849" s="35" t="s">
        <v>93</v>
      </c>
      <c r="D2849" s="99">
        <v>125.42</v>
      </c>
    </row>
    <row r="2850" spans="2:4">
      <c r="B2850" s="106" t="s">
        <v>306</v>
      </c>
      <c r="C2850" s="35" t="s">
        <v>235</v>
      </c>
      <c r="D2850" s="99">
        <v>125.42</v>
      </c>
    </row>
    <row r="2851" spans="2:4">
      <c r="B2851" s="106" t="s">
        <v>306</v>
      </c>
      <c r="C2851" s="35" t="s">
        <v>95</v>
      </c>
      <c r="D2851" s="99">
        <v>125.42</v>
      </c>
    </row>
    <row r="2852" spans="2:4">
      <c r="B2852" s="106" t="s">
        <v>306</v>
      </c>
      <c r="C2852" s="35" t="s">
        <v>96</v>
      </c>
      <c r="D2852" s="99">
        <v>125.42</v>
      </c>
    </row>
    <row r="2853" spans="2:4">
      <c r="B2853" s="106" t="s">
        <v>306</v>
      </c>
      <c r="C2853" s="35" t="s">
        <v>97</v>
      </c>
      <c r="D2853" s="99">
        <v>125.42</v>
      </c>
    </row>
    <row r="2854" spans="2:4">
      <c r="B2854" s="106" t="s">
        <v>306</v>
      </c>
      <c r="C2854" s="35" t="s">
        <v>98</v>
      </c>
      <c r="D2854" s="99">
        <v>125.42</v>
      </c>
    </row>
    <row r="2855" spans="2:4">
      <c r="B2855" s="106" t="s">
        <v>306</v>
      </c>
      <c r="C2855" s="35" t="s">
        <v>99</v>
      </c>
      <c r="D2855" s="99">
        <v>125.42</v>
      </c>
    </row>
    <row r="2856" spans="2:4">
      <c r="B2856" s="106" t="s">
        <v>306</v>
      </c>
      <c r="C2856" s="35" t="s">
        <v>100</v>
      </c>
      <c r="D2856" s="99">
        <v>125.42</v>
      </c>
    </row>
    <row r="2857" spans="2:4">
      <c r="B2857" s="106" t="s">
        <v>306</v>
      </c>
      <c r="C2857" s="35" t="s">
        <v>101</v>
      </c>
      <c r="D2857" s="99">
        <v>125.42</v>
      </c>
    </row>
    <row r="2858" spans="2:4">
      <c r="B2858" s="106" t="s">
        <v>306</v>
      </c>
      <c r="C2858" s="35" t="s">
        <v>102</v>
      </c>
      <c r="D2858" s="99">
        <v>125.42</v>
      </c>
    </row>
    <row r="2859" spans="2:4">
      <c r="B2859" s="106" t="s">
        <v>306</v>
      </c>
      <c r="C2859" s="35" t="s">
        <v>103</v>
      </c>
      <c r="D2859" s="99">
        <v>125.42</v>
      </c>
    </row>
    <row r="2860" spans="2:4">
      <c r="B2860" s="106" t="s">
        <v>306</v>
      </c>
      <c r="C2860" s="35" t="s">
        <v>104</v>
      </c>
      <c r="D2860" s="99">
        <v>125.42</v>
      </c>
    </row>
    <row r="2861" spans="2:4">
      <c r="B2861" s="106" t="s">
        <v>306</v>
      </c>
      <c r="C2861" s="35" t="s">
        <v>105</v>
      </c>
      <c r="D2861" s="99">
        <v>125.42</v>
      </c>
    </row>
    <row r="2862" spans="2:4">
      <c r="B2862" s="106" t="s">
        <v>306</v>
      </c>
      <c r="C2862" s="35" t="s">
        <v>106</v>
      </c>
      <c r="D2862" s="99">
        <v>125.42</v>
      </c>
    </row>
    <row r="2863" spans="2:4">
      <c r="B2863" s="106" t="s">
        <v>306</v>
      </c>
      <c r="C2863" s="35" t="s">
        <v>107</v>
      </c>
      <c r="D2863" s="99">
        <v>125.42</v>
      </c>
    </row>
    <row r="2864" spans="2:4">
      <c r="B2864" s="106" t="s">
        <v>306</v>
      </c>
      <c r="C2864" s="35" t="s">
        <v>108</v>
      </c>
      <c r="D2864" s="99">
        <v>125.42</v>
      </c>
    </row>
    <row r="2865" spans="2:4">
      <c r="B2865" s="106" t="s">
        <v>306</v>
      </c>
      <c r="C2865" s="35" t="s">
        <v>109</v>
      </c>
      <c r="D2865" s="99">
        <v>125.42</v>
      </c>
    </row>
    <row r="2866" spans="2:4">
      <c r="B2866" s="106" t="s">
        <v>306</v>
      </c>
      <c r="C2866" s="35" t="s">
        <v>110</v>
      </c>
      <c r="D2866" s="99">
        <v>125.42</v>
      </c>
    </row>
    <row r="2867" spans="2:4">
      <c r="B2867" s="106" t="s">
        <v>306</v>
      </c>
      <c r="C2867" s="35" t="s">
        <v>111</v>
      </c>
      <c r="D2867" s="99">
        <v>125.42</v>
      </c>
    </row>
    <row r="2868" spans="2:4">
      <c r="B2868" s="106" t="s">
        <v>306</v>
      </c>
      <c r="C2868" s="35" t="s">
        <v>112</v>
      </c>
      <c r="D2868" s="99">
        <v>125.42</v>
      </c>
    </row>
    <row r="2869" spans="2:4">
      <c r="B2869" s="106" t="s">
        <v>306</v>
      </c>
      <c r="C2869" s="35" t="s">
        <v>113</v>
      </c>
      <c r="D2869" s="99">
        <v>125.42</v>
      </c>
    </row>
    <row r="2870" spans="2:4">
      <c r="B2870" s="106" t="s">
        <v>306</v>
      </c>
      <c r="C2870" s="35" t="s">
        <v>114</v>
      </c>
      <c r="D2870" s="99">
        <v>125.42</v>
      </c>
    </row>
    <row r="2871" spans="2:4">
      <c r="B2871" s="106" t="s">
        <v>306</v>
      </c>
      <c r="C2871" s="35" t="s">
        <v>115</v>
      </c>
      <c r="D2871" s="99">
        <v>125.42</v>
      </c>
    </row>
    <row r="2872" spans="2:4">
      <c r="B2872" s="106" t="s">
        <v>306</v>
      </c>
      <c r="C2872" s="35" t="s">
        <v>116</v>
      </c>
      <c r="D2872" s="99">
        <v>125.42</v>
      </c>
    </row>
    <row r="2873" spans="2:4">
      <c r="B2873" s="106" t="s">
        <v>306</v>
      </c>
      <c r="C2873" s="35" t="s">
        <v>117</v>
      </c>
      <c r="D2873" s="99">
        <v>125.42</v>
      </c>
    </row>
    <row r="2874" spans="2:4">
      <c r="B2874" s="106" t="s">
        <v>306</v>
      </c>
      <c r="C2874" s="35" t="s">
        <v>118</v>
      </c>
      <c r="D2874" s="99">
        <v>125.42</v>
      </c>
    </row>
    <row r="2875" spans="2:4">
      <c r="B2875" s="106" t="s">
        <v>306</v>
      </c>
      <c r="C2875" s="35" t="s">
        <v>119</v>
      </c>
      <c r="D2875" s="99">
        <v>125.42</v>
      </c>
    </row>
    <row r="2876" spans="2:4">
      <c r="B2876" s="106" t="s">
        <v>306</v>
      </c>
      <c r="C2876" s="35" t="s">
        <v>120</v>
      </c>
      <c r="D2876" s="99">
        <v>125.42</v>
      </c>
    </row>
    <row r="2877" spans="2:4">
      <c r="B2877" s="106" t="s">
        <v>306</v>
      </c>
      <c r="C2877" s="35" t="s">
        <v>121</v>
      </c>
      <c r="D2877" s="99">
        <v>125.42</v>
      </c>
    </row>
    <row r="2878" spans="2:4">
      <c r="B2878" s="106" t="s">
        <v>306</v>
      </c>
      <c r="C2878" s="35" t="s">
        <v>122</v>
      </c>
      <c r="D2878" s="99">
        <v>125.42</v>
      </c>
    </row>
    <row r="2879" spans="2:4">
      <c r="B2879" s="106" t="s">
        <v>306</v>
      </c>
      <c r="C2879" s="35" t="s">
        <v>123</v>
      </c>
      <c r="D2879" s="99">
        <v>125.42</v>
      </c>
    </row>
    <row r="2880" spans="2:4">
      <c r="B2880" s="106" t="s">
        <v>306</v>
      </c>
      <c r="C2880" s="35" t="s">
        <v>124</v>
      </c>
      <c r="D2880" s="99">
        <v>125.42</v>
      </c>
    </row>
    <row r="2881" spans="2:4">
      <c r="B2881" s="106" t="s">
        <v>306</v>
      </c>
      <c r="C2881" s="35" t="s">
        <v>125</v>
      </c>
      <c r="D2881" s="99">
        <v>125.42</v>
      </c>
    </row>
    <row r="2882" spans="2:4">
      <c r="B2882" s="106" t="s">
        <v>306</v>
      </c>
      <c r="C2882" s="35" t="s">
        <v>126</v>
      </c>
      <c r="D2882" s="99">
        <v>125.42</v>
      </c>
    </row>
    <row r="2883" spans="2:4">
      <c r="B2883" s="106" t="s">
        <v>306</v>
      </c>
      <c r="C2883" s="35" t="s">
        <v>127</v>
      </c>
      <c r="D2883" s="99">
        <v>125.42</v>
      </c>
    </row>
    <row r="2884" spans="2:4">
      <c r="B2884" s="106" t="s">
        <v>306</v>
      </c>
      <c r="C2884" s="35" t="s">
        <v>128</v>
      </c>
      <c r="D2884" s="99">
        <v>125.42</v>
      </c>
    </row>
    <row r="2885" spans="2:4">
      <c r="B2885" s="106" t="s">
        <v>306</v>
      </c>
      <c r="C2885" s="35" t="s">
        <v>129</v>
      </c>
      <c r="D2885" s="99">
        <v>125.42</v>
      </c>
    </row>
    <row r="2886" spans="2:4">
      <c r="B2886" s="106" t="s">
        <v>306</v>
      </c>
      <c r="C2886" s="35" t="s">
        <v>130</v>
      </c>
      <c r="D2886" s="99">
        <v>125.42</v>
      </c>
    </row>
    <row r="2887" spans="2:4">
      <c r="B2887" s="106" t="s">
        <v>306</v>
      </c>
      <c r="C2887" s="35" t="s">
        <v>131</v>
      </c>
      <c r="D2887" s="99">
        <v>125.42</v>
      </c>
    </row>
    <row r="2888" spans="2:4">
      <c r="B2888" s="106" t="s">
        <v>306</v>
      </c>
      <c r="C2888" s="35" t="s">
        <v>132</v>
      </c>
      <c r="D2888" s="99">
        <v>125.42</v>
      </c>
    </row>
    <row r="2889" spans="2:4">
      <c r="B2889" s="106" t="s">
        <v>306</v>
      </c>
      <c r="C2889" s="35" t="s">
        <v>133</v>
      </c>
      <c r="D2889" s="99">
        <v>125.42</v>
      </c>
    </row>
    <row r="2890" spans="2:4">
      <c r="B2890" s="106" t="s">
        <v>306</v>
      </c>
      <c r="C2890" s="35" t="s">
        <v>134</v>
      </c>
      <c r="D2890" s="99">
        <v>125.42</v>
      </c>
    </row>
    <row r="2891" spans="2:4">
      <c r="B2891" s="106" t="s">
        <v>306</v>
      </c>
      <c r="C2891" s="35" t="s">
        <v>135</v>
      </c>
      <c r="D2891" s="99">
        <v>125.42</v>
      </c>
    </row>
    <row r="2892" spans="2:4">
      <c r="B2892" s="106" t="s">
        <v>306</v>
      </c>
      <c r="C2892" s="35" t="s">
        <v>136</v>
      </c>
      <c r="D2892" s="99">
        <v>125.42</v>
      </c>
    </row>
    <row r="2893" spans="2:4">
      <c r="B2893" s="106" t="s">
        <v>306</v>
      </c>
      <c r="C2893" s="35" t="s">
        <v>137</v>
      </c>
      <c r="D2893" s="99">
        <v>125.42</v>
      </c>
    </row>
    <row r="2894" spans="2:4">
      <c r="B2894" s="106" t="s">
        <v>306</v>
      </c>
      <c r="C2894" s="35" t="s">
        <v>138</v>
      </c>
      <c r="D2894" s="99">
        <v>125.42</v>
      </c>
    </row>
    <row r="2895" spans="2:4">
      <c r="B2895" s="106" t="s">
        <v>306</v>
      </c>
      <c r="C2895" s="35" t="s">
        <v>139</v>
      </c>
      <c r="D2895" s="99">
        <v>125.42</v>
      </c>
    </row>
    <row r="2896" spans="2:4">
      <c r="B2896" s="106" t="s">
        <v>306</v>
      </c>
      <c r="C2896" s="35" t="s">
        <v>140</v>
      </c>
      <c r="D2896" s="99">
        <v>125.42</v>
      </c>
    </row>
    <row r="2897" spans="2:4">
      <c r="B2897" s="106" t="s">
        <v>306</v>
      </c>
      <c r="C2897" s="35" t="s">
        <v>141</v>
      </c>
      <c r="D2897" s="99">
        <v>125.42</v>
      </c>
    </row>
    <row r="2898" spans="2:4">
      <c r="B2898" s="106" t="s">
        <v>306</v>
      </c>
      <c r="C2898" s="35" t="s">
        <v>142</v>
      </c>
      <c r="D2898" s="99">
        <v>125.42</v>
      </c>
    </row>
    <row r="2899" spans="2:4">
      <c r="B2899" s="106" t="s">
        <v>306</v>
      </c>
      <c r="C2899" s="35" t="s">
        <v>143</v>
      </c>
      <c r="D2899" s="99">
        <v>125.42</v>
      </c>
    </row>
    <row r="2900" spans="2:4">
      <c r="B2900" s="106" t="s">
        <v>306</v>
      </c>
      <c r="C2900" s="35" t="s">
        <v>144</v>
      </c>
      <c r="D2900" s="99">
        <v>125.42</v>
      </c>
    </row>
    <row r="2901" spans="2:4">
      <c r="B2901" s="106" t="s">
        <v>306</v>
      </c>
      <c r="C2901" s="35" t="s">
        <v>145</v>
      </c>
      <c r="D2901" s="99">
        <v>125.42</v>
      </c>
    </row>
    <row r="2902" spans="2:4">
      <c r="B2902" s="106" t="s">
        <v>306</v>
      </c>
      <c r="C2902" s="35" t="s">
        <v>146</v>
      </c>
      <c r="D2902" s="99">
        <v>125.42</v>
      </c>
    </row>
    <row r="2903" spans="2:4">
      <c r="B2903" s="106" t="s">
        <v>306</v>
      </c>
      <c r="C2903" s="35" t="s">
        <v>147</v>
      </c>
      <c r="D2903" s="99">
        <v>125.42</v>
      </c>
    </row>
    <row r="2904" spans="2:4">
      <c r="B2904" s="106" t="s">
        <v>306</v>
      </c>
      <c r="C2904" s="35" t="s">
        <v>148</v>
      </c>
      <c r="D2904" s="99">
        <v>125.42</v>
      </c>
    </row>
    <row r="2905" spans="2:4">
      <c r="B2905" s="106" t="s">
        <v>306</v>
      </c>
      <c r="C2905" s="35" t="s">
        <v>149</v>
      </c>
      <c r="D2905" s="99">
        <v>125.42</v>
      </c>
    </row>
    <row r="2906" spans="2:4">
      <c r="B2906" s="106" t="s">
        <v>306</v>
      </c>
      <c r="C2906" s="35" t="s">
        <v>150</v>
      </c>
      <c r="D2906" s="99">
        <v>125.42</v>
      </c>
    </row>
    <row r="2907" spans="2:4">
      <c r="B2907" s="106" t="s">
        <v>306</v>
      </c>
      <c r="C2907" s="35" t="s">
        <v>151</v>
      </c>
      <c r="D2907" s="99">
        <v>125.42</v>
      </c>
    </row>
    <row r="2908" spans="2:4">
      <c r="B2908" s="106" t="s">
        <v>306</v>
      </c>
      <c r="C2908" s="35" t="s">
        <v>152</v>
      </c>
      <c r="D2908" s="99">
        <v>125.42</v>
      </c>
    </row>
    <row r="2909" spans="2:4">
      <c r="B2909" s="106" t="s">
        <v>306</v>
      </c>
      <c r="C2909" s="35" t="s">
        <v>153</v>
      </c>
      <c r="D2909" s="99">
        <v>125.42</v>
      </c>
    </row>
    <row r="2910" spans="2:4">
      <c r="B2910" s="106" t="s">
        <v>306</v>
      </c>
      <c r="C2910" s="35" t="s">
        <v>154</v>
      </c>
      <c r="D2910" s="99">
        <v>125.42</v>
      </c>
    </row>
    <row r="2911" spans="2:4">
      <c r="B2911" s="106" t="s">
        <v>306</v>
      </c>
      <c r="C2911" s="35" t="s">
        <v>155</v>
      </c>
      <c r="D2911" s="99">
        <v>125.42</v>
      </c>
    </row>
    <row r="2912" spans="2:4">
      <c r="B2912" s="106" t="s">
        <v>306</v>
      </c>
      <c r="C2912" s="35" t="s">
        <v>156</v>
      </c>
      <c r="D2912" s="99">
        <v>125.42</v>
      </c>
    </row>
    <row r="2913" spans="2:4">
      <c r="B2913" s="106" t="s">
        <v>306</v>
      </c>
      <c r="C2913" s="35" t="s">
        <v>157</v>
      </c>
      <c r="D2913" s="99">
        <v>125.42</v>
      </c>
    </row>
    <row r="2914" spans="2:4">
      <c r="B2914" s="106" t="s">
        <v>306</v>
      </c>
      <c r="C2914" s="35" t="s">
        <v>158</v>
      </c>
      <c r="D2914" s="99">
        <v>125.42</v>
      </c>
    </row>
    <row r="2915" spans="2:4">
      <c r="B2915" s="106" t="s">
        <v>306</v>
      </c>
      <c r="C2915" s="35" t="s">
        <v>159</v>
      </c>
      <c r="D2915" s="99">
        <v>125.42</v>
      </c>
    </row>
    <row r="2916" spans="2:4">
      <c r="B2916" s="106" t="s">
        <v>306</v>
      </c>
      <c r="C2916" s="35" t="s">
        <v>160</v>
      </c>
      <c r="D2916" s="99">
        <v>125.42</v>
      </c>
    </row>
    <row r="2917" spans="2:4">
      <c r="B2917" s="106" t="s">
        <v>306</v>
      </c>
      <c r="C2917" s="35" t="s">
        <v>161</v>
      </c>
      <c r="D2917" s="99">
        <v>125.42</v>
      </c>
    </row>
    <row r="2918" spans="2:4">
      <c r="B2918" s="106" t="s">
        <v>306</v>
      </c>
      <c r="C2918" s="35" t="s">
        <v>162</v>
      </c>
      <c r="D2918" s="99">
        <v>125.42</v>
      </c>
    </row>
    <row r="2919" spans="2:4">
      <c r="B2919" s="106" t="s">
        <v>306</v>
      </c>
      <c r="C2919" s="35" t="s">
        <v>163</v>
      </c>
      <c r="D2919" s="99">
        <v>125.42</v>
      </c>
    </row>
    <row r="2920" spans="2:4">
      <c r="B2920" s="106" t="s">
        <v>306</v>
      </c>
      <c r="C2920" s="35" t="s">
        <v>164</v>
      </c>
      <c r="D2920" s="99">
        <v>125.42</v>
      </c>
    </row>
    <row r="2921" spans="2:4">
      <c r="B2921" s="106" t="s">
        <v>306</v>
      </c>
      <c r="C2921" s="35" t="s">
        <v>165</v>
      </c>
      <c r="D2921" s="99">
        <v>125.42</v>
      </c>
    </row>
    <row r="2922" spans="2:4">
      <c r="B2922" s="106" t="s">
        <v>306</v>
      </c>
      <c r="C2922" s="35" t="s">
        <v>166</v>
      </c>
      <c r="D2922" s="99">
        <v>125.42</v>
      </c>
    </row>
    <row r="2923" spans="2:4">
      <c r="B2923" s="106" t="s">
        <v>306</v>
      </c>
      <c r="C2923" s="35" t="s">
        <v>167</v>
      </c>
      <c r="D2923" s="99">
        <v>125.42</v>
      </c>
    </row>
    <row r="2924" spans="2:4">
      <c r="B2924" s="106" t="s">
        <v>306</v>
      </c>
      <c r="C2924" s="35" t="s">
        <v>168</v>
      </c>
      <c r="D2924" s="99">
        <v>125.42</v>
      </c>
    </row>
    <row r="2925" spans="2:4">
      <c r="B2925" s="106" t="s">
        <v>306</v>
      </c>
      <c r="C2925" s="35" t="s">
        <v>169</v>
      </c>
      <c r="D2925" s="99">
        <v>125.42</v>
      </c>
    </row>
    <row r="2926" spans="2:4">
      <c r="B2926" s="106" t="s">
        <v>306</v>
      </c>
      <c r="C2926" s="35" t="s">
        <v>170</v>
      </c>
      <c r="D2926" s="99">
        <v>125.42</v>
      </c>
    </row>
    <row r="2927" spans="2:4">
      <c r="B2927" s="106" t="s">
        <v>306</v>
      </c>
      <c r="C2927" s="35" t="s">
        <v>171</v>
      </c>
      <c r="D2927" s="99">
        <v>125.42</v>
      </c>
    </row>
    <row r="2928" spans="2:4">
      <c r="B2928" s="106" t="s">
        <v>306</v>
      </c>
      <c r="C2928" s="35" t="s">
        <v>172</v>
      </c>
      <c r="D2928" s="99">
        <v>125.42</v>
      </c>
    </row>
    <row r="2929" spans="2:4">
      <c r="B2929" s="106" t="s">
        <v>306</v>
      </c>
      <c r="C2929" s="35" t="s">
        <v>173</v>
      </c>
      <c r="D2929" s="99">
        <v>125.42</v>
      </c>
    </row>
    <row r="2930" spans="2:4">
      <c r="B2930" s="106" t="s">
        <v>306</v>
      </c>
      <c r="C2930" s="35" t="s">
        <v>174</v>
      </c>
      <c r="D2930" s="99">
        <v>125.42</v>
      </c>
    </row>
    <row r="2931" spans="2:4">
      <c r="B2931" s="106" t="s">
        <v>306</v>
      </c>
      <c r="C2931" s="35" t="s">
        <v>175</v>
      </c>
      <c r="D2931" s="99">
        <v>125.42</v>
      </c>
    </row>
    <row r="2932" spans="2:4">
      <c r="B2932" s="106" t="s">
        <v>306</v>
      </c>
      <c r="C2932" s="35" t="s">
        <v>176</v>
      </c>
      <c r="D2932" s="99">
        <v>125.42</v>
      </c>
    </row>
    <row r="2933" spans="2:4">
      <c r="B2933" s="106" t="s">
        <v>306</v>
      </c>
      <c r="C2933" s="35" t="s">
        <v>177</v>
      </c>
      <c r="D2933" s="99">
        <v>125.42</v>
      </c>
    </row>
    <row r="2934" spans="2:4">
      <c r="B2934" s="106" t="s">
        <v>306</v>
      </c>
      <c r="C2934" s="35" t="s">
        <v>178</v>
      </c>
      <c r="D2934" s="99">
        <v>125.42</v>
      </c>
    </row>
    <row r="2935" spans="2:4">
      <c r="B2935" s="106" t="s">
        <v>306</v>
      </c>
      <c r="C2935" s="35" t="s">
        <v>179</v>
      </c>
      <c r="D2935" s="99">
        <v>125.42</v>
      </c>
    </row>
    <row r="2936" spans="2:4">
      <c r="B2936" s="106" t="s">
        <v>306</v>
      </c>
      <c r="C2936" s="35" t="s">
        <v>180</v>
      </c>
      <c r="D2936" s="99">
        <v>125.42</v>
      </c>
    </row>
    <row r="2937" spans="2:4">
      <c r="B2937" s="106" t="s">
        <v>306</v>
      </c>
      <c r="C2937" s="35" t="s">
        <v>181</v>
      </c>
      <c r="D2937" s="99">
        <v>125.42</v>
      </c>
    </row>
    <row r="2938" spans="2:4">
      <c r="B2938" s="106" t="s">
        <v>306</v>
      </c>
      <c r="C2938" s="35" t="s">
        <v>182</v>
      </c>
      <c r="D2938" s="99">
        <v>125.42</v>
      </c>
    </row>
    <row r="2939" spans="2:4">
      <c r="B2939" s="106" t="s">
        <v>306</v>
      </c>
      <c r="C2939" s="35" t="s">
        <v>183</v>
      </c>
      <c r="D2939" s="99">
        <v>125.42</v>
      </c>
    </row>
    <row r="2940" spans="2:4">
      <c r="B2940" s="106" t="s">
        <v>306</v>
      </c>
      <c r="C2940" s="35" t="s">
        <v>184</v>
      </c>
      <c r="D2940" s="99">
        <v>125.42</v>
      </c>
    </row>
    <row r="2941" spans="2:4">
      <c r="B2941" s="106" t="s">
        <v>306</v>
      </c>
      <c r="C2941" s="35" t="s">
        <v>185</v>
      </c>
      <c r="D2941" s="99">
        <v>125.42</v>
      </c>
    </row>
    <row r="2942" spans="2:4">
      <c r="B2942" s="106" t="s">
        <v>306</v>
      </c>
      <c r="C2942" s="35" t="s">
        <v>186</v>
      </c>
      <c r="D2942" s="99">
        <v>125.42</v>
      </c>
    </row>
    <row r="2943" spans="2:4">
      <c r="B2943" s="106" t="s">
        <v>306</v>
      </c>
      <c r="C2943" s="35" t="s">
        <v>187</v>
      </c>
      <c r="D2943" s="99">
        <v>125.42</v>
      </c>
    </row>
    <row r="2944" spans="2:4">
      <c r="B2944" s="106" t="s">
        <v>306</v>
      </c>
      <c r="C2944" s="35" t="s">
        <v>188</v>
      </c>
      <c r="D2944" s="99">
        <v>125.42</v>
      </c>
    </row>
    <row r="2945" spans="2:4">
      <c r="B2945" s="106" t="s">
        <v>306</v>
      </c>
      <c r="C2945" s="35" t="s">
        <v>189</v>
      </c>
      <c r="D2945" s="99">
        <v>125.42</v>
      </c>
    </row>
    <row r="2946" spans="2:4">
      <c r="B2946" s="106" t="s">
        <v>306</v>
      </c>
      <c r="C2946" s="35" t="s">
        <v>190</v>
      </c>
      <c r="D2946" s="99">
        <v>125.42</v>
      </c>
    </row>
    <row r="2947" spans="2:4">
      <c r="B2947" s="106" t="s">
        <v>306</v>
      </c>
      <c r="C2947" s="35" t="s">
        <v>191</v>
      </c>
      <c r="D2947" s="99">
        <v>125.42</v>
      </c>
    </row>
    <row r="2948" spans="2:4">
      <c r="B2948" s="106" t="s">
        <v>306</v>
      </c>
      <c r="C2948" s="35" t="s">
        <v>192</v>
      </c>
      <c r="D2948" s="99">
        <v>125.42</v>
      </c>
    </row>
    <row r="2949" spans="2:4">
      <c r="B2949" s="106" t="s">
        <v>306</v>
      </c>
      <c r="C2949" s="35" t="s">
        <v>193</v>
      </c>
      <c r="D2949" s="99">
        <v>125.42</v>
      </c>
    </row>
    <row r="2950" spans="2:4">
      <c r="B2950" s="106" t="s">
        <v>306</v>
      </c>
      <c r="C2950" s="35" t="s">
        <v>194</v>
      </c>
      <c r="D2950" s="99">
        <v>125.42</v>
      </c>
    </row>
    <row r="2951" spans="2:4">
      <c r="B2951" s="106" t="s">
        <v>306</v>
      </c>
      <c r="C2951" s="35" t="s">
        <v>195</v>
      </c>
      <c r="D2951" s="99">
        <v>125.42</v>
      </c>
    </row>
    <row r="2952" spans="2:4">
      <c r="B2952" s="106" t="s">
        <v>306</v>
      </c>
      <c r="C2952" s="35" t="s">
        <v>196</v>
      </c>
      <c r="D2952" s="99">
        <v>125.42</v>
      </c>
    </row>
    <row r="2953" spans="2:4">
      <c r="B2953" s="106" t="s">
        <v>306</v>
      </c>
      <c r="C2953" s="35" t="s">
        <v>197</v>
      </c>
      <c r="D2953" s="99">
        <v>125.42</v>
      </c>
    </row>
    <row r="2954" spans="2:4">
      <c r="B2954" s="106" t="s">
        <v>306</v>
      </c>
      <c r="C2954" s="35" t="s">
        <v>198</v>
      </c>
      <c r="D2954" s="99">
        <v>125.42</v>
      </c>
    </row>
    <row r="2955" spans="2:4">
      <c r="B2955" s="106" t="s">
        <v>306</v>
      </c>
      <c r="C2955" s="35" t="s">
        <v>199</v>
      </c>
      <c r="D2955" s="99">
        <v>125.42</v>
      </c>
    </row>
    <row r="2956" spans="2:4">
      <c r="B2956" s="106" t="s">
        <v>306</v>
      </c>
      <c r="C2956" s="35" t="s">
        <v>200</v>
      </c>
      <c r="D2956" s="99">
        <v>125.42</v>
      </c>
    </row>
    <row r="2957" spans="2:4">
      <c r="B2957" s="106" t="s">
        <v>306</v>
      </c>
      <c r="C2957" s="35" t="s">
        <v>201</v>
      </c>
      <c r="D2957" s="99">
        <v>125.42</v>
      </c>
    </row>
    <row r="2958" spans="2:4">
      <c r="B2958" s="106" t="s">
        <v>306</v>
      </c>
      <c r="C2958" s="35" t="s">
        <v>202</v>
      </c>
      <c r="D2958" s="99">
        <v>125.42</v>
      </c>
    </row>
    <row r="2959" spans="2:4">
      <c r="B2959" s="106" t="s">
        <v>306</v>
      </c>
      <c r="C2959" s="35" t="s">
        <v>203</v>
      </c>
      <c r="D2959" s="99">
        <v>125.42</v>
      </c>
    </row>
    <row r="2960" spans="2:4">
      <c r="B2960" s="106" t="s">
        <v>306</v>
      </c>
      <c r="C2960" s="35" t="s">
        <v>204</v>
      </c>
      <c r="D2960" s="99">
        <v>125.42</v>
      </c>
    </row>
    <row r="2961" spans="2:4">
      <c r="B2961" s="106" t="s">
        <v>306</v>
      </c>
      <c r="C2961" s="35" t="s">
        <v>205</v>
      </c>
      <c r="D2961" s="99">
        <v>125.42</v>
      </c>
    </row>
    <row r="2962" spans="2:4">
      <c r="B2962" s="106" t="s">
        <v>306</v>
      </c>
      <c r="C2962" s="35" t="s">
        <v>206</v>
      </c>
      <c r="D2962" s="99">
        <v>125.42</v>
      </c>
    </row>
    <row r="2963" spans="2:4">
      <c r="B2963" s="106" t="s">
        <v>306</v>
      </c>
      <c r="C2963" s="35" t="s">
        <v>207</v>
      </c>
      <c r="D2963" s="99">
        <v>125.42</v>
      </c>
    </row>
    <row r="2964" spans="2:4">
      <c r="B2964" s="106" t="s">
        <v>306</v>
      </c>
      <c r="C2964" s="35" t="s">
        <v>208</v>
      </c>
      <c r="D2964" s="99">
        <v>125.42</v>
      </c>
    </row>
    <row r="2965" spans="2:4">
      <c r="B2965" s="106" t="s">
        <v>306</v>
      </c>
      <c r="C2965" s="35" t="s">
        <v>209</v>
      </c>
      <c r="D2965" s="99">
        <v>125.42</v>
      </c>
    </row>
    <row r="2966" spans="2:4">
      <c r="B2966" s="106" t="s">
        <v>306</v>
      </c>
      <c r="C2966" s="35" t="s">
        <v>210</v>
      </c>
      <c r="D2966" s="99">
        <v>125.42</v>
      </c>
    </row>
    <row r="2967" spans="2:4">
      <c r="B2967" s="106" t="s">
        <v>306</v>
      </c>
      <c r="C2967" s="35" t="s">
        <v>211</v>
      </c>
      <c r="D2967" s="99">
        <v>125.42</v>
      </c>
    </row>
    <row r="2968" spans="2:4">
      <c r="B2968" s="106" t="s">
        <v>306</v>
      </c>
      <c r="C2968" s="35" t="s">
        <v>212</v>
      </c>
      <c r="D2968" s="99">
        <v>125.42</v>
      </c>
    </row>
    <row r="2969" spans="2:4">
      <c r="B2969" s="106" t="s">
        <v>306</v>
      </c>
      <c r="C2969" s="35" t="s">
        <v>213</v>
      </c>
      <c r="D2969" s="99">
        <v>125.42</v>
      </c>
    </row>
    <row r="2970" spans="2:4">
      <c r="B2970" s="106" t="s">
        <v>306</v>
      </c>
      <c r="C2970" s="35" t="s">
        <v>214</v>
      </c>
      <c r="D2970" s="99">
        <v>125.42</v>
      </c>
    </row>
    <row r="2971" spans="2:4">
      <c r="B2971" s="106" t="s">
        <v>306</v>
      </c>
      <c r="C2971" s="35" t="s">
        <v>215</v>
      </c>
      <c r="D2971" s="99">
        <v>125.42</v>
      </c>
    </row>
    <row r="2972" spans="2:4">
      <c r="B2972" s="106" t="s">
        <v>306</v>
      </c>
      <c r="C2972" s="35" t="s">
        <v>216</v>
      </c>
      <c r="D2972" s="99">
        <v>125.42</v>
      </c>
    </row>
    <row r="2973" spans="2:4">
      <c r="B2973" s="106" t="s">
        <v>306</v>
      </c>
      <c r="C2973" s="35" t="s">
        <v>217</v>
      </c>
      <c r="D2973" s="99">
        <v>125.42</v>
      </c>
    </row>
    <row r="2974" spans="2:4">
      <c r="B2974" s="106" t="s">
        <v>306</v>
      </c>
      <c r="C2974" s="35" t="s">
        <v>218</v>
      </c>
      <c r="D2974" s="99">
        <v>125.42</v>
      </c>
    </row>
    <row r="2975" spans="2:4">
      <c r="B2975" s="106" t="s">
        <v>306</v>
      </c>
      <c r="C2975" s="35" t="s">
        <v>219</v>
      </c>
      <c r="D2975" s="99">
        <v>125.42</v>
      </c>
    </row>
    <row r="2976" spans="2:4">
      <c r="B2976" s="106" t="s">
        <v>306</v>
      </c>
      <c r="C2976" s="35" t="s">
        <v>220</v>
      </c>
      <c r="D2976" s="99">
        <v>125.42</v>
      </c>
    </row>
    <row r="2977" spans="2:4">
      <c r="B2977" s="106" t="s">
        <v>306</v>
      </c>
      <c r="C2977" s="35" t="s">
        <v>221</v>
      </c>
      <c r="D2977" s="99">
        <v>125.42</v>
      </c>
    </row>
    <row r="2978" spans="2:4">
      <c r="B2978" s="106" t="s">
        <v>306</v>
      </c>
      <c r="C2978" s="35" t="s">
        <v>222</v>
      </c>
      <c r="D2978" s="99">
        <v>125.42</v>
      </c>
    </row>
    <row r="2979" spans="2:4">
      <c r="B2979" s="106" t="s">
        <v>306</v>
      </c>
      <c r="C2979" s="35" t="s">
        <v>223</v>
      </c>
      <c r="D2979" s="99">
        <v>125.42</v>
      </c>
    </row>
    <row r="2980" spans="2:4">
      <c r="B2980" s="106" t="s">
        <v>306</v>
      </c>
      <c r="C2980" s="35" t="s">
        <v>224</v>
      </c>
      <c r="D2980" s="99">
        <v>125.42</v>
      </c>
    </row>
    <row r="2981" spans="2:4">
      <c r="B2981" s="106" t="s">
        <v>306</v>
      </c>
      <c r="C2981" s="35" t="s">
        <v>225</v>
      </c>
      <c r="D2981" s="99">
        <v>125.42</v>
      </c>
    </row>
    <row r="2982" spans="2:4">
      <c r="B2982" s="106" t="s">
        <v>306</v>
      </c>
      <c r="C2982" s="35" t="s">
        <v>226</v>
      </c>
      <c r="D2982" s="99">
        <v>125.42</v>
      </c>
    </row>
    <row r="2983" spans="2:4">
      <c r="B2983" s="106" t="s">
        <v>306</v>
      </c>
      <c r="C2983" s="35" t="s">
        <v>227</v>
      </c>
      <c r="D2983" s="99">
        <v>125.42</v>
      </c>
    </row>
    <row r="2984" spans="2:4">
      <c r="B2984" s="106" t="s">
        <v>306</v>
      </c>
      <c r="C2984" s="35" t="s">
        <v>228</v>
      </c>
      <c r="D2984" s="99">
        <v>125.42</v>
      </c>
    </row>
    <row r="2985" spans="2:4">
      <c r="B2985" s="106" t="s">
        <v>306</v>
      </c>
      <c r="C2985" s="35" t="s">
        <v>229</v>
      </c>
      <c r="D2985" s="99">
        <v>125.42</v>
      </c>
    </row>
    <row r="2986" spans="2:4">
      <c r="B2986" s="106" t="s">
        <v>306</v>
      </c>
      <c r="C2986" s="35" t="s">
        <v>230</v>
      </c>
      <c r="D2986" s="99">
        <v>125.42</v>
      </c>
    </row>
    <row r="2987" spans="2:4">
      <c r="B2987" s="106" t="s">
        <v>306</v>
      </c>
      <c r="C2987" s="35" t="s">
        <v>231</v>
      </c>
      <c r="D2987" s="99">
        <v>125.42</v>
      </c>
    </row>
    <row r="2988" spans="2:4">
      <c r="B2988" s="54" t="s">
        <v>307</v>
      </c>
      <c r="C2988" s="90" t="s">
        <v>34</v>
      </c>
      <c r="D2988" s="100">
        <v>120.4</v>
      </c>
    </row>
    <row r="2989" spans="2:4">
      <c r="B2989" s="54" t="s">
        <v>307</v>
      </c>
      <c r="C2989" s="90" t="s">
        <v>33</v>
      </c>
      <c r="D2989" s="100">
        <v>120.4</v>
      </c>
    </row>
    <row r="2990" spans="2:4">
      <c r="B2990" s="54" t="s">
        <v>307</v>
      </c>
      <c r="C2990" s="90" t="s">
        <v>35</v>
      </c>
      <c r="D2990" s="100">
        <v>120.4</v>
      </c>
    </row>
    <row r="2991" spans="2:4">
      <c r="B2991" s="54" t="s">
        <v>307</v>
      </c>
      <c r="C2991" s="90" t="s">
        <v>36</v>
      </c>
      <c r="D2991" s="100">
        <v>120.4</v>
      </c>
    </row>
    <row r="2992" spans="2:4">
      <c r="B2992" s="54" t="s">
        <v>307</v>
      </c>
      <c r="C2992" s="90" t="s">
        <v>37</v>
      </c>
      <c r="D2992" s="100">
        <v>120.4</v>
      </c>
    </row>
    <row r="2993" spans="2:4">
      <c r="B2993" s="54" t="s">
        <v>307</v>
      </c>
      <c r="C2993" s="90" t="s">
        <v>38</v>
      </c>
      <c r="D2993" s="100">
        <v>120.4</v>
      </c>
    </row>
    <row r="2994" spans="2:4">
      <c r="B2994" s="54" t="s">
        <v>307</v>
      </c>
      <c r="C2994" s="90" t="s">
        <v>39</v>
      </c>
      <c r="D2994" s="100">
        <v>120.4</v>
      </c>
    </row>
    <row r="2995" spans="2:4">
      <c r="B2995" s="54" t="s">
        <v>307</v>
      </c>
      <c r="C2995" s="90" t="s">
        <v>40</v>
      </c>
      <c r="D2995" s="100">
        <v>120.4</v>
      </c>
    </row>
    <row r="2996" spans="2:4">
      <c r="B2996" s="54" t="s">
        <v>307</v>
      </c>
      <c r="C2996" s="90" t="s">
        <v>41</v>
      </c>
      <c r="D2996" s="100">
        <v>120.4</v>
      </c>
    </row>
    <row r="2997" spans="2:4">
      <c r="B2997" s="54" t="s">
        <v>307</v>
      </c>
      <c r="C2997" s="90" t="s">
        <v>42</v>
      </c>
      <c r="D2997" s="100">
        <v>120.4</v>
      </c>
    </row>
    <row r="2998" spans="2:4">
      <c r="B2998" s="54" t="s">
        <v>307</v>
      </c>
      <c r="C2998" s="90" t="s">
        <v>43</v>
      </c>
      <c r="D2998" s="100">
        <v>120.4</v>
      </c>
    </row>
    <row r="2999" spans="2:4">
      <c r="B2999" s="54" t="s">
        <v>307</v>
      </c>
      <c r="C2999" s="90" t="s">
        <v>44</v>
      </c>
      <c r="D2999" s="100">
        <v>120.4</v>
      </c>
    </row>
    <row r="3000" spans="2:4">
      <c r="B3000" s="54" t="s">
        <v>307</v>
      </c>
      <c r="C3000" s="90" t="s">
        <v>45</v>
      </c>
      <c r="D3000" s="100">
        <v>120.4</v>
      </c>
    </row>
    <row r="3001" spans="2:4">
      <c r="B3001" s="54" t="s">
        <v>307</v>
      </c>
      <c r="C3001" s="90" t="s">
        <v>46</v>
      </c>
      <c r="D3001" s="100">
        <v>120.4</v>
      </c>
    </row>
    <row r="3002" spans="2:4">
      <c r="B3002" s="54" t="s">
        <v>307</v>
      </c>
      <c r="C3002" s="90" t="s">
        <v>47</v>
      </c>
      <c r="D3002" s="100">
        <v>120.4</v>
      </c>
    </row>
    <row r="3003" spans="2:4">
      <c r="B3003" s="54" t="s">
        <v>307</v>
      </c>
      <c r="C3003" s="90" t="s">
        <v>48</v>
      </c>
      <c r="D3003" s="100">
        <v>120.4</v>
      </c>
    </row>
    <row r="3004" spans="2:4">
      <c r="B3004" s="54" t="s">
        <v>307</v>
      </c>
      <c r="C3004" s="90" t="s">
        <v>49</v>
      </c>
      <c r="D3004" s="100">
        <v>120.4</v>
      </c>
    </row>
    <row r="3005" spans="2:4">
      <c r="B3005" s="54" t="s">
        <v>307</v>
      </c>
      <c r="C3005" s="90" t="s">
        <v>50</v>
      </c>
      <c r="D3005" s="100">
        <v>120.4</v>
      </c>
    </row>
    <row r="3006" spans="2:4">
      <c r="B3006" s="54" t="s">
        <v>307</v>
      </c>
      <c r="C3006" s="90" t="s">
        <v>51</v>
      </c>
      <c r="D3006" s="100">
        <v>120.4</v>
      </c>
    </row>
    <row r="3007" spans="2:4">
      <c r="B3007" s="54" t="s">
        <v>307</v>
      </c>
      <c r="C3007" s="90" t="s">
        <v>52</v>
      </c>
      <c r="D3007" s="100">
        <v>120.4</v>
      </c>
    </row>
    <row r="3008" spans="2:4">
      <c r="B3008" s="54" t="s">
        <v>307</v>
      </c>
      <c r="C3008" s="90" t="s">
        <v>53</v>
      </c>
      <c r="D3008" s="100">
        <v>120.4</v>
      </c>
    </row>
    <row r="3009" spans="2:4">
      <c r="B3009" s="54" t="s">
        <v>307</v>
      </c>
      <c r="C3009" s="90" t="s">
        <v>54</v>
      </c>
      <c r="D3009" s="100">
        <v>120.4</v>
      </c>
    </row>
    <row r="3010" spans="2:4">
      <c r="B3010" s="54" t="s">
        <v>307</v>
      </c>
      <c r="C3010" s="90" t="s">
        <v>55</v>
      </c>
      <c r="D3010" s="100">
        <v>120.4</v>
      </c>
    </row>
    <row r="3011" spans="2:4">
      <c r="B3011" s="54" t="s">
        <v>307</v>
      </c>
      <c r="C3011" s="90" t="s">
        <v>56</v>
      </c>
      <c r="D3011" s="100">
        <v>120.4</v>
      </c>
    </row>
    <row r="3012" spans="2:4">
      <c r="B3012" s="54" t="s">
        <v>307</v>
      </c>
      <c r="C3012" s="90" t="s">
        <v>57</v>
      </c>
      <c r="D3012" s="100">
        <v>120.4</v>
      </c>
    </row>
    <row r="3013" spans="2:4">
      <c r="B3013" s="54" t="s">
        <v>307</v>
      </c>
      <c r="C3013" s="90" t="s">
        <v>58</v>
      </c>
      <c r="D3013" s="100">
        <v>120.4</v>
      </c>
    </row>
    <row r="3014" spans="2:4">
      <c r="B3014" s="54" t="s">
        <v>307</v>
      </c>
      <c r="C3014" s="90" t="s">
        <v>59</v>
      </c>
      <c r="D3014" s="100">
        <v>120.4</v>
      </c>
    </row>
    <row r="3015" spans="2:4">
      <c r="B3015" s="54" t="s">
        <v>307</v>
      </c>
      <c r="C3015" s="90" t="s">
        <v>60</v>
      </c>
      <c r="D3015" s="100">
        <v>120.4</v>
      </c>
    </row>
    <row r="3016" spans="2:4">
      <c r="B3016" s="54" t="s">
        <v>307</v>
      </c>
      <c r="C3016" s="90" t="s">
        <v>61</v>
      </c>
      <c r="D3016" s="100">
        <v>120.4</v>
      </c>
    </row>
    <row r="3017" spans="2:4">
      <c r="B3017" s="54" t="s">
        <v>307</v>
      </c>
      <c r="C3017" s="90" t="s">
        <v>62</v>
      </c>
      <c r="D3017" s="100">
        <v>120.4</v>
      </c>
    </row>
    <row r="3018" spans="2:4">
      <c r="B3018" s="54" t="s">
        <v>307</v>
      </c>
      <c r="C3018" s="90" t="s">
        <v>63</v>
      </c>
      <c r="D3018" s="100">
        <v>120.4</v>
      </c>
    </row>
    <row r="3019" spans="2:4">
      <c r="B3019" s="54" t="s">
        <v>307</v>
      </c>
      <c r="C3019" s="90" t="s">
        <v>64</v>
      </c>
      <c r="D3019" s="100">
        <v>120.4</v>
      </c>
    </row>
    <row r="3020" spans="2:4">
      <c r="B3020" s="54" t="s">
        <v>307</v>
      </c>
      <c r="C3020" s="90" t="s">
        <v>65</v>
      </c>
      <c r="D3020" s="100">
        <v>120.4</v>
      </c>
    </row>
    <row r="3021" spans="2:4">
      <c r="B3021" s="54" t="s">
        <v>307</v>
      </c>
      <c r="C3021" s="90" t="s">
        <v>66</v>
      </c>
      <c r="D3021" s="100">
        <v>120.4</v>
      </c>
    </row>
    <row r="3022" spans="2:4">
      <c r="B3022" s="54" t="s">
        <v>307</v>
      </c>
      <c r="C3022" s="90" t="s">
        <v>67</v>
      </c>
      <c r="D3022" s="100">
        <v>120.4</v>
      </c>
    </row>
    <row r="3023" spans="2:4">
      <c r="B3023" s="54" t="s">
        <v>307</v>
      </c>
      <c r="C3023" s="90" t="s">
        <v>68</v>
      </c>
      <c r="D3023" s="100">
        <v>120.4</v>
      </c>
    </row>
    <row r="3024" spans="2:4">
      <c r="B3024" s="54" t="s">
        <v>307</v>
      </c>
      <c r="C3024" s="90" t="s">
        <v>69</v>
      </c>
      <c r="D3024" s="100">
        <v>120.4</v>
      </c>
    </row>
    <row r="3025" spans="2:4">
      <c r="B3025" s="54" t="s">
        <v>307</v>
      </c>
      <c r="C3025" s="90" t="s">
        <v>70</v>
      </c>
      <c r="D3025" s="100">
        <v>120.4</v>
      </c>
    </row>
    <row r="3026" spans="2:4">
      <c r="B3026" s="54" t="s">
        <v>307</v>
      </c>
      <c r="C3026" s="90" t="s">
        <v>71</v>
      </c>
      <c r="D3026" s="100">
        <v>120.4</v>
      </c>
    </row>
    <row r="3027" spans="2:4">
      <c r="B3027" s="54" t="s">
        <v>307</v>
      </c>
      <c r="C3027" s="90" t="s">
        <v>72</v>
      </c>
      <c r="D3027" s="100">
        <v>120.4</v>
      </c>
    </row>
    <row r="3028" spans="2:4">
      <c r="B3028" s="54" t="s">
        <v>307</v>
      </c>
      <c r="C3028" s="90" t="s">
        <v>73</v>
      </c>
      <c r="D3028" s="100">
        <v>120.4</v>
      </c>
    </row>
    <row r="3029" spans="2:4">
      <c r="B3029" s="54" t="s">
        <v>307</v>
      </c>
      <c r="C3029" s="90" t="s">
        <v>74</v>
      </c>
      <c r="D3029" s="100">
        <v>120.4</v>
      </c>
    </row>
    <row r="3030" spans="2:4">
      <c r="B3030" s="54" t="s">
        <v>307</v>
      </c>
      <c r="C3030" s="90" t="s">
        <v>75</v>
      </c>
      <c r="D3030" s="100">
        <v>120.4</v>
      </c>
    </row>
    <row r="3031" spans="2:4">
      <c r="B3031" s="54" t="s">
        <v>307</v>
      </c>
      <c r="C3031" s="90" t="s">
        <v>76</v>
      </c>
      <c r="D3031" s="100">
        <v>120.4</v>
      </c>
    </row>
    <row r="3032" spans="2:4">
      <c r="B3032" s="54" t="s">
        <v>307</v>
      </c>
      <c r="C3032" s="90" t="s">
        <v>77</v>
      </c>
      <c r="D3032" s="100">
        <v>120.4</v>
      </c>
    </row>
    <row r="3033" spans="2:4">
      <c r="B3033" s="54" t="s">
        <v>307</v>
      </c>
      <c r="C3033" s="90" t="s">
        <v>78</v>
      </c>
      <c r="D3033" s="100">
        <v>120.4</v>
      </c>
    </row>
    <row r="3034" spans="2:4">
      <c r="B3034" s="54" t="s">
        <v>307</v>
      </c>
      <c r="C3034" s="90" t="s">
        <v>79</v>
      </c>
      <c r="D3034" s="100">
        <v>120.4</v>
      </c>
    </row>
    <row r="3035" spans="2:4">
      <c r="B3035" s="54" t="s">
        <v>307</v>
      </c>
      <c r="C3035" s="90" t="s">
        <v>80</v>
      </c>
      <c r="D3035" s="100">
        <v>120.4</v>
      </c>
    </row>
    <row r="3036" spans="2:4">
      <c r="B3036" s="54" t="s">
        <v>307</v>
      </c>
      <c r="C3036" s="90" t="s">
        <v>81</v>
      </c>
      <c r="D3036" s="100">
        <v>120.4</v>
      </c>
    </row>
    <row r="3037" spans="2:4">
      <c r="B3037" s="54" t="s">
        <v>307</v>
      </c>
      <c r="C3037" s="90" t="s">
        <v>83</v>
      </c>
      <c r="D3037" s="100">
        <v>120.4</v>
      </c>
    </row>
    <row r="3038" spans="2:4">
      <c r="B3038" s="54" t="s">
        <v>307</v>
      </c>
      <c r="C3038" s="90" t="s">
        <v>84</v>
      </c>
      <c r="D3038" s="100">
        <v>120.4</v>
      </c>
    </row>
    <row r="3039" spans="2:4">
      <c r="B3039" s="54" t="s">
        <v>307</v>
      </c>
      <c r="C3039" s="90" t="s">
        <v>85</v>
      </c>
      <c r="D3039" s="100">
        <v>120.4</v>
      </c>
    </row>
    <row r="3040" spans="2:4">
      <c r="B3040" s="54" t="s">
        <v>307</v>
      </c>
      <c r="C3040" s="90" t="s">
        <v>86</v>
      </c>
      <c r="D3040" s="100">
        <v>120.4</v>
      </c>
    </row>
    <row r="3041" spans="2:4">
      <c r="B3041" s="54" t="s">
        <v>307</v>
      </c>
      <c r="C3041" s="90" t="s">
        <v>87</v>
      </c>
      <c r="D3041" s="100">
        <v>120.4</v>
      </c>
    </row>
    <row r="3042" spans="2:4">
      <c r="B3042" s="54" t="s">
        <v>307</v>
      </c>
      <c r="C3042" s="90" t="s">
        <v>88</v>
      </c>
      <c r="D3042" s="100">
        <v>120.4</v>
      </c>
    </row>
    <row r="3043" spans="2:4">
      <c r="B3043" s="54" t="s">
        <v>307</v>
      </c>
      <c r="C3043" s="90" t="s">
        <v>89</v>
      </c>
      <c r="D3043" s="100">
        <v>120.4</v>
      </c>
    </row>
    <row r="3044" spans="2:4">
      <c r="B3044" s="54" t="s">
        <v>307</v>
      </c>
      <c r="C3044" s="90" t="s">
        <v>90</v>
      </c>
      <c r="D3044" s="100">
        <v>120.4</v>
      </c>
    </row>
    <row r="3045" spans="2:4">
      <c r="B3045" s="54" t="s">
        <v>307</v>
      </c>
      <c r="C3045" s="90" t="s">
        <v>91</v>
      </c>
      <c r="D3045" s="100">
        <v>120.4</v>
      </c>
    </row>
    <row r="3046" spans="2:4">
      <c r="B3046" s="54" t="s">
        <v>307</v>
      </c>
      <c r="C3046" s="90" t="s">
        <v>82</v>
      </c>
      <c r="D3046" s="100">
        <v>120.4</v>
      </c>
    </row>
    <row r="3047" spans="2:4">
      <c r="B3047" s="54" t="s">
        <v>307</v>
      </c>
      <c r="C3047" s="90" t="s">
        <v>92</v>
      </c>
      <c r="D3047" s="100">
        <v>120.4</v>
      </c>
    </row>
    <row r="3048" spans="2:4">
      <c r="B3048" s="54" t="s">
        <v>307</v>
      </c>
      <c r="C3048" s="90" t="s">
        <v>93</v>
      </c>
      <c r="D3048" s="100">
        <v>120.4</v>
      </c>
    </row>
    <row r="3049" spans="2:4">
      <c r="B3049" s="54" t="s">
        <v>307</v>
      </c>
      <c r="C3049" s="90" t="s">
        <v>235</v>
      </c>
      <c r="D3049" s="100">
        <v>120.4</v>
      </c>
    </row>
    <row r="3050" spans="2:4">
      <c r="B3050" s="54" t="s">
        <v>307</v>
      </c>
      <c r="C3050" s="90" t="s">
        <v>95</v>
      </c>
      <c r="D3050" s="100">
        <v>120.4</v>
      </c>
    </row>
    <row r="3051" spans="2:4">
      <c r="B3051" s="54" t="s">
        <v>307</v>
      </c>
      <c r="C3051" s="90" t="s">
        <v>96</v>
      </c>
      <c r="D3051" s="100">
        <v>120.4</v>
      </c>
    </row>
    <row r="3052" spans="2:4">
      <c r="B3052" s="54" t="s">
        <v>307</v>
      </c>
      <c r="C3052" s="90" t="s">
        <v>97</v>
      </c>
      <c r="D3052" s="100">
        <v>120.4</v>
      </c>
    </row>
    <row r="3053" spans="2:4">
      <c r="B3053" s="54" t="s">
        <v>307</v>
      </c>
      <c r="C3053" s="90" t="s">
        <v>98</v>
      </c>
      <c r="D3053" s="100">
        <v>120.4</v>
      </c>
    </row>
    <row r="3054" spans="2:4">
      <c r="B3054" s="54" t="s">
        <v>307</v>
      </c>
      <c r="C3054" s="90" t="s">
        <v>99</v>
      </c>
      <c r="D3054" s="100">
        <v>120.4</v>
      </c>
    </row>
    <row r="3055" spans="2:4">
      <c r="B3055" s="54" t="s">
        <v>307</v>
      </c>
      <c r="C3055" s="90" t="s">
        <v>100</v>
      </c>
      <c r="D3055" s="100">
        <v>120.4</v>
      </c>
    </row>
    <row r="3056" spans="2:4">
      <c r="B3056" s="54" t="s">
        <v>307</v>
      </c>
      <c r="C3056" s="90" t="s">
        <v>101</v>
      </c>
      <c r="D3056" s="100">
        <v>120.4</v>
      </c>
    </row>
    <row r="3057" spans="2:4">
      <c r="B3057" s="54" t="s">
        <v>307</v>
      </c>
      <c r="C3057" s="90" t="s">
        <v>102</v>
      </c>
      <c r="D3057" s="100">
        <v>120.4</v>
      </c>
    </row>
    <row r="3058" spans="2:4">
      <c r="B3058" s="54" t="s">
        <v>307</v>
      </c>
      <c r="C3058" s="90" t="s">
        <v>103</v>
      </c>
      <c r="D3058" s="100">
        <v>120.4</v>
      </c>
    </row>
    <row r="3059" spans="2:4">
      <c r="B3059" s="54" t="s">
        <v>307</v>
      </c>
      <c r="C3059" s="90" t="s">
        <v>104</v>
      </c>
      <c r="D3059" s="100">
        <v>120.4</v>
      </c>
    </row>
    <row r="3060" spans="2:4">
      <c r="B3060" s="54" t="s">
        <v>307</v>
      </c>
      <c r="C3060" s="90" t="s">
        <v>105</v>
      </c>
      <c r="D3060" s="100">
        <v>120.4</v>
      </c>
    </row>
    <row r="3061" spans="2:4">
      <c r="B3061" s="54" t="s">
        <v>307</v>
      </c>
      <c r="C3061" s="90" t="s">
        <v>106</v>
      </c>
      <c r="D3061" s="100">
        <v>120.4</v>
      </c>
    </row>
    <row r="3062" spans="2:4">
      <c r="B3062" s="54" t="s">
        <v>307</v>
      </c>
      <c r="C3062" s="90" t="s">
        <v>107</v>
      </c>
      <c r="D3062" s="100">
        <v>120.4</v>
      </c>
    </row>
    <row r="3063" spans="2:4">
      <c r="B3063" s="54" t="s">
        <v>307</v>
      </c>
      <c r="C3063" s="90" t="s">
        <v>108</v>
      </c>
      <c r="D3063" s="100">
        <v>120.4</v>
      </c>
    </row>
    <row r="3064" spans="2:4">
      <c r="B3064" s="54" t="s">
        <v>307</v>
      </c>
      <c r="C3064" s="90" t="s">
        <v>109</v>
      </c>
      <c r="D3064" s="100">
        <v>120.4</v>
      </c>
    </row>
    <row r="3065" spans="2:4">
      <c r="B3065" s="54" t="s">
        <v>307</v>
      </c>
      <c r="C3065" s="90" t="s">
        <v>110</v>
      </c>
      <c r="D3065" s="100">
        <v>120.4</v>
      </c>
    </row>
    <row r="3066" spans="2:4">
      <c r="B3066" s="54" t="s">
        <v>307</v>
      </c>
      <c r="C3066" s="90" t="s">
        <v>111</v>
      </c>
      <c r="D3066" s="100">
        <v>120.4</v>
      </c>
    </row>
    <row r="3067" spans="2:4">
      <c r="B3067" s="54" t="s">
        <v>307</v>
      </c>
      <c r="C3067" s="90" t="s">
        <v>112</v>
      </c>
      <c r="D3067" s="100">
        <v>120.4</v>
      </c>
    </row>
    <row r="3068" spans="2:4">
      <c r="B3068" s="54" t="s">
        <v>307</v>
      </c>
      <c r="C3068" s="90" t="s">
        <v>113</v>
      </c>
      <c r="D3068" s="100">
        <v>120.4</v>
      </c>
    </row>
    <row r="3069" spans="2:4">
      <c r="B3069" s="54" t="s">
        <v>307</v>
      </c>
      <c r="C3069" s="90" t="s">
        <v>114</v>
      </c>
      <c r="D3069" s="100">
        <v>120.4</v>
      </c>
    </row>
    <row r="3070" spans="2:4">
      <c r="B3070" s="54" t="s">
        <v>307</v>
      </c>
      <c r="C3070" s="90" t="s">
        <v>115</v>
      </c>
      <c r="D3070" s="100">
        <v>120.4</v>
      </c>
    </row>
    <row r="3071" spans="2:4">
      <c r="B3071" s="54" t="s">
        <v>307</v>
      </c>
      <c r="C3071" s="90" t="s">
        <v>116</v>
      </c>
      <c r="D3071" s="100">
        <v>120.4</v>
      </c>
    </row>
    <row r="3072" spans="2:4">
      <c r="B3072" s="54" t="s">
        <v>307</v>
      </c>
      <c r="C3072" s="90" t="s">
        <v>117</v>
      </c>
      <c r="D3072" s="100">
        <v>120.4</v>
      </c>
    </row>
    <row r="3073" spans="2:4">
      <c r="B3073" s="54" t="s">
        <v>307</v>
      </c>
      <c r="C3073" s="90" t="s">
        <v>118</v>
      </c>
      <c r="D3073" s="100">
        <v>120.4</v>
      </c>
    </row>
    <row r="3074" spans="2:4">
      <c r="B3074" s="54" t="s">
        <v>307</v>
      </c>
      <c r="C3074" s="90" t="s">
        <v>119</v>
      </c>
      <c r="D3074" s="100">
        <v>120.4</v>
      </c>
    </row>
    <row r="3075" spans="2:4">
      <c r="B3075" s="54" t="s">
        <v>307</v>
      </c>
      <c r="C3075" s="90" t="s">
        <v>120</v>
      </c>
      <c r="D3075" s="100">
        <v>120.4</v>
      </c>
    </row>
    <row r="3076" spans="2:4">
      <c r="B3076" s="54" t="s">
        <v>307</v>
      </c>
      <c r="C3076" s="90" t="s">
        <v>121</v>
      </c>
      <c r="D3076" s="100">
        <v>120.4</v>
      </c>
    </row>
    <row r="3077" spans="2:4">
      <c r="B3077" s="54" t="s">
        <v>307</v>
      </c>
      <c r="C3077" s="90" t="s">
        <v>122</v>
      </c>
      <c r="D3077" s="100">
        <v>120.4</v>
      </c>
    </row>
    <row r="3078" spans="2:4">
      <c r="B3078" s="54" t="s">
        <v>307</v>
      </c>
      <c r="C3078" s="90" t="s">
        <v>123</v>
      </c>
      <c r="D3078" s="100">
        <v>120.4</v>
      </c>
    </row>
    <row r="3079" spans="2:4">
      <c r="B3079" s="54" t="s">
        <v>307</v>
      </c>
      <c r="C3079" s="90" t="s">
        <v>124</v>
      </c>
      <c r="D3079" s="100">
        <v>120.4</v>
      </c>
    </row>
    <row r="3080" spans="2:4">
      <c r="B3080" s="54" t="s">
        <v>307</v>
      </c>
      <c r="C3080" s="90" t="s">
        <v>125</v>
      </c>
      <c r="D3080" s="100">
        <v>120.4</v>
      </c>
    </row>
    <row r="3081" spans="2:4">
      <c r="B3081" s="54" t="s">
        <v>307</v>
      </c>
      <c r="C3081" s="90" t="s">
        <v>126</v>
      </c>
      <c r="D3081" s="100">
        <v>120.4</v>
      </c>
    </row>
    <row r="3082" spans="2:4">
      <c r="B3082" s="54" t="s">
        <v>307</v>
      </c>
      <c r="C3082" s="90" t="s">
        <v>127</v>
      </c>
      <c r="D3082" s="100">
        <v>120.4</v>
      </c>
    </row>
    <row r="3083" spans="2:4">
      <c r="B3083" s="54" t="s">
        <v>307</v>
      </c>
      <c r="C3083" s="90" t="s">
        <v>128</v>
      </c>
      <c r="D3083" s="100">
        <v>120.4</v>
      </c>
    </row>
    <row r="3084" spans="2:4">
      <c r="B3084" s="54" t="s">
        <v>307</v>
      </c>
      <c r="C3084" s="90" t="s">
        <v>129</v>
      </c>
      <c r="D3084" s="100">
        <v>120.4</v>
      </c>
    </row>
    <row r="3085" spans="2:4">
      <c r="B3085" s="54" t="s">
        <v>307</v>
      </c>
      <c r="C3085" s="90" t="s">
        <v>130</v>
      </c>
      <c r="D3085" s="100">
        <v>120.4</v>
      </c>
    </row>
    <row r="3086" spans="2:4">
      <c r="B3086" s="54" t="s">
        <v>307</v>
      </c>
      <c r="C3086" s="90" t="s">
        <v>131</v>
      </c>
      <c r="D3086" s="100">
        <v>120.4</v>
      </c>
    </row>
    <row r="3087" spans="2:4">
      <c r="B3087" s="54" t="s">
        <v>307</v>
      </c>
      <c r="C3087" s="90" t="s">
        <v>132</v>
      </c>
      <c r="D3087" s="100">
        <v>120.4</v>
      </c>
    </row>
    <row r="3088" spans="2:4">
      <c r="B3088" s="54" t="s">
        <v>307</v>
      </c>
      <c r="C3088" s="90" t="s">
        <v>133</v>
      </c>
      <c r="D3088" s="100">
        <v>120.4</v>
      </c>
    </row>
    <row r="3089" spans="2:4">
      <c r="B3089" s="54" t="s">
        <v>307</v>
      </c>
      <c r="C3089" s="90" t="s">
        <v>134</v>
      </c>
      <c r="D3089" s="100">
        <v>120.4</v>
      </c>
    </row>
    <row r="3090" spans="2:4">
      <c r="B3090" s="54" t="s">
        <v>307</v>
      </c>
      <c r="C3090" s="90" t="s">
        <v>135</v>
      </c>
      <c r="D3090" s="100">
        <v>120.4</v>
      </c>
    </row>
    <row r="3091" spans="2:4">
      <c r="B3091" s="54" t="s">
        <v>307</v>
      </c>
      <c r="C3091" s="90" t="s">
        <v>136</v>
      </c>
      <c r="D3091" s="100">
        <v>120.4</v>
      </c>
    </row>
    <row r="3092" spans="2:4">
      <c r="B3092" s="54" t="s">
        <v>307</v>
      </c>
      <c r="C3092" s="90" t="s">
        <v>137</v>
      </c>
      <c r="D3092" s="100">
        <v>120.4</v>
      </c>
    </row>
    <row r="3093" spans="2:4">
      <c r="B3093" s="54" t="s">
        <v>307</v>
      </c>
      <c r="C3093" s="90" t="s">
        <v>138</v>
      </c>
      <c r="D3093" s="100">
        <v>120.4</v>
      </c>
    </row>
    <row r="3094" spans="2:4">
      <c r="B3094" s="54" t="s">
        <v>307</v>
      </c>
      <c r="C3094" s="90" t="s">
        <v>139</v>
      </c>
      <c r="D3094" s="100">
        <v>120.4</v>
      </c>
    </row>
    <row r="3095" spans="2:4">
      <c r="B3095" s="54" t="s">
        <v>307</v>
      </c>
      <c r="C3095" s="90" t="s">
        <v>140</v>
      </c>
      <c r="D3095" s="100">
        <v>120.4</v>
      </c>
    </row>
    <row r="3096" spans="2:4">
      <c r="B3096" s="54" t="s">
        <v>307</v>
      </c>
      <c r="C3096" s="90" t="s">
        <v>141</v>
      </c>
      <c r="D3096" s="100">
        <v>120.4</v>
      </c>
    </row>
    <row r="3097" spans="2:4">
      <c r="B3097" s="54" t="s">
        <v>307</v>
      </c>
      <c r="C3097" s="90" t="s">
        <v>142</v>
      </c>
      <c r="D3097" s="100">
        <v>120.4</v>
      </c>
    </row>
    <row r="3098" spans="2:4">
      <c r="B3098" s="54" t="s">
        <v>307</v>
      </c>
      <c r="C3098" s="90" t="s">
        <v>143</v>
      </c>
      <c r="D3098" s="100">
        <v>120.4</v>
      </c>
    </row>
    <row r="3099" spans="2:4">
      <c r="B3099" s="54" t="s">
        <v>307</v>
      </c>
      <c r="C3099" s="90" t="s">
        <v>144</v>
      </c>
      <c r="D3099" s="100">
        <v>120.4</v>
      </c>
    </row>
    <row r="3100" spans="2:4">
      <c r="B3100" s="54" t="s">
        <v>307</v>
      </c>
      <c r="C3100" s="90" t="s">
        <v>145</v>
      </c>
      <c r="D3100" s="100">
        <v>120.4</v>
      </c>
    </row>
    <row r="3101" spans="2:4">
      <c r="B3101" s="54" t="s">
        <v>307</v>
      </c>
      <c r="C3101" s="90" t="s">
        <v>146</v>
      </c>
      <c r="D3101" s="100">
        <v>120.4</v>
      </c>
    </row>
    <row r="3102" spans="2:4">
      <c r="B3102" s="54" t="s">
        <v>307</v>
      </c>
      <c r="C3102" s="90" t="s">
        <v>147</v>
      </c>
      <c r="D3102" s="100">
        <v>120.4</v>
      </c>
    </row>
    <row r="3103" spans="2:4">
      <c r="B3103" s="54" t="s">
        <v>307</v>
      </c>
      <c r="C3103" s="90" t="s">
        <v>148</v>
      </c>
      <c r="D3103" s="100">
        <v>120.4</v>
      </c>
    </row>
    <row r="3104" spans="2:4">
      <c r="B3104" s="54" t="s">
        <v>307</v>
      </c>
      <c r="C3104" s="90" t="s">
        <v>149</v>
      </c>
      <c r="D3104" s="100">
        <v>120.4</v>
      </c>
    </row>
    <row r="3105" spans="2:4">
      <c r="B3105" s="54" t="s">
        <v>307</v>
      </c>
      <c r="C3105" s="90" t="s">
        <v>150</v>
      </c>
      <c r="D3105" s="100">
        <v>120.4</v>
      </c>
    </row>
    <row r="3106" spans="2:4">
      <c r="B3106" s="54" t="s">
        <v>307</v>
      </c>
      <c r="C3106" s="90" t="s">
        <v>151</v>
      </c>
      <c r="D3106" s="100">
        <v>120.4</v>
      </c>
    </row>
    <row r="3107" spans="2:4">
      <c r="B3107" s="54" t="s">
        <v>307</v>
      </c>
      <c r="C3107" s="90" t="s">
        <v>152</v>
      </c>
      <c r="D3107" s="100">
        <v>120.4</v>
      </c>
    </row>
    <row r="3108" spans="2:4">
      <c r="B3108" s="54" t="s">
        <v>307</v>
      </c>
      <c r="C3108" s="90" t="s">
        <v>153</v>
      </c>
      <c r="D3108" s="100">
        <v>120.4</v>
      </c>
    </row>
    <row r="3109" spans="2:4">
      <c r="B3109" s="54" t="s">
        <v>307</v>
      </c>
      <c r="C3109" s="90" t="s">
        <v>154</v>
      </c>
      <c r="D3109" s="100">
        <v>120.4</v>
      </c>
    </row>
    <row r="3110" spans="2:4">
      <c r="B3110" s="54" t="s">
        <v>307</v>
      </c>
      <c r="C3110" s="90" t="s">
        <v>155</v>
      </c>
      <c r="D3110" s="100">
        <v>120.4</v>
      </c>
    </row>
    <row r="3111" spans="2:4">
      <c r="B3111" s="54" t="s">
        <v>307</v>
      </c>
      <c r="C3111" s="90" t="s">
        <v>156</v>
      </c>
      <c r="D3111" s="100">
        <v>120.4</v>
      </c>
    </row>
    <row r="3112" spans="2:4">
      <c r="B3112" s="54" t="s">
        <v>307</v>
      </c>
      <c r="C3112" s="90" t="s">
        <v>157</v>
      </c>
      <c r="D3112" s="100">
        <v>120.4</v>
      </c>
    </row>
    <row r="3113" spans="2:4">
      <c r="B3113" s="54" t="s">
        <v>307</v>
      </c>
      <c r="C3113" s="90" t="s">
        <v>158</v>
      </c>
      <c r="D3113" s="100">
        <v>120.4</v>
      </c>
    </row>
    <row r="3114" spans="2:4">
      <c r="B3114" s="54" t="s">
        <v>307</v>
      </c>
      <c r="C3114" s="90" t="s">
        <v>159</v>
      </c>
      <c r="D3114" s="100">
        <v>120.4</v>
      </c>
    </row>
    <row r="3115" spans="2:4">
      <c r="B3115" s="54" t="s">
        <v>307</v>
      </c>
      <c r="C3115" s="90" t="s">
        <v>160</v>
      </c>
      <c r="D3115" s="100">
        <v>120.4</v>
      </c>
    </row>
    <row r="3116" spans="2:4">
      <c r="B3116" s="54" t="s">
        <v>307</v>
      </c>
      <c r="C3116" s="90" t="s">
        <v>161</v>
      </c>
      <c r="D3116" s="100">
        <v>120.4</v>
      </c>
    </row>
    <row r="3117" spans="2:4">
      <c r="B3117" s="54" t="s">
        <v>307</v>
      </c>
      <c r="C3117" s="90" t="s">
        <v>162</v>
      </c>
      <c r="D3117" s="100">
        <v>120.4</v>
      </c>
    </row>
    <row r="3118" spans="2:4">
      <c r="B3118" s="54" t="s">
        <v>307</v>
      </c>
      <c r="C3118" s="90" t="s">
        <v>163</v>
      </c>
      <c r="D3118" s="100">
        <v>120.4</v>
      </c>
    </row>
    <row r="3119" spans="2:4">
      <c r="B3119" s="54" t="s">
        <v>307</v>
      </c>
      <c r="C3119" s="90" t="s">
        <v>164</v>
      </c>
      <c r="D3119" s="100">
        <v>120.4</v>
      </c>
    </row>
    <row r="3120" spans="2:4">
      <c r="B3120" s="54" t="s">
        <v>307</v>
      </c>
      <c r="C3120" s="90" t="s">
        <v>165</v>
      </c>
      <c r="D3120" s="100">
        <v>120.4</v>
      </c>
    </row>
    <row r="3121" spans="2:4">
      <c r="B3121" s="54" t="s">
        <v>307</v>
      </c>
      <c r="C3121" s="90" t="s">
        <v>166</v>
      </c>
      <c r="D3121" s="100">
        <v>120.4</v>
      </c>
    </row>
    <row r="3122" spans="2:4">
      <c r="B3122" s="54" t="s">
        <v>307</v>
      </c>
      <c r="C3122" s="90" t="s">
        <v>167</v>
      </c>
      <c r="D3122" s="100">
        <v>120.4</v>
      </c>
    </row>
    <row r="3123" spans="2:4">
      <c r="B3123" s="54" t="s">
        <v>307</v>
      </c>
      <c r="C3123" s="90" t="s">
        <v>168</v>
      </c>
      <c r="D3123" s="100">
        <v>120.4</v>
      </c>
    </row>
    <row r="3124" spans="2:4">
      <c r="B3124" s="54" t="s">
        <v>307</v>
      </c>
      <c r="C3124" s="90" t="s">
        <v>169</v>
      </c>
      <c r="D3124" s="100">
        <v>120.4</v>
      </c>
    </row>
    <row r="3125" spans="2:4">
      <c r="B3125" s="54" t="s">
        <v>307</v>
      </c>
      <c r="C3125" s="90" t="s">
        <v>170</v>
      </c>
      <c r="D3125" s="100">
        <v>120.4</v>
      </c>
    </row>
    <row r="3126" spans="2:4">
      <c r="B3126" s="54" t="s">
        <v>307</v>
      </c>
      <c r="C3126" s="90" t="s">
        <v>171</v>
      </c>
      <c r="D3126" s="100">
        <v>120.4</v>
      </c>
    </row>
    <row r="3127" spans="2:4">
      <c r="B3127" s="54" t="s">
        <v>307</v>
      </c>
      <c r="C3127" s="90" t="s">
        <v>172</v>
      </c>
      <c r="D3127" s="100">
        <v>120.4</v>
      </c>
    </row>
    <row r="3128" spans="2:4">
      <c r="B3128" s="54" t="s">
        <v>307</v>
      </c>
      <c r="C3128" s="90" t="s">
        <v>173</v>
      </c>
      <c r="D3128" s="100">
        <v>120.4</v>
      </c>
    </row>
    <row r="3129" spans="2:4">
      <c r="B3129" s="54" t="s">
        <v>307</v>
      </c>
      <c r="C3129" s="90" t="s">
        <v>174</v>
      </c>
      <c r="D3129" s="100">
        <v>120.4</v>
      </c>
    </row>
    <row r="3130" spans="2:4">
      <c r="B3130" s="54" t="s">
        <v>307</v>
      </c>
      <c r="C3130" s="90" t="s">
        <v>175</v>
      </c>
      <c r="D3130" s="100">
        <v>120.4</v>
      </c>
    </row>
    <row r="3131" spans="2:4">
      <c r="B3131" s="54" t="s">
        <v>307</v>
      </c>
      <c r="C3131" s="90" t="s">
        <v>176</v>
      </c>
      <c r="D3131" s="100">
        <v>120.4</v>
      </c>
    </row>
    <row r="3132" spans="2:4">
      <c r="B3132" s="54" t="s">
        <v>307</v>
      </c>
      <c r="C3132" s="90" t="s">
        <v>177</v>
      </c>
      <c r="D3132" s="100">
        <v>120.4</v>
      </c>
    </row>
    <row r="3133" spans="2:4">
      <c r="B3133" s="54" t="s">
        <v>307</v>
      </c>
      <c r="C3133" s="90" t="s">
        <v>178</v>
      </c>
      <c r="D3133" s="100">
        <v>120.4</v>
      </c>
    </row>
    <row r="3134" spans="2:4">
      <c r="B3134" s="54" t="s">
        <v>307</v>
      </c>
      <c r="C3134" s="90" t="s">
        <v>179</v>
      </c>
      <c r="D3134" s="100">
        <v>120.4</v>
      </c>
    </row>
    <row r="3135" spans="2:4">
      <c r="B3135" s="54" t="s">
        <v>307</v>
      </c>
      <c r="C3135" s="90" t="s">
        <v>180</v>
      </c>
      <c r="D3135" s="100">
        <v>120.4</v>
      </c>
    </row>
    <row r="3136" spans="2:4">
      <c r="B3136" s="54" t="s">
        <v>307</v>
      </c>
      <c r="C3136" s="90" t="s">
        <v>181</v>
      </c>
      <c r="D3136" s="100">
        <v>120.4</v>
      </c>
    </row>
    <row r="3137" spans="2:4">
      <c r="B3137" s="54" t="s">
        <v>307</v>
      </c>
      <c r="C3137" s="90" t="s">
        <v>182</v>
      </c>
      <c r="D3137" s="100">
        <v>120.4</v>
      </c>
    </row>
    <row r="3138" spans="2:4">
      <c r="B3138" s="54" t="s">
        <v>307</v>
      </c>
      <c r="C3138" s="90" t="s">
        <v>183</v>
      </c>
      <c r="D3138" s="100">
        <v>120.4</v>
      </c>
    </row>
    <row r="3139" spans="2:4">
      <c r="B3139" s="54" t="s">
        <v>307</v>
      </c>
      <c r="C3139" s="90" t="s">
        <v>184</v>
      </c>
      <c r="D3139" s="100">
        <v>120.4</v>
      </c>
    </row>
    <row r="3140" spans="2:4">
      <c r="B3140" s="54" t="s">
        <v>307</v>
      </c>
      <c r="C3140" s="90" t="s">
        <v>185</v>
      </c>
      <c r="D3140" s="100">
        <v>120.4</v>
      </c>
    </row>
    <row r="3141" spans="2:4">
      <c r="B3141" s="54" t="s">
        <v>307</v>
      </c>
      <c r="C3141" s="90" t="s">
        <v>186</v>
      </c>
      <c r="D3141" s="100">
        <v>120.4</v>
      </c>
    </row>
    <row r="3142" spans="2:4">
      <c r="B3142" s="54" t="s">
        <v>307</v>
      </c>
      <c r="C3142" s="90" t="s">
        <v>187</v>
      </c>
      <c r="D3142" s="100">
        <v>120.4</v>
      </c>
    </row>
    <row r="3143" spans="2:4">
      <c r="B3143" s="54" t="s">
        <v>307</v>
      </c>
      <c r="C3143" s="90" t="s">
        <v>188</v>
      </c>
      <c r="D3143" s="100">
        <v>120.4</v>
      </c>
    </row>
    <row r="3144" spans="2:4">
      <c r="B3144" s="54" t="s">
        <v>307</v>
      </c>
      <c r="C3144" s="90" t="s">
        <v>189</v>
      </c>
      <c r="D3144" s="100">
        <v>120.4</v>
      </c>
    </row>
    <row r="3145" spans="2:4">
      <c r="B3145" s="54" t="s">
        <v>307</v>
      </c>
      <c r="C3145" s="90" t="s">
        <v>190</v>
      </c>
      <c r="D3145" s="100">
        <v>120.4</v>
      </c>
    </row>
    <row r="3146" spans="2:4">
      <c r="B3146" s="54" t="s">
        <v>307</v>
      </c>
      <c r="C3146" s="90" t="s">
        <v>191</v>
      </c>
      <c r="D3146" s="100">
        <v>120.4</v>
      </c>
    </row>
    <row r="3147" spans="2:4">
      <c r="B3147" s="54" t="s">
        <v>307</v>
      </c>
      <c r="C3147" s="90" t="s">
        <v>192</v>
      </c>
      <c r="D3147" s="100">
        <v>120.4</v>
      </c>
    </row>
    <row r="3148" spans="2:4">
      <c r="B3148" s="54" t="s">
        <v>307</v>
      </c>
      <c r="C3148" s="90" t="s">
        <v>193</v>
      </c>
      <c r="D3148" s="100">
        <v>120.4</v>
      </c>
    </row>
    <row r="3149" spans="2:4">
      <c r="B3149" s="54" t="s">
        <v>307</v>
      </c>
      <c r="C3149" s="90" t="s">
        <v>194</v>
      </c>
      <c r="D3149" s="100">
        <v>120.4</v>
      </c>
    </row>
    <row r="3150" spans="2:4">
      <c r="B3150" s="54" t="s">
        <v>307</v>
      </c>
      <c r="C3150" s="90" t="s">
        <v>195</v>
      </c>
      <c r="D3150" s="100">
        <v>120.4</v>
      </c>
    </row>
    <row r="3151" spans="2:4">
      <c r="B3151" s="54" t="s">
        <v>307</v>
      </c>
      <c r="C3151" s="90" t="s">
        <v>196</v>
      </c>
      <c r="D3151" s="100">
        <v>120.4</v>
      </c>
    </row>
    <row r="3152" spans="2:4">
      <c r="B3152" s="54" t="s">
        <v>307</v>
      </c>
      <c r="C3152" s="90" t="s">
        <v>197</v>
      </c>
      <c r="D3152" s="100">
        <v>120.4</v>
      </c>
    </row>
    <row r="3153" spans="2:4">
      <c r="B3153" s="54" t="s">
        <v>307</v>
      </c>
      <c r="C3153" s="90" t="s">
        <v>198</v>
      </c>
      <c r="D3153" s="100">
        <v>120.4</v>
      </c>
    </row>
    <row r="3154" spans="2:4">
      <c r="B3154" s="54" t="s">
        <v>307</v>
      </c>
      <c r="C3154" s="90" t="s">
        <v>199</v>
      </c>
      <c r="D3154" s="100">
        <v>120.4</v>
      </c>
    </row>
    <row r="3155" spans="2:4">
      <c r="B3155" s="54" t="s">
        <v>307</v>
      </c>
      <c r="C3155" s="90" t="s">
        <v>200</v>
      </c>
      <c r="D3155" s="100">
        <v>120.4</v>
      </c>
    </row>
    <row r="3156" spans="2:4">
      <c r="B3156" s="54" t="s">
        <v>307</v>
      </c>
      <c r="C3156" s="90" t="s">
        <v>201</v>
      </c>
      <c r="D3156" s="100">
        <v>120.4</v>
      </c>
    </row>
    <row r="3157" spans="2:4">
      <c r="B3157" s="54" t="s">
        <v>307</v>
      </c>
      <c r="C3157" s="90" t="s">
        <v>202</v>
      </c>
      <c r="D3157" s="100">
        <v>120.4</v>
      </c>
    </row>
    <row r="3158" spans="2:4">
      <c r="B3158" s="54" t="s">
        <v>307</v>
      </c>
      <c r="C3158" s="90" t="s">
        <v>203</v>
      </c>
      <c r="D3158" s="100">
        <v>120.4</v>
      </c>
    </row>
    <row r="3159" spans="2:4">
      <c r="B3159" s="54" t="s">
        <v>307</v>
      </c>
      <c r="C3159" s="90" t="s">
        <v>204</v>
      </c>
      <c r="D3159" s="100">
        <v>120.4</v>
      </c>
    </row>
    <row r="3160" spans="2:4">
      <c r="B3160" s="54" t="s">
        <v>307</v>
      </c>
      <c r="C3160" s="90" t="s">
        <v>205</v>
      </c>
      <c r="D3160" s="100">
        <v>120.4</v>
      </c>
    </row>
    <row r="3161" spans="2:4">
      <c r="B3161" s="54" t="s">
        <v>307</v>
      </c>
      <c r="C3161" s="90" t="s">
        <v>206</v>
      </c>
      <c r="D3161" s="100">
        <v>120.4</v>
      </c>
    </row>
    <row r="3162" spans="2:4">
      <c r="B3162" s="54" t="s">
        <v>307</v>
      </c>
      <c r="C3162" s="90" t="s">
        <v>207</v>
      </c>
      <c r="D3162" s="100">
        <v>120.4</v>
      </c>
    </row>
    <row r="3163" spans="2:4">
      <c r="B3163" s="54" t="s">
        <v>307</v>
      </c>
      <c r="C3163" s="90" t="s">
        <v>208</v>
      </c>
      <c r="D3163" s="100">
        <v>120.4</v>
      </c>
    </row>
    <row r="3164" spans="2:4">
      <c r="B3164" s="54" t="s">
        <v>307</v>
      </c>
      <c r="C3164" s="90" t="s">
        <v>209</v>
      </c>
      <c r="D3164" s="100">
        <v>120.4</v>
      </c>
    </row>
    <row r="3165" spans="2:4">
      <c r="B3165" s="54" t="s">
        <v>307</v>
      </c>
      <c r="C3165" s="90" t="s">
        <v>210</v>
      </c>
      <c r="D3165" s="100">
        <v>120.4</v>
      </c>
    </row>
    <row r="3166" spans="2:4">
      <c r="B3166" s="54" t="s">
        <v>307</v>
      </c>
      <c r="C3166" s="90" t="s">
        <v>211</v>
      </c>
      <c r="D3166" s="100">
        <v>120.4</v>
      </c>
    </row>
    <row r="3167" spans="2:4">
      <c r="B3167" s="54" t="s">
        <v>307</v>
      </c>
      <c r="C3167" s="90" t="s">
        <v>212</v>
      </c>
      <c r="D3167" s="100">
        <v>120.4</v>
      </c>
    </row>
    <row r="3168" spans="2:4">
      <c r="B3168" s="54" t="s">
        <v>307</v>
      </c>
      <c r="C3168" s="90" t="s">
        <v>213</v>
      </c>
      <c r="D3168" s="100">
        <v>120.4</v>
      </c>
    </row>
    <row r="3169" spans="2:4">
      <c r="B3169" s="54" t="s">
        <v>307</v>
      </c>
      <c r="C3169" s="90" t="s">
        <v>214</v>
      </c>
      <c r="D3169" s="100">
        <v>120.4</v>
      </c>
    </row>
    <row r="3170" spans="2:4">
      <c r="B3170" s="54" t="s">
        <v>307</v>
      </c>
      <c r="C3170" s="90" t="s">
        <v>215</v>
      </c>
      <c r="D3170" s="100">
        <v>120.4</v>
      </c>
    </row>
    <row r="3171" spans="2:4">
      <c r="B3171" s="54" t="s">
        <v>307</v>
      </c>
      <c r="C3171" s="90" t="s">
        <v>216</v>
      </c>
      <c r="D3171" s="100">
        <v>120.4</v>
      </c>
    </row>
    <row r="3172" spans="2:4">
      <c r="B3172" s="54" t="s">
        <v>307</v>
      </c>
      <c r="C3172" s="90" t="s">
        <v>217</v>
      </c>
      <c r="D3172" s="100">
        <v>120.4</v>
      </c>
    </row>
    <row r="3173" spans="2:4">
      <c r="B3173" s="54" t="s">
        <v>307</v>
      </c>
      <c r="C3173" s="90" t="s">
        <v>218</v>
      </c>
      <c r="D3173" s="100">
        <v>120.4</v>
      </c>
    </row>
    <row r="3174" spans="2:4">
      <c r="B3174" s="54" t="s">
        <v>307</v>
      </c>
      <c r="C3174" s="90" t="s">
        <v>219</v>
      </c>
      <c r="D3174" s="100">
        <v>120.4</v>
      </c>
    </row>
    <row r="3175" spans="2:4">
      <c r="B3175" s="54" t="s">
        <v>307</v>
      </c>
      <c r="C3175" s="90" t="s">
        <v>220</v>
      </c>
      <c r="D3175" s="100">
        <v>120.4</v>
      </c>
    </row>
    <row r="3176" spans="2:4">
      <c r="B3176" s="54" t="s">
        <v>307</v>
      </c>
      <c r="C3176" s="90" t="s">
        <v>221</v>
      </c>
      <c r="D3176" s="100">
        <v>120.4</v>
      </c>
    </row>
    <row r="3177" spans="2:4">
      <c r="B3177" s="54" t="s">
        <v>307</v>
      </c>
      <c r="C3177" s="90" t="s">
        <v>222</v>
      </c>
      <c r="D3177" s="100">
        <v>120.4</v>
      </c>
    </row>
    <row r="3178" spans="2:4">
      <c r="B3178" s="54" t="s">
        <v>307</v>
      </c>
      <c r="C3178" s="90" t="s">
        <v>223</v>
      </c>
      <c r="D3178" s="100">
        <v>120.4</v>
      </c>
    </row>
    <row r="3179" spans="2:4">
      <c r="B3179" s="54" t="s">
        <v>307</v>
      </c>
      <c r="C3179" s="90" t="s">
        <v>224</v>
      </c>
      <c r="D3179" s="100">
        <v>120.4</v>
      </c>
    </row>
    <row r="3180" spans="2:4">
      <c r="B3180" s="54" t="s">
        <v>307</v>
      </c>
      <c r="C3180" s="90" t="s">
        <v>225</v>
      </c>
      <c r="D3180" s="100">
        <v>120.4</v>
      </c>
    </row>
    <row r="3181" spans="2:4">
      <c r="B3181" s="54" t="s">
        <v>307</v>
      </c>
      <c r="C3181" s="90" t="s">
        <v>226</v>
      </c>
      <c r="D3181" s="100">
        <v>120.4</v>
      </c>
    </row>
    <row r="3182" spans="2:4">
      <c r="B3182" s="54" t="s">
        <v>307</v>
      </c>
      <c r="C3182" s="90" t="s">
        <v>227</v>
      </c>
      <c r="D3182" s="100">
        <v>120.4</v>
      </c>
    </row>
    <row r="3183" spans="2:4">
      <c r="B3183" s="54" t="s">
        <v>307</v>
      </c>
      <c r="C3183" s="90" t="s">
        <v>228</v>
      </c>
      <c r="D3183" s="100">
        <v>120.4</v>
      </c>
    </row>
    <row r="3184" spans="2:4">
      <c r="B3184" s="54" t="s">
        <v>307</v>
      </c>
      <c r="C3184" s="90" t="s">
        <v>229</v>
      </c>
      <c r="D3184" s="100">
        <v>120.4</v>
      </c>
    </row>
    <row r="3185" spans="2:4">
      <c r="B3185" s="54" t="s">
        <v>307</v>
      </c>
      <c r="C3185" s="90" t="s">
        <v>230</v>
      </c>
      <c r="D3185" s="100">
        <v>120.4</v>
      </c>
    </row>
    <row r="3186" spans="2:4">
      <c r="B3186" s="54" t="s">
        <v>307</v>
      </c>
      <c r="C3186" s="90" t="s">
        <v>231</v>
      </c>
      <c r="D3186" s="100">
        <v>120.4</v>
      </c>
    </row>
    <row r="3187" spans="2:4">
      <c r="B3187" s="106" t="s">
        <v>308</v>
      </c>
      <c r="C3187" s="35" t="s">
        <v>34</v>
      </c>
      <c r="D3187" s="99">
        <v>501.67</v>
      </c>
    </row>
    <row r="3188" spans="2:4">
      <c r="B3188" s="106" t="s">
        <v>308</v>
      </c>
      <c r="C3188" s="35" t="s">
        <v>33</v>
      </c>
      <c r="D3188" s="99">
        <v>501.67</v>
      </c>
    </row>
    <row r="3189" spans="2:4">
      <c r="B3189" s="106" t="s">
        <v>308</v>
      </c>
      <c r="C3189" s="35" t="s">
        <v>35</v>
      </c>
      <c r="D3189" s="99">
        <v>501.67</v>
      </c>
    </row>
    <row r="3190" spans="2:4">
      <c r="B3190" s="106" t="s">
        <v>308</v>
      </c>
      <c r="C3190" s="35" t="s">
        <v>36</v>
      </c>
      <c r="D3190" s="99">
        <v>501.67</v>
      </c>
    </row>
    <row r="3191" spans="2:4">
      <c r="B3191" s="106" t="s">
        <v>308</v>
      </c>
      <c r="C3191" s="35" t="s">
        <v>37</v>
      </c>
      <c r="D3191" s="99">
        <v>501.67</v>
      </c>
    </row>
    <row r="3192" spans="2:4">
      <c r="B3192" s="106" t="s">
        <v>308</v>
      </c>
      <c r="C3192" s="35" t="s">
        <v>38</v>
      </c>
      <c r="D3192" s="99">
        <v>501.67</v>
      </c>
    </row>
    <row r="3193" spans="2:4">
      <c r="B3193" s="106" t="s">
        <v>308</v>
      </c>
      <c r="C3193" s="35" t="s">
        <v>39</v>
      </c>
      <c r="D3193" s="99">
        <v>501.67</v>
      </c>
    </row>
    <row r="3194" spans="2:4">
      <c r="B3194" s="106" t="s">
        <v>308</v>
      </c>
      <c r="C3194" s="35" t="s">
        <v>40</v>
      </c>
      <c r="D3194" s="99">
        <v>501.67</v>
      </c>
    </row>
    <row r="3195" spans="2:4">
      <c r="B3195" s="106" t="s">
        <v>308</v>
      </c>
      <c r="C3195" s="35" t="s">
        <v>41</v>
      </c>
      <c r="D3195" s="99">
        <v>501.67</v>
      </c>
    </row>
    <row r="3196" spans="2:4">
      <c r="B3196" s="106" t="s">
        <v>308</v>
      </c>
      <c r="C3196" s="35" t="s">
        <v>42</v>
      </c>
      <c r="D3196" s="99">
        <v>501.67</v>
      </c>
    </row>
    <row r="3197" spans="2:4">
      <c r="B3197" s="106" t="s">
        <v>308</v>
      </c>
      <c r="C3197" s="35" t="s">
        <v>43</v>
      </c>
      <c r="D3197" s="99">
        <v>501.67</v>
      </c>
    </row>
    <row r="3198" spans="2:4">
      <c r="B3198" s="106" t="s">
        <v>308</v>
      </c>
      <c r="C3198" s="35" t="s">
        <v>44</v>
      </c>
      <c r="D3198" s="99">
        <v>501.67</v>
      </c>
    </row>
    <row r="3199" spans="2:4">
      <c r="B3199" s="106" t="s">
        <v>308</v>
      </c>
      <c r="C3199" s="35" t="s">
        <v>45</v>
      </c>
      <c r="D3199" s="99">
        <v>501.67</v>
      </c>
    </row>
    <row r="3200" spans="2:4">
      <c r="B3200" s="106" t="s">
        <v>308</v>
      </c>
      <c r="C3200" s="35" t="s">
        <v>46</v>
      </c>
      <c r="D3200" s="99">
        <v>501.67</v>
      </c>
    </row>
    <row r="3201" spans="2:4">
      <c r="B3201" s="106" t="s">
        <v>308</v>
      </c>
      <c r="C3201" s="35" t="s">
        <v>47</v>
      </c>
      <c r="D3201" s="99">
        <v>501.67</v>
      </c>
    </row>
    <row r="3202" spans="2:4">
      <c r="B3202" s="106" t="s">
        <v>308</v>
      </c>
      <c r="C3202" s="35" t="s">
        <v>48</v>
      </c>
      <c r="D3202" s="99">
        <v>501.67</v>
      </c>
    </row>
    <row r="3203" spans="2:4">
      <c r="B3203" s="106" t="s">
        <v>308</v>
      </c>
      <c r="C3203" s="35" t="s">
        <v>49</v>
      </c>
      <c r="D3203" s="99">
        <v>501.67</v>
      </c>
    </row>
    <row r="3204" spans="2:4">
      <c r="B3204" s="106" t="s">
        <v>308</v>
      </c>
      <c r="C3204" s="35" t="s">
        <v>50</v>
      </c>
      <c r="D3204" s="99">
        <v>501.67</v>
      </c>
    </row>
    <row r="3205" spans="2:4">
      <c r="B3205" s="106" t="s">
        <v>308</v>
      </c>
      <c r="C3205" s="35" t="s">
        <v>51</v>
      </c>
      <c r="D3205" s="99">
        <v>501.67</v>
      </c>
    </row>
    <row r="3206" spans="2:4">
      <c r="B3206" s="106" t="s">
        <v>308</v>
      </c>
      <c r="C3206" s="35" t="s">
        <v>52</v>
      </c>
      <c r="D3206" s="99">
        <v>501.67</v>
      </c>
    </row>
    <row r="3207" spans="2:4">
      <c r="B3207" s="106" t="s">
        <v>308</v>
      </c>
      <c r="C3207" s="35" t="s">
        <v>53</v>
      </c>
      <c r="D3207" s="99">
        <v>501.67</v>
      </c>
    </row>
    <row r="3208" spans="2:4">
      <c r="B3208" s="106" t="s">
        <v>308</v>
      </c>
      <c r="C3208" s="35" t="s">
        <v>54</v>
      </c>
      <c r="D3208" s="99">
        <v>501.67</v>
      </c>
    </row>
    <row r="3209" spans="2:4">
      <c r="B3209" s="106" t="s">
        <v>308</v>
      </c>
      <c r="C3209" s="35" t="s">
        <v>55</v>
      </c>
      <c r="D3209" s="99">
        <v>501.67</v>
      </c>
    </row>
    <row r="3210" spans="2:4">
      <c r="B3210" s="106" t="s">
        <v>308</v>
      </c>
      <c r="C3210" s="35" t="s">
        <v>56</v>
      </c>
      <c r="D3210" s="99">
        <v>501.67</v>
      </c>
    </row>
    <row r="3211" spans="2:4">
      <c r="B3211" s="106" t="s">
        <v>308</v>
      </c>
      <c r="C3211" s="35" t="s">
        <v>57</v>
      </c>
      <c r="D3211" s="99">
        <v>501.67</v>
      </c>
    </row>
    <row r="3212" spans="2:4">
      <c r="B3212" s="106" t="s">
        <v>308</v>
      </c>
      <c r="C3212" s="35" t="s">
        <v>58</v>
      </c>
      <c r="D3212" s="99">
        <v>501.67</v>
      </c>
    </row>
    <row r="3213" spans="2:4">
      <c r="B3213" s="106" t="s">
        <v>308</v>
      </c>
      <c r="C3213" s="35" t="s">
        <v>59</v>
      </c>
      <c r="D3213" s="99">
        <v>501.67</v>
      </c>
    </row>
    <row r="3214" spans="2:4">
      <c r="B3214" s="106" t="s">
        <v>308</v>
      </c>
      <c r="C3214" s="35" t="s">
        <v>60</v>
      </c>
      <c r="D3214" s="99">
        <v>501.67</v>
      </c>
    </row>
    <row r="3215" spans="2:4">
      <c r="B3215" s="106" t="s">
        <v>308</v>
      </c>
      <c r="C3215" s="35" t="s">
        <v>61</v>
      </c>
      <c r="D3215" s="99">
        <v>501.67</v>
      </c>
    </row>
    <row r="3216" spans="2:4">
      <c r="B3216" s="106" t="s">
        <v>308</v>
      </c>
      <c r="C3216" s="35" t="s">
        <v>62</v>
      </c>
      <c r="D3216" s="99">
        <v>501.67</v>
      </c>
    </row>
    <row r="3217" spans="2:4">
      <c r="B3217" s="106" t="s">
        <v>308</v>
      </c>
      <c r="C3217" s="35" t="s">
        <v>63</v>
      </c>
      <c r="D3217" s="99">
        <v>501.67</v>
      </c>
    </row>
    <row r="3218" spans="2:4">
      <c r="B3218" s="106" t="s">
        <v>308</v>
      </c>
      <c r="C3218" s="35" t="s">
        <v>64</v>
      </c>
      <c r="D3218" s="99">
        <v>501.67</v>
      </c>
    </row>
    <row r="3219" spans="2:4">
      <c r="B3219" s="106" t="s">
        <v>308</v>
      </c>
      <c r="C3219" s="35" t="s">
        <v>65</v>
      </c>
      <c r="D3219" s="99">
        <v>501.67</v>
      </c>
    </row>
    <row r="3220" spans="2:4">
      <c r="B3220" s="106" t="s">
        <v>308</v>
      </c>
      <c r="C3220" s="35" t="s">
        <v>66</v>
      </c>
      <c r="D3220" s="99">
        <v>501.67</v>
      </c>
    </row>
    <row r="3221" spans="2:4">
      <c r="B3221" s="106" t="s">
        <v>308</v>
      </c>
      <c r="C3221" s="35" t="s">
        <v>67</v>
      </c>
      <c r="D3221" s="99">
        <v>501.67</v>
      </c>
    </row>
    <row r="3222" spans="2:4">
      <c r="B3222" s="106" t="s">
        <v>308</v>
      </c>
      <c r="C3222" s="35" t="s">
        <v>68</v>
      </c>
      <c r="D3222" s="99">
        <v>501.67</v>
      </c>
    </row>
    <row r="3223" spans="2:4">
      <c r="B3223" s="106" t="s">
        <v>308</v>
      </c>
      <c r="C3223" s="35" t="s">
        <v>69</v>
      </c>
      <c r="D3223" s="99">
        <v>501.67</v>
      </c>
    </row>
    <row r="3224" spans="2:4">
      <c r="B3224" s="106" t="s">
        <v>308</v>
      </c>
      <c r="C3224" s="35" t="s">
        <v>70</v>
      </c>
      <c r="D3224" s="99">
        <v>501.67</v>
      </c>
    </row>
    <row r="3225" spans="2:4">
      <c r="B3225" s="106" t="s">
        <v>308</v>
      </c>
      <c r="C3225" s="35" t="s">
        <v>71</v>
      </c>
      <c r="D3225" s="99">
        <v>501.67</v>
      </c>
    </row>
    <row r="3226" spans="2:4">
      <c r="B3226" s="106" t="s">
        <v>308</v>
      </c>
      <c r="C3226" s="35" t="s">
        <v>72</v>
      </c>
      <c r="D3226" s="99">
        <v>501.67</v>
      </c>
    </row>
    <row r="3227" spans="2:4">
      <c r="B3227" s="106" t="s">
        <v>308</v>
      </c>
      <c r="C3227" s="35" t="s">
        <v>73</v>
      </c>
      <c r="D3227" s="99">
        <v>501.67</v>
      </c>
    </row>
    <row r="3228" spans="2:4">
      <c r="B3228" s="106" t="s">
        <v>308</v>
      </c>
      <c r="C3228" s="35" t="s">
        <v>74</v>
      </c>
      <c r="D3228" s="99">
        <v>501.67</v>
      </c>
    </row>
    <row r="3229" spans="2:4">
      <c r="B3229" s="106" t="s">
        <v>308</v>
      </c>
      <c r="C3229" s="35" t="s">
        <v>75</v>
      </c>
      <c r="D3229" s="99">
        <v>501.67</v>
      </c>
    </row>
    <row r="3230" spans="2:4">
      <c r="B3230" s="106" t="s">
        <v>308</v>
      </c>
      <c r="C3230" s="35" t="s">
        <v>76</v>
      </c>
      <c r="D3230" s="99">
        <v>501.67</v>
      </c>
    </row>
    <row r="3231" spans="2:4">
      <c r="B3231" s="106" t="s">
        <v>308</v>
      </c>
      <c r="C3231" s="35" t="s">
        <v>77</v>
      </c>
      <c r="D3231" s="99">
        <v>501.67</v>
      </c>
    </row>
    <row r="3232" spans="2:4">
      <c r="B3232" s="106" t="s">
        <v>308</v>
      </c>
      <c r="C3232" s="35" t="s">
        <v>78</v>
      </c>
      <c r="D3232" s="99">
        <v>501.67</v>
      </c>
    </row>
    <row r="3233" spans="2:4">
      <c r="B3233" s="106" t="s">
        <v>308</v>
      </c>
      <c r="C3233" s="35" t="s">
        <v>79</v>
      </c>
      <c r="D3233" s="99">
        <v>501.67</v>
      </c>
    </row>
    <row r="3234" spans="2:4">
      <c r="B3234" s="106" t="s">
        <v>308</v>
      </c>
      <c r="C3234" s="35" t="s">
        <v>80</v>
      </c>
      <c r="D3234" s="99">
        <v>501.67</v>
      </c>
    </row>
    <row r="3235" spans="2:4">
      <c r="B3235" s="106" t="s">
        <v>308</v>
      </c>
      <c r="C3235" s="35" t="s">
        <v>81</v>
      </c>
      <c r="D3235" s="99">
        <v>501.67</v>
      </c>
    </row>
    <row r="3236" spans="2:4">
      <c r="B3236" s="106" t="s">
        <v>308</v>
      </c>
      <c r="C3236" s="35" t="s">
        <v>83</v>
      </c>
      <c r="D3236" s="99">
        <v>501.67</v>
      </c>
    </row>
    <row r="3237" spans="2:4">
      <c r="B3237" s="106" t="s">
        <v>308</v>
      </c>
      <c r="C3237" s="35" t="s">
        <v>84</v>
      </c>
      <c r="D3237" s="99">
        <v>501.67</v>
      </c>
    </row>
    <row r="3238" spans="2:4">
      <c r="B3238" s="106" t="s">
        <v>308</v>
      </c>
      <c r="C3238" s="35" t="s">
        <v>85</v>
      </c>
      <c r="D3238" s="99">
        <v>501.67</v>
      </c>
    </row>
    <row r="3239" spans="2:4">
      <c r="B3239" s="106" t="s">
        <v>308</v>
      </c>
      <c r="C3239" s="35" t="s">
        <v>86</v>
      </c>
      <c r="D3239" s="99">
        <v>501.67</v>
      </c>
    </row>
    <row r="3240" spans="2:4">
      <c r="B3240" s="106" t="s">
        <v>308</v>
      </c>
      <c r="C3240" s="35" t="s">
        <v>87</v>
      </c>
      <c r="D3240" s="99">
        <v>501.67</v>
      </c>
    </row>
    <row r="3241" spans="2:4">
      <c r="B3241" s="106" t="s">
        <v>308</v>
      </c>
      <c r="C3241" s="35" t="s">
        <v>88</v>
      </c>
      <c r="D3241" s="99">
        <v>501.67</v>
      </c>
    </row>
    <row r="3242" spans="2:4">
      <c r="B3242" s="106" t="s">
        <v>308</v>
      </c>
      <c r="C3242" s="35" t="s">
        <v>89</v>
      </c>
      <c r="D3242" s="99">
        <v>501.67</v>
      </c>
    </row>
    <row r="3243" spans="2:4">
      <c r="B3243" s="106" t="s">
        <v>308</v>
      </c>
      <c r="C3243" s="35" t="s">
        <v>90</v>
      </c>
      <c r="D3243" s="99">
        <v>501.67</v>
      </c>
    </row>
    <row r="3244" spans="2:4">
      <c r="B3244" s="106" t="s">
        <v>308</v>
      </c>
      <c r="C3244" s="35" t="s">
        <v>91</v>
      </c>
      <c r="D3244" s="99">
        <v>501.67</v>
      </c>
    </row>
    <row r="3245" spans="2:4">
      <c r="B3245" s="106" t="s">
        <v>308</v>
      </c>
      <c r="C3245" s="35" t="s">
        <v>82</v>
      </c>
      <c r="D3245" s="99">
        <v>501.67</v>
      </c>
    </row>
    <row r="3246" spans="2:4">
      <c r="B3246" s="106" t="s">
        <v>308</v>
      </c>
      <c r="C3246" s="35" t="s">
        <v>92</v>
      </c>
      <c r="D3246" s="99">
        <v>501.67</v>
      </c>
    </row>
    <row r="3247" spans="2:4">
      <c r="B3247" s="106" t="s">
        <v>308</v>
      </c>
      <c r="C3247" s="35" t="s">
        <v>93</v>
      </c>
      <c r="D3247" s="99">
        <v>501.67</v>
      </c>
    </row>
    <row r="3248" spans="2:4">
      <c r="B3248" s="106" t="s">
        <v>308</v>
      </c>
      <c r="C3248" s="35" t="s">
        <v>235</v>
      </c>
      <c r="D3248" s="99">
        <v>501.67</v>
      </c>
    </row>
    <row r="3249" spans="2:4">
      <c r="B3249" s="106" t="s">
        <v>308</v>
      </c>
      <c r="C3249" s="35" t="s">
        <v>95</v>
      </c>
      <c r="D3249" s="99">
        <v>501.67</v>
      </c>
    </row>
    <row r="3250" spans="2:4">
      <c r="B3250" s="106" t="s">
        <v>308</v>
      </c>
      <c r="C3250" s="35" t="s">
        <v>96</v>
      </c>
      <c r="D3250" s="99">
        <v>501.67</v>
      </c>
    </row>
    <row r="3251" spans="2:4">
      <c r="B3251" s="106" t="s">
        <v>308</v>
      </c>
      <c r="C3251" s="35" t="s">
        <v>97</v>
      </c>
      <c r="D3251" s="99">
        <v>501.67</v>
      </c>
    </row>
    <row r="3252" spans="2:4">
      <c r="B3252" s="106" t="s">
        <v>308</v>
      </c>
      <c r="C3252" s="35" t="s">
        <v>98</v>
      </c>
      <c r="D3252" s="99">
        <v>501.67</v>
      </c>
    </row>
    <row r="3253" spans="2:4">
      <c r="B3253" s="106" t="s">
        <v>308</v>
      </c>
      <c r="C3253" s="35" t="s">
        <v>99</v>
      </c>
      <c r="D3253" s="99">
        <v>501.67</v>
      </c>
    </row>
    <row r="3254" spans="2:4">
      <c r="B3254" s="106" t="s">
        <v>308</v>
      </c>
      <c r="C3254" s="35" t="s">
        <v>100</v>
      </c>
      <c r="D3254" s="99">
        <v>501.67</v>
      </c>
    </row>
    <row r="3255" spans="2:4">
      <c r="B3255" s="106" t="s">
        <v>308</v>
      </c>
      <c r="C3255" s="35" t="s">
        <v>101</v>
      </c>
      <c r="D3255" s="99">
        <v>501.67</v>
      </c>
    </row>
    <row r="3256" spans="2:4">
      <c r="B3256" s="106" t="s">
        <v>308</v>
      </c>
      <c r="C3256" s="35" t="s">
        <v>102</v>
      </c>
      <c r="D3256" s="99">
        <v>501.67</v>
      </c>
    </row>
    <row r="3257" spans="2:4">
      <c r="B3257" s="106" t="s">
        <v>308</v>
      </c>
      <c r="C3257" s="35" t="s">
        <v>103</v>
      </c>
      <c r="D3257" s="99">
        <v>501.67</v>
      </c>
    </row>
    <row r="3258" spans="2:4">
      <c r="B3258" s="106" t="s">
        <v>308</v>
      </c>
      <c r="C3258" s="35" t="s">
        <v>104</v>
      </c>
      <c r="D3258" s="99">
        <v>501.67</v>
      </c>
    </row>
    <row r="3259" spans="2:4">
      <c r="B3259" s="106" t="s">
        <v>308</v>
      </c>
      <c r="C3259" s="35" t="s">
        <v>105</v>
      </c>
      <c r="D3259" s="99">
        <v>501.67</v>
      </c>
    </row>
    <row r="3260" spans="2:4">
      <c r="B3260" s="106" t="s">
        <v>308</v>
      </c>
      <c r="C3260" s="35" t="s">
        <v>106</v>
      </c>
      <c r="D3260" s="99">
        <v>501.67</v>
      </c>
    </row>
    <row r="3261" spans="2:4">
      <c r="B3261" s="106" t="s">
        <v>308</v>
      </c>
      <c r="C3261" s="35" t="s">
        <v>107</v>
      </c>
      <c r="D3261" s="99">
        <v>501.67</v>
      </c>
    </row>
    <row r="3262" spans="2:4">
      <c r="B3262" s="106" t="s">
        <v>308</v>
      </c>
      <c r="C3262" s="35" t="s">
        <v>108</v>
      </c>
      <c r="D3262" s="99">
        <v>501.67</v>
      </c>
    </row>
    <row r="3263" spans="2:4">
      <c r="B3263" s="106" t="s">
        <v>308</v>
      </c>
      <c r="C3263" s="35" t="s">
        <v>109</v>
      </c>
      <c r="D3263" s="99">
        <v>501.67</v>
      </c>
    </row>
    <row r="3264" spans="2:4">
      <c r="B3264" s="106" t="s">
        <v>308</v>
      </c>
      <c r="C3264" s="35" t="s">
        <v>110</v>
      </c>
      <c r="D3264" s="99">
        <v>501.67</v>
      </c>
    </row>
    <row r="3265" spans="2:4">
      <c r="B3265" s="106" t="s">
        <v>308</v>
      </c>
      <c r="C3265" s="35" t="s">
        <v>111</v>
      </c>
      <c r="D3265" s="99">
        <v>501.67</v>
      </c>
    </row>
    <row r="3266" spans="2:4">
      <c r="B3266" s="106" t="s">
        <v>308</v>
      </c>
      <c r="C3266" s="35" t="s">
        <v>112</v>
      </c>
      <c r="D3266" s="99">
        <v>501.67</v>
      </c>
    </row>
    <row r="3267" spans="2:4">
      <c r="B3267" s="106" t="s">
        <v>308</v>
      </c>
      <c r="C3267" s="35" t="s">
        <v>113</v>
      </c>
      <c r="D3267" s="99">
        <v>501.67</v>
      </c>
    </row>
    <row r="3268" spans="2:4">
      <c r="B3268" s="106" t="s">
        <v>308</v>
      </c>
      <c r="C3268" s="35" t="s">
        <v>114</v>
      </c>
      <c r="D3268" s="99">
        <v>501.67</v>
      </c>
    </row>
    <row r="3269" spans="2:4">
      <c r="B3269" s="106" t="s">
        <v>308</v>
      </c>
      <c r="C3269" s="35" t="s">
        <v>115</v>
      </c>
      <c r="D3269" s="99">
        <v>501.67</v>
      </c>
    </row>
    <row r="3270" spans="2:4">
      <c r="B3270" s="106" t="s">
        <v>308</v>
      </c>
      <c r="C3270" s="35" t="s">
        <v>116</v>
      </c>
      <c r="D3270" s="99">
        <v>501.67</v>
      </c>
    </row>
    <row r="3271" spans="2:4">
      <c r="B3271" s="106" t="s">
        <v>308</v>
      </c>
      <c r="C3271" s="35" t="s">
        <v>117</v>
      </c>
      <c r="D3271" s="99">
        <v>501.67</v>
      </c>
    </row>
    <row r="3272" spans="2:4">
      <c r="B3272" s="106" t="s">
        <v>308</v>
      </c>
      <c r="C3272" s="35" t="s">
        <v>118</v>
      </c>
      <c r="D3272" s="99">
        <v>501.67</v>
      </c>
    </row>
    <row r="3273" spans="2:4">
      <c r="B3273" s="106" t="s">
        <v>308</v>
      </c>
      <c r="C3273" s="35" t="s">
        <v>119</v>
      </c>
      <c r="D3273" s="99">
        <v>501.67</v>
      </c>
    </row>
    <row r="3274" spans="2:4">
      <c r="B3274" s="106" t="s">
        <v>308</v>
      </c>
      <c r="C3274" s="35" t="s">
        <v>120</v>
      </c>
      <c r="D3274" s="99">
        <v>501.67</v>
      </c>
    </row>
    <row r="3275" spans="2:4">
      <c r="B3275" s="106" t="s">
        <v>308</v>
      </c>
      <c r="C3275" s="35" t="s">
        <v>121</v>
      </c>
      <c r="D3275" s="99">
        <v>501.67</v>
      </c>
    </row>
    <row r="3276" spans="2:4">
      <c r="B3276" s="106" t="s">
        <v>308</v>
      </c>
      <c r="C3276" s="35" t="s">
        <v>122</v>
      </c>
      <c r="D3276" s="99">
        <v>501.67</v>
      </c>
    </row>
    <row r="3277" spans="2:4">
      <c r="B3277" s="106" t="s">
        <v>308</v>
      </c>
      <c r="C3277" s="35" t="s">
        <v>123</v>
      </c>
      <c r="D3277" s="99">
        <v>501.67</v>
      </c>
    </row>
    <row r="3278" spans="2:4">
      <c r="B3278" s="106" t="s">
        <v>308</v>
      </c>
      <c r="C3278" s="35" t="s">
        <v>124</v>
      </c>
      <c r="D3278" s="99">
        <v>501.67</v>
      </c>
    </row>
    <row r="3279" spans="2:4">
      <c r="B3279" s="106" t="s">
        <v>308</v>
      </c>
      <c r="C3279" s="35" t="s">
        <v>125</v>
      </c>
      <c r="D3279" s="99">
        <v>501.67</v>
      </c>
    </row>
    <row r="3280" spans="2:4">
      <c r="B3280" s="106" t="s">
        <v>308</v>
      </c>
      <c r="C3280" s="35" t="s">
        <v>126</v>
      </c>
      <c r="D3280" s="99">
        <v>501.67</v>
      </c>
    </row>
    <row r="3281" spans="2:4">
      <c r="B3281" s="106" t="s">
        <v>308</v>
      </c>
      <c r="C3281" s="35" t="s">
        <v>127</v>
      </c>
      <c r="D3281" s="99">
        <v>501.67</v>
      </c>
    </row>
    <row r="3282" spans="2:4">
      <c r="B3282" s="106" t="s">
        <v>308</v>
      </c>
      <c r="C3282" s="35" t="s">
        <v>128</v>
      </c>
      <c r="D3282" s="99">
        <v>501.67</v>
      </c>
    </row>
    <row r="3283" spans="2:4">
      <c r="B3283" s="106" t="s">
        <v>308</v>
      </c>
      <c r="C3283" s="35" t="s">
        <v>129</v>
      </c>
      <c r="D3283" s="99">
        <v>501.67</v>
      </c>
    </row>
    <row r="3284" spans="2:4">
      <c r="B3284" s="106" t="s">
        <v>308</v>
      </c>
      <c r="C3284" s="35" t="s">
        <v>130</v>
      </c>
      <c r="D3284" s="99">
        <v>501.67</v>
      </c>
    </row>
    <row r="3285" spans="2:4">
      <c r="B3285" s="106" t="s">
        <v>308</v>
      </c>
      <c r="C3285" s="35" t="s">
        <v>131</v>
      </c>
      <c r="D3285" s="99">
        <v>501.67</v>
      </c>
    </row>
    <row r="3286" spans="2:4">
      <c r="B3286" s="106" t="s">
        <v>308</v>
      </c>
      <c r="C3286" s="35" t="s">
        <v>132</v>
      </c>
      <c r="D3286" s="99">
        <v>501.67</v>
      </c>
    </row>
    <row r="3287" spans="2:4">
      <c r="B3287" s="106" t="s">
        <v>308</v>
      </c>
      <c r="C3287" s="35" t="s">
        <v>133</v>
      </c>
      <c r="D3287" s="99">
        <v>501.67</v>
      </c>
    </row>
    <row r="3288" spans="2:4">
      <c r="B3288" s="106" t="s">
        <v>308</v>
      </c>
      <c r="C3288" s="35" t="s">
        <v>134</v>
      </c>
      <c r="D3288" s="99">
        <v>501.67</v>
      </c>
    </row>
    <row r="3289" spans="2:4">
      <c r="B3289" s="106" t="s">
        <v>308</v>
      </c>
      <c r="C3289" s="35" t="s">
        <v>135</v>
      </c>
      <c r="D3289" s="99">
        <v>501.67</v>
      </c>
    </row>
    <row r="3290" spans="2:4">
      <c r="B3290" s="106" t="s">
        <v>308</v>
      </c>
      <c r="C3290" s="35" t="s">
        <v>136</v>
      </c>
      <c r="D3290" s="99">
        <v>501.67</v>
      </c>
    </row>
    <row r="3291" spans="2:4">
      <c r="B3291" s="106" t="s">
        <v>308</v>
      </c>
      <c r="C3291" s="35" t="s">
        <v>137</v>
      </c>
      <c r="D3291" s="99">
        <v>501.67</v>
      </c>
    </row>
    <row r="3292" spans="2:4">
      <c r="B3292" s="106" t="s">
        <v>308</v>
      </c>
      <c r="C3292" s="35" t="s">
        <v>138</v>
      </c>
      <c r="D3292" s="99">
        <v>501.67</v>
      </c>
    </row>
    <row r="3293" spans="2:4">
      <c r="B3293" s="106" t="s">
        <v>308</v>
      </c>
      <c r="C3293" s="35" t="s">
        <v>139</v>
      </c>
      <c r="D3293" s="99">
        <v>501.67</v>
      </c>
    </row>
    <row r="3294" spans="2:4">
      <c r="B3294" s="106" t="s">
        <v>308</v>
      </c>
      <c r="C3294" s="35" t="s">
        <v>140</v>
      </c>
      <c r="D3294" s="99">
        <v>501.67</v>
      </c>
    </row>
    <row r="3295" spans="2:4">
      <c r="B3295" s="106" t="s">
        <v>308</v>
      </c>
      <c r="C3295" s="35" t="s">
        <v>141</v>
      </c>
      <c r="D3295" s="99">
        <v>501.67</v>
      </c>
    </row>
    <row r="3296" spans="2:4">
      <c r="B3296" s="106" t="s">
        <v>308</v>
      </c>
      <c r="C3296" s="35" t="s">
        <v>142</v>
      </c>
      <c r="D3296" s="99">
        <v>501.67</v>
      </c>
    </row>
    <row r="3297" spans="2:4">
      <c r="B3297" s="106" t="s">
        <v>308</v>
      </c>
      <c r="C3297" s="35" t="s">
        <v>143</v>
      </c>
      <c r="D3297" s="99">
        <v>501.67</v>
      </c>
    </row>
    <row r="3298" spans="2:4">
      <c r="B3298" s="106" t="s">
        <v>308</v>
      </c>
      <c r="C3298" s="35" t="s">
        <v>144</v>
      </c>
      <c r="D3298" s="99">
        <v>501.67</v>
      </c>
    </row>
    <row r="3299" spans="2:4">
      <c r="B3299" s="106" t="s">
        <v>308</v>
      </c>
      <c r="C3299" s="35" t="s">
        <v>145</v>
      </c>
      <c r="D3299" s="99">
        <v>501.67</v>
      </c>
    </row>
    <row r="3300" spans="2:4">
      <c r="B3300" s="106" t="s">
        <v>308</v>
      </c>
      <c r="C3300" s="35" t="s">
        <v>146</v>
      </c>
      <c r="D3300" s="99">
        <v>501.67</v>
      </c>
    </row>
    <row r="3301" spans="2:4">
      <c r="B3301" s="106" t="s">
        <v>308</v>
      </c>
      <c r="C3301" s="35" t="s">
        <v>147</v>
      </c>
      <c r="D3301" s="99">
        <v>501.67</v>
      </c>
    </row>
    <row r="3302" spans="2:4">
      <c r="B3302" s="106" t="s">
        <v>308</v>
      </c>
      <c r="C3302" s="35" t="s">
        <v>148</v>
      </c>
      <c r="D3302" s="99">
        <v>501.67</v>
      </c>
    </row>
    <row r="3303" spans="2:4">
      <c r="B3303" s="106" t="s">
        <v>308</v>
      </c>
      <c r="C3303" s="35" t="s">
        <v>149</v>
      </c>
      <c r="D3303" s="99">
        <v>501.67</v>
      </c>
    </row>
    <row r="3304" spans="2:4">
      <c r="B3304" s="106" t="s">
        <v>308</v>
      </c>
      <c r="C3304" s="35" t="s">
        <v>150</v>
      </c>
      <c r="D3304" s="99">
        <v>501.67</v>
      </c>
    </row>
    <row r="3305" spans="2:4">
      <c r="B3305" s="106" t="s">
        <v>308</v>
      </c>
      <c r="C3305" s="35" t="s">
        <v>151</v>
      </c>
      <c r="D3305" s="99">
        <v>501.67</v>
      </c>
    </row>
    <row r="3306" spans="2:4">
      <c r="B3306" s="106" t="s">
        <v>308</v>
      </c>
      <c r="C3306" s="35" t="s">
        <v>152</v>
      </c>
      <c r="D3306" s="99">
        <v>501.67</v>
      </c>
    </row>
    <row r="3307" spans="2:4">
      <c r="B3307" s="106" t="s">
        <v>308</v>
      </c>
      <c r="C3307" s="35" t="s">
        <v>153</v>
      </c>
      <c r="D3307" s="99">
        <v>501.67</v>
      </c>
    </row>
    <row r="3308" spans="2:4">
      <c r="B3308" s="106" t="s">
        <v>308</v>
      </c>
      <c r="C3308" s="35" t="s">
        <v>154</v>
      </c>
      <c r="D3308" s="99">
        <v>501.67</v>
      </c>
    </row>
    <row r="3309" spans="2:4">
      <c r="B3309" s="106" t="s">
        <v>308</v>
      </c>
      <c r="C3309" s="35" t="s">
        <v>155</v>
      </c>
      <c r="D3309" s="99">
        <v>501.67</v>
      </c>
    </row>
    <row r="3310" spans="2:4">
      <c r="B3310" s="106" t="s">
        <v>308</v>
      </c>
      <c r="C3310" s="35" t="s">
        <v>156</v>
      </c>
      <c r="D3310" s="99">
        <v>501.67</v>
      </c>
    </row>
    <row r="3311" spans="2:4">
      <c r="B3311" s="106" t="s">
        <v>308</v>
      </c>
      <c r="C3311" s="35" t="s">
        <v>157</v>
      </c>
      <c r="D3311" s="99">
        <v>501.67</v>
      </c>
    </row>
    <row r="3312" spans="2:4">
      <c r="B3312" s="106" t="s">
        <v>308</v>
      </c>
      <c r="C3312" s="35" t="s">
        <v>158</v>
      </c>
      <c r="D3312" s="99">
        <v>501.67</v>
      </c>
    </row>
    <row r="3313" spans="2:4">
      <c r="B3313" s="106" t="s">
        <v>308</v>
      </c>
      <c r="C3313" s="35" t="s">
        <v>159</v>
      </c>
      <c r="D3313" s="99">
        <v>501.67</v>
      </c>
    </row>
    <row r="3314" spans="2:4">
      <c r="B3314" s="106" t="s">
        <v>308</v>
      </c>
      <c r="C3314" s="35" t="s">
        <v>160</v>
      </c>
      <c r="D3314" s="99">
        <v>501.67</v>
      </c>
    </row>
    <row r="3315" spans="2:4">
      <c r="B3315" s="106" t="s">
        <v>308</v>
      </c>
      <c r="C3315" s="35" t="s">
        <v>161</v>
      </c>
      <c r="D3315" s="99">
        <v>501.67</v>
      </c>
    </row>
    <row r="3316" spans="2:4">
      <c r="B3316" s="106" t="s">
        <v>308</v>
      </c>
      <c r="C3316" s="35" t="s">
        <v>162</v>
      </c>
      <c r="D3316" s="99">
        <v>501.67</v>
      </c>
    </row>
    <row r="3317" spans="2:4">
      <c r="B3317" s="106" t="s">
        <v>308</v>
      </c>
      <c r="C3317" s="35" t="s">
        <v>163</v>
      </c>
      <c r="D3317" s="99">
        <v>501.67</v>
      </c>
    </row>
    <row r="3318" spans="2:4">
      <c r="B3318" s="106" t="s">
        <v>308</v>
      </c>
      <c r="C3318" s="35" t="s">
        <v>164</v>
      </c>
      <c r="D3318" s="99">
        <v>501.67</v>
      </c>
    </row>
    <row r="3319" spans="2:4">
      <c r="B3319" s="106" t="s">
        <v>308</v>
      </c>
      <c r="C3319" s="35" t="s">
        <v>165</v>
      </c>
      <c r="D3319" s="99">
        <v>501.67</v>
      </c>
    </row>
    <row r="3320" spans="2:4">
      <c r="B3320" s="106" t="s">
        <v>308</v>
      </c>
      <c r="C3320" s="35" t="s">
        <v>166</v>
      </c>
      <c r="D3320" s="99">
        <v>501.67</v>
      </c>
    </row>
    <row r="3321" spans="2:4">
      <c r="B3321" s="106" t="s">
        <v>308</v>
      </c>
      <c r="C3321" s="35" t="s">
        <v>167</v>
      </c>
      <c r="D3321" s="99">
        <v>501.67</v>
      </c>
    </row>
    <row r="3322" spans="2:4">
      <c r="B3322" s="106" t="s">
        <v>308</v>
      </c>
      <c r="C3322" s="35" t="s">
        <v>168</v>
      </c>
      <c r="D3322" s="99">
        <v>501.67</v>
      </c>
    </row>
    <row r="3323" spans="2:4">
      <c r="B3323" s="106" t="s">
        <v>308</v>
      </c>
      <c r="C3323" s="35" t="s">
        <v>169</v>
      </c>
      <c r="D3323" s="99">
        <v>501.67</v>
      </c>
    </row>
    <row r="3324" spans="2:4">
      <c r="B3324" s="106" t="s">
        <v>308</v>
      </c>
      <c r="C3324" s="35" t="s">
        <v>170</v>
      </c>
      <c r="D3324" s="99">
        <v>501.67</v>
      </c>
    </row>
    <row r="3325" spans="2:4">
      <c r="B3325" s="106" t="s">
        <v>308</v>
      </c>
      <c r="C3325" s="35" t="s">
        <v>171</v>
      </c>
      <c r="D3325" s="99">
        <v>501.67</v>
      </c>
    </row>
    <row r="3326" spans="2:4">
      <c r="B3326" s="106" t="s">
        <v>308</v>
      </c>
      <c r="C3326" s="35" t="s">
        <v>172</v>
      </c>
      <c r="D3326" s="99">
        <v>501.67</v>
      </c>
    </row>
    <row r="3327" spans="2:4">
      <c r="B3327" s="106" t="s">
        <v>308</v>
      </c>
      <c r="C3327" s="35" t="s">
        <v>173</v>
      </c>
      <c r="D3327" s="99">
        <v>501.67</v>
      </c>
    </row>
    <row r="3328" spans="2:4">
      <c r="B3328" s="106" t="s">
        <v>308</v>
      </c>
      <c r="C3328" s="35" t="s">
        <v>174</v>
      </c>
      <c r="D3328" s="99">
        <v>501.67</v>
      </c>
    </row>
    <row r="3329" spans="2:4">
      <c r="B3329" s="106" t="s">
        <v>308</v>
      </c>
      <c r="C3329" s="35" t="s">
        <v>175</v>
      </c>
      <c r="D3329" s="99">
        <v>501.67</v>
      </c>
    </row>
    <row r="3330" spans="2:4">
      <c r="B3330" s="106" t="s">
        <v>308</v>
      </c>
      <c r="C3330" s="35" t="s">
        <v>176</v>
      </c>
      <c r="D3330" s="99">
        <v>501.67</v>
      </c>
    </row>
    <row r="3331" spans="2:4">
      <c r="B3331" s="106" t="s">
        <v>308</v>
      </c>
      <c r="C3331" s="35" t="s">
        <v>177</v>
      </c>
      <c r="D3331" s="99">
        <v>501.67</v>
      </c>
    </row>
    <row r="3332" spans="2:4">
      <c r="B3332" s="106" t="s">
        <v>308</v>
      </c>
      <c r="C3332" s="35" t="s">
        <v>178</v>
      </c>
      <c r="D3332" s="99">
        <v>501.67</v>
      </c>
    </row>
    <row r="3333" spans="2:4">
      <c r="B3333" s="106" t="s">
        <v>308</v>
      </c>
      <c r="C3333" s="35" t="s">
        <v>179</v>
      </c>
      <c r="D3333" s="99">
        <v>501.67</v>
      </c>
    </row>
    <row r="3334" spans="2:4">
      <c r="B3334" s="106" t="s">
        <v>308</v>
      </c>
      <c r="C3334" s="35" t="s">
        <v>180</v>
      </c>
      <c r="D3334" s="99">
        <v>501.67</v>
      </c>
    </row>
    <row r="3335" spans="2:4">
      <c r="B3335" s="106" t="s">
        <v>308</v>
      </c>
      <c r="C3335" s="35" t="s">
        <v>181</v>
      </c>
      <c r="D3335" s="99">
        <v>501.67</v>
      </c>
    </row>
    <row r="3336" spans="2:4">
      <c r="B3336" s="106" t="s">
        <v>308</v>
      </c>
      <c r="C3336" s="35" t="s">
        <v>182</v>
      </c>
      <c r="D3336" s="99">
        <v>501.67</v>
      </c>
    </row>
    <row r="3337" spans="2:4">
      <c r="B3337" s="106" t="s">
        <v>308</v>
      </c>
      <c r="C3337" s="35" t="s">
        <v>183</v>
      </c>
      <c r="D3337" s="99">
        <v>501.67</v>
      </c>
    </row>
    <row r="3338" spans="2:4">
      <c r="B3338" s="106" t="s">
        <v>308</v>
      </c>
      <c r="C3338" s="35" t="s">
        <v>184</v>
      </c>
      <c r="D3338" s="99">
        <v>501.67</v>
      </c>
    </row>
    <row r="3339" spans="2:4">
      <c r="B3339" s="106" t="s">
        <v>308</v>
      </c>
      <c r="C3339" s="35" t="s">
        <v>185</v>
      </c>
      <c r="D3339" s="99">
        <v>501.67</v>
      </c>
    </row>
    <row r="3340" spans="2:4">
      <c r="B3340" s="106" t="s">
        <v>308</v>
      </c>
      <c r="C3340" s="35" t="s">
        <v>186</v>
      </c>
      <c r="D3340" s="99">
        <v>501.67</v>
      </c>
    </row>
    <row r="3341" spans="2:4">
      <c r="B3341" s="106" t="s">
        <v>308</v>
      </c>
      <c r="C3341" s="35" t="s">
        <v>187</v>
      </c>
      <c r="D3341" s="99">
        <v>501.67</v>
      </c>
    </row>
    <row r="3342" spans="2:4">
      <c r="B3342" s="106" t="s">
        <v>308</v>
      </c>
      <c r="C3342" s="35" t="s">
        <v>188</v>
      </c>
      <c r="D3342" s="99">
        <v>501.67</v>
      </c>
    </row>
    <row r="3343" spans="2:4">
      <c r="B3343" s="106" t="s">
        <v>308</v>
      </c>
      <c r="C3343" s="35" t="s">
        <v>189</v>
      </c>
      <c r="D3343" s="99">
        <v>501.67</v>
      </c>
    </row>
    <row r="3344" spans="2:4">
      <c r="B3344" s="106" t="s">
        <v>308</v>
      </c>
      <c r="C3344" s="35" t="s">
        <v>190</v>
      </c>
      <c r="D3344" s="99">
        <v>501.67</v>
      </c>
    </row>
    <row r="3345" spans="2:4">
      <c r="B3345" s="106" t="s">
        <v>308</v>
      </c>
      <c r="C3345" s="35" t="s">
        <v>191</v>
      </c>
      <c r="D3345" s="99">
        <v>501.67</v>
      </c>
    </row>
    <row r="3346" spans="2:4">
      <c r="B3346" s="106" t="s">
        <v>308</v>
      </c>
      <c r="C3346" s="35" t="s">
        <v>192</v>
      </c>
      <c r="D3346" s="99">
        <v>501.67</v>
      </c>
    </row>
    <row r="3347" spans="2:4">
      <c r="B3347" s="106" t="s">
        <v>308</v>
      </c>
      <c r="C3347" s="35" t="s">
        <v>193</v>
      </c>
      <c r="D3347" s="99">
        <v>501.67</v>
      </c>
    </row>
    <row r="3348" spans="2:4">
      <c r="B3348" s="106" t="s">
        <v>308</v>
      </c>
      <c r="C3348" s="35" t="s">
        <v>194</v>
      </c>
      <c r="D3348" s="99">
        <v>501.67</v>
      </c>
    </row>
    <row r="3349" spans="2:4">
      <c r="B3349" s="106" t="s">
        <v>308</v>
      </c>
      <c r="C3349" s="35" t="s">
        <v>195</v>
      </c>
      <c r="D3349" s="99">
        <v>501.67</v>
      </c>
    </row>
    <row r="3350" spans="2:4">
      <c r="B3350" s="106" t="s">
        <v>308</v>
      </c>
      <c r="C3350" s="35" t="s">
        <v>196</v>
      </c>
      <c r="D3350" s="99">
        <v>501.67</v>
      </c>
    </row>
    <row r="3351" spans="2:4">
      <c r="B3351" s="106" t="s">
        <v>308</v>
      </c>
      <c r="C3351" s="35" t="s">
        <v>197</v>
      </c>
      <c r="D3351" s="99">
        <v>501.67</v>
      </c>
    </row>
    <row r="3352" spans="2:4">
      <c r="B3352" s="106" t="s">
        <v>308</v>
      </c>
      <c r="C3352" s="35" t="s">
        <v>198</v>
      </c>
      <c r="D3352" s="99">
        <v>501.67</v>
      </c>
    </row>
    <row r="3353" spans="2:4">
      <c r="B3353" s="106" t="s">
        <v>308</v>
      </c>
      <c r="C3353" s="35" t="s">
        <v>199</v>
      </c>
      <c r="D3353" s="99">
        <v>501.67</v>
      </c>
    </row>
    <row r="3354" spans="2:4">
      <c r="B3354" s="106" t="s">
        <v>308</v>
      </c>
      <c r="C3354" s="35" t="s">
        <v>200</v>
      </c>
      <c r="D3354" s="99">
        <v>501.67</v>
      </c>
    </row>
    <row r="3355" spans="2:4">
      <c r="B3355" s="106" t="s">
        <v>308</v>
      </c>
      <c r="C3355" s="35" t="s">
        <v>201</v>
      </c>
      <c r="D3355" s="99">
        <v>501.67</v>
      </c>
    </row>
    <row r="3356" spans="2:4">
      <c r="B3356" s="106" t="s">
        <v>308</v>
      </c>
      <c r="C3356" s="35" t="s">
        <v>202</v>
      </c>
      <c r="D3356" s="99">
        <v>501.67</v>
      </c>
    </row>
    <row r="3357" spans="2:4">
      <c r="B3357" s="106" t="s">
        <v>308</v>
      </c>
      <c r="C3357" s="35" t="s">
        <v>203</v>
      </c>
      <c r="D3357" s="99">
        <v>501.67</v>
      </c>
    </row>
    <row r="3358" spans="2:4">
      <c r="B3358" s="106" t="s">
        <v>308</v>
      </c>
      <c r="C3358" s="35" t="s">
        <v>204</v>
      </c>
      <c r="D3358" s="99">
        <v>501.67</v>
      </c>
    </row>
    <row r="3359" spans="2:4">
      <c r="B3359" s="106" t="s">
        <v>308</v>
      </c>
      <c r="C3359" s="35" t="s">
        <v>205</v>
      </c>
      <c r="D3359" s="99">
        <v>501.67</v>
      </c>
    </row>
    <row r="3360" spans="2:4">
      <c r="B3360" s="106" t="s">
        <v>308</v>
      </c>
      <c r="C3360" s="35" t="s">
        <v>206</v>
      </c>
      <c r="D3360" s="99">
        <v>501.67</v>
      </c>
    </row>
    <row r="3361" spans="2:4">
      <c r="B3361" s="106" t="s">
        <v>308</v>
      </c>
      <c r="C3361" s="35" t="s">
        <v>207</v>
      </c>
      <c r="D3361" s="99">
        <v>501.67</v>
      </c>
    </row>
    <row r="3362" spans="2:4">
      <c r="B3362" s="106" t="s">
        <v>308</v>
      </c>
      <c r="C3362" s="35" t="s">
        <v>208</v>
      </c>
      <c r="D3362" s="99">
        <v>501.67</v>
      </c>
    </row>
    <row r="3363" spans="2:4">
      <c r="B3363" s="106" t="s">
        <v>308</v>
      </c>
      <c r="C3363" s="35" t="s">
        <v>209</v>
      </c>
      <c r="D3363" s="99">
        <v>501.67</v>
      </c>
    </row>
    <row r="3364" spans="2:4">
      <c r="B3364" s="106" t="s">
        <v>308</v>
      </c>
      <c r="C3364" s="35" t="s">
        <v>210</v>
      </c>
      <c r="D3364" s="99">
        <v>501.67</v>
      </c>
    </row>
    <row r="3365" spans="2:4">
      <c r="B3365" s="106" t="s">
        <v>308</v>
      </c>
      <c r="C3365" s="35" t="s">
        <v>211</v>
      </c>
      <c r="D3365" s="99">
        <v>501.67</v>
      </c>
    </row>
    <row r="3366" spans="2:4">
      <c r="B3366" s="106" t="s">
        <v>308</v>
      </c>
      <c r="C3366" s="35" t="s">
        <v>212</v>
      </c>
      <c r="D3366" s="99">
        <v>501.67</v>
      </c>
    </row>
    <row r="3367" spans="2:4">
      <c r="B3367" s="106" t="s">
        <v>308</v>
      </c>
      <c r="C3367" s="35" t="s">
        <v>213</v>
      </c>
      <c r="D3367" s="99">
        <v>501.67</v>
      </c>
    </row>
    <row r="3368" spans="2:4">
      <c r="B3368" s="106" t="s">
        <v>308</v>
      </c>
      <c r="C3368" s="35" t="s">
        <v>214</v>
      </c>
      <c r="D3368" s="99">
        <v>501.67</v>
      </c>
    </row>
    <row r="3369" spans="2:4">
      <c r="B3369" s="106" t="s">
        <v>308</v>
      </c>
      <c r="C3369" s="35" t="s">
        <v>215</v>
      </c>
      <c r="D3369" s="99">
        <v>501.67</v>
      </c>
    </row>
    <row r="3370" spans="2:4">
      <c r="B3370" s="106" t="s">
        <v>308</v>
      </c>
      <c r="C3370" s="35" t="s">
        <v>216</v>
      </c>
      <c r="D3370" s="99">
        <v>501.67</v>
      </c>
    </row>
    <row r="3371" spans="2:4">
      <c r="B3371" s="106" t="s">
        <v>308</v>
      </c>
      <c r="C3371" s="35" t="s">
        <v>217</v>
      </c>
      <c r="D3371" s="99">
        <v>501.67</v>
      </c>
    </row>
    <row r="3372" spans="2:4">
      <c r="B3372" s="106" t="s">
        <v>308</v>
      </c>
      <c r="C3372" s="35" t="s">
        <v>218</v>
      </c>
      <c r="D3372" s="99">
        <v>501.67</v>
      </c>
    </row>
    <row r="3373" spans="2:4">
      <c r="B3373" s="106" t="s">
        <v>308</v>
      </c>
      <c r="C3373" s="35" t="s">
        <v>219</v>
      </c>
      <c r="D3373" s="99">
        <v>501.67</v>
      </c>
    </row>
    <row r="3374" spans="2:4">
      <c r="B3374" s="106" t="s">
        <v>308</v>
      </c>
      <c r="C3374" s="35" t="s">
        <v>220</v>
      </c>
      <c r="D3374" s="99">
        <v>501.67</v>
      </c>
    </row>
    <row r="3375" spans="2:4">
      <c r="B3375" s="106" t="s">
        <v>308</v>
      </c>
      <c r="C3375" s="35" t="s">
        <v>221</v>
      </c>
      <c r="D3375" s="99">
        <v>501.67</v>
      </c>
    </row>
    <row r="3376" spans="2:4">
      <c r="B3376" s="106" t="s">
        <v>308</v>
      </c>
      <c r="C3376" s="35" t="s">
        <v>222</v>
      </c>
      <c r="D3376" s="99">
        <v>501.67</v>
      </c>
    </row>
    <row r="3377" spans="2:4">
      <c r="B3377" s="106" t="s">
        <v>308</v>
      </c>
      <c r="C3377" s="35" t="s">
        <v>223</v>
      </c>
      <c r="D3377" s="99">
        <v>501.67</v>
      </c>
    </row>
    <row r="3378" spans="2:4">
      <c r="B3378" s="106" t="s">
        <v>308</v>
      </c>
      <c r="C3378" s="35" t="s">
        <v>224</v>
      </c>
      <c r="D3378" s="99">
        <v>501.67</v>
      </c>
    </row>
    <row r="3379" spans="2:4">
      <c r="B3379" s="106" t="s">
        <v>308</v>
      </c>
      <c r="C3379" s="35" t="s">
        <v>225</v>
      </c>
      <c r="D3379" s="99">
        <v>501.67</v>
      </c>
    </row>
    <row r="3380" spans="2:4">
      <c r="B3380" s="106" t="s">
        <v>308</v>
      </c>
      <c r="C3380" s="35" t="s">
        <v>226</v>
      </c>
      <c r="D3380" s="99">
        <v>501.67</v>
      </c>
    </row>
    <row r="3381" spans="2:4">
      <c r="B3381" s="106" t="s">
        <v>308</v>
      </c>
      <c r="C3381" s="35" t="s">
        <v>227</v>
      </c>
      <c r="D3381" s="99">
        <v>501.67</v>
      </c>
    </row>
    <row r="3382" spans="2:4">
      <c r="B3382" s="106" t="s">
        <v>308</v>
      </c>
      <c r="C3382" s="35" t="s">
        <v>228</v>
      </c>
      <c r="D3382" s="99">
        <v>501.67</v>
      </c>
    </row>
    <row r="3383" spans="2:4">
      <c r="B3383" s="106" t="s">
        <v>308</v>
      </c>
      <c r="C3383" s="35" t="s">
        <v>229</v>
      </c>
      <c r="D3383" s="99">
        <v>501.67</v>
      </c>
    </row>
    <row r="3384" spans="2:4">
      <c r="B3384" s="106" t="s">
        <v>308</v>
      </c>
      <c r="C3384" s="35" t="s">
        <v>230</v>
      </c>
      <c r="D3384" s="99">
        <v>501.67</v>
      </c>
    </row>
    <row r="3385" spans="2:4">
      <c r="B3385" s="106" t="s">
        <v>308</v>
      </c>
      <c r="C3385" s="35" t="s">
        <v>231</v>
      </c>
      <c r="D3385" s="99">
        <v>501.67</v>
      </c>
    </row>
    <row r="3386" spans="2:4">
      <c r="B3386" s="54" t="s">
        <v>310</v>
      </c>
      <c r="C3386" s="90" t="s">
        <v>34</v>
      </c>
      <c r="D3386" s="100">
        <v>100.33</v>
      </c>
    </row>
    <row r="3387" spans="2:4">
      <c r="B3387" s="54" t="s">
        <v>310</v>
      </c>
      <c r="C3387" s="90" t="s">
        <v>33</v>
      </c>
      <c r="D3387" s="100">
        <v>100.33</v>
      </c>
    </row>
    <row r="3388" spans="2:4">
      <c r="B3388" s="54" t="s">
        <v>310</v>
      </c>
      <c r="C3388" s="90" t="s">
        <v>35</v>
      </c>
      <c r="D3388" s="100">
        <v>100.33</v>
      </c>
    </row>
    <row r="3389" spans="2:4">
      <c r="B3389" s="54" t="s">
        <v>310</v>
      </c>
      <c r="C3389" s="90" t="s">
        <v>36</v>
      </c>
      <c r="D3389" s="100">
        <v>100.33</v>
      </c>
    </row>
    <row r="3390" spans="2:4">
      <c r="B3390" s="54" t="s">
        <v>310</v>
      </c>
      <c r="C3390" s="90" t="s">
        <v>37</v>
      </c>
      <c r="D3390" s="100">
        <v>100.33</v>
      </c>
    </row>
    <row r="3391" spans="2:4">
      <c r="B3391" s="54" t="s">
        <v>310</v>
      </c>
      <c r="C3391" s="90" t="s">
        <v>38</v>
      </c>
      <c r="D3391" s="100">
        <v>100.33</v>
      </c>
    </row>
    <row r="3392" spans="2:4">
      <c r="B3392" s="54" t="s">
        <v>310</v>
      </c>
      <c r="C3392" s="90" t="s">
        <v>39</v>
      </c>
      <c r="D3392" s="100">
        <v>100.33</v>
      </c>
    </row>
    <row r="3393" spans="2:4">
      <c r="B3393" s="54" t="s">
        <v>310</v>
      </c>
      <c r="C3393" s="90" t="s">
        <v>40</v>
      </c>
      <c r="D3393" s="100">
        <v>100.33</v>
      </c>
    </row>
    <row r="3394" spans="2:4">
      <c r="B3394" s="54" t="s">
        <v>310</v>
      </c>
      <c r="C3394" s="90" t="s">
        <v>41</v>
      </c>
      <c r="D3394" s="100">
        <v>100.33</v>
      </c>
    </row>
    <row r="3395" spans="2:4">
      <c r="B3395" s="54" t="s">
        <v>310</v>
      </c>
      <c r="C3395" s="90" t="s">
        <v>42</v>
      </c>
      <c r="D3395" s="100">
        <v>100.33</v>
      </c>
    </row>
    <row r="3396" spans="2:4">
      <c r="B3396" s="54" t="s">
        <v>310</v>
      </c>
      <c r="C3396" s="90" t="s">
        <v>43</v>
      </c>
      <c r="D3396" s="100">
        <v>100.33</v>
      </c>
    </row>
    <row r="3397" spans="2:4">
      <c r="B3397" s="54" t="s">
        <v>310</v>
      </c>
      <c r="C3397" s="90" t="s">
        <v>44</v>
      </c>
      <c r="D3397" s="100">
        <v>100.33</v>
      </c>
    </row>
    <row r="3398" spans="2:4">
      <c r="B3398" s="54" t="s">
        <v>310</v>
      </c>
      <c r="C3398" s="90" t="s">
        <v>45</v>
      </c>
      <c r="D3398" s="100">
        <v>100.33</v>
      </c>
    </row>
    <row r="3399" spans="2:4">
      <c r="B3399" s="54" t="s">
        <v>310</v>
      </c>
      <c r="C3399" s="90" t="s">
        <v>46</v>
      </c>
      <c r="D3399" s="100">
        <v>100.33</v>
      </c>
    </row>
    <row r="3400" spans="2:4">
      <c r="B3400" s="54" t="s">
        <v>310</v>
      </c>
      <c r="C3400" s="90" t="s">
        <v>47</v>
      </c>
      <c r="D3400" s="100">
        <v>100.33</v>
      </c>
    </row>
    <row r="3401" spans="2:4">
      <c r="B3401" s="54" t="s">
        <v>310</v>
      </c>
      <c r="C3401" s="90" t="s">
        <v>48</v>
      </c>
      <c r="D3401" s="100">
        <v>100.33</v>
      </c>
    </row>
    <row r="3402" spans="2:4">
      <c r="B3402" s="54" t="s">
        <v>310</v>
      </c>
      <c r="C3402" s="90" t="s">
        <v>49</v>
      </c>
      <c r="D3402" s="100">
        <v>100.33</v>
      </c>
    </row>
    <row r="3403" spans="2:4">
      <c r="B3403" s="54" t="s">
        <v>310</v>
      </c>
      <c r="C3403" s="90" t="s">
        <v>50</v>
      </c>
      <c r="D3403" s="100">
        <v>100.33</v>
      </c>
    </row>
    <row r="3404" spans="2:4">
      <c r="B3404" s="54" t="s">
        <v>310</v>
      </c>
      <c r="C3404" s="90" t="s">
        <v>51</v>
      </c>
      <c r="D3404" s="100">
        <v>100.33</v>
      </c>
    </row>
    <row r="3405" spans="2:4">
      <c r="B3405" s="54" t="s">
        <v>310</v>
      </c>
      <c r="C3405" s="90" t="s">
        <v>52</v>
      </c>
      <c r="D3405" s="100">
        <v>100.33</v>
      </c>
    </row>
    <row r="3406" spans="2:4">
      <c r="B3406" s="54" t="s">
        <v>310</v>
      </c>
      <c r="C3406" s="90" t="s">
        <v>53</v>
      </c>
      <c r="D3406" s="100">
        <v>100.33</v>
      </c>
    </row>
    <row r="3407" spans="2:4">
      <c r="B3407" s="54" t="s">
        <v>310</v>
      </c>
      <c r="C3407" s="90" t="s">
        <v>54</v>
      </c>
      <c r="D3407" s="100">
        <v>100.33</v>
      </c>
    </row>
    <row r="3408" spans="2:4">
      <c r="B3408" s="54" t="s">
        <v>310</v>
      </c>
      <c r="C3408" s="90" t="s">
        <v>55</v>
      </c>
      <c r="D3408" s="100">
        <v>100.33</v>
      </c>
    </row>
    <row r="3409" spans="2:4">
      <c r="B3409" s="54" t="s">
        <v>310</v>
      </c>
      <c r="C3409" s="90" t="s">
        <v>56</v>
      </c>
      <c r="D3409" s="100">
        <v>100.33</v>
      </c>
    </row>
    <row r="3410" spans="2:4">
      <c r="B3410" s="54" t="s">
        <v>310</v>
      </c>
      <c r="C3410" s="90" t="s">
        <v>57</v>
      </c>
      <c r="D3410" s="100">
        <v>100.33</v>
      </c>
    </row>
    <row r="3411" spans="2:4">
      <c r="B3411" s="54" t="s">
        <v>310</v>
      </c>
      <c r="C3411" s="90" t="s">
        <v>58</v>
      </c>
      <c r="D3411" s="100">
        <v>100.33</v>
      </c>
    </row>
    <row r="3412" spans="2:4">
      <c r="B3412" s="54" t="s">
        <v>310</v>
      </c>
      <c r="C3412" s="90" t="s">
        <v>59</v>
      </c>
      <c r="D3412" s="100">
        <v>100.33</v>
      </c>
    </row>
    <row r="3413" spans="2:4">
      <c r="B3413" s="54" t="s">
        <v>310</v>
      </c>
      <c r="C3413" s="90" t="s">
        <v>60</v>
      </c>
      <c r="D3413" s="100">
        <v>100.33</v>
      </c>
    </row>
    <row r="3414" spans="2:4">
      <c r="B3414" s="54" t="s">
        <v>310</v>
      </c>
      <c r="C3414" s="90" t="s">
        <v>61</v>
      </c>
      <c r="D3414" s="100">
        <v>100.33</v>
      </c>
    </row>
    <row r="3415" spans="2:4">
      <c r="B3415" s="54" t="s">
        <v>310</v>
      </c>
      <c r="C3415" s="90" t="s">
        <v>62</v>
      </c>
      <c r="D3415" s="100">
        <v>100.33</v>
      </c>
    </row>
    <row r="3416" spans="2:4">
      <c r="B3416" s="54" t="s">
        <v>310</v>
      </c>
      <c r="C3416" s="90" t="s">
        <v>63</v>
      </c>
      <c r="D3416" s="100">
        <v>100.33</v>
      </c>
    </row>
    <row r="3417" spans="2:4">
      <c r="B3417" s="54" t="s">
        <v>310</v>
      </c>
      <c r="C3417" s="90" t="s">
        <v>64</v>
      </c>
      <c r="D3417" s="100">
        <v>100.33</v>
      </c>
    </row>
    <row r="3418" spans="2:4">
      <c r="B3418" s="54" t="s">
        <v>310</v>
      </c>
      <c r="C3418" s="90" t="s">
        <v>65</v>
      </c>
      <c r="D3418" s="100">
        <v>100.33</v>
      </c>
    </row>
    <row r="3419" spans="2:4">
      <c r="B3419" s="54" t="s">
        <v>310</v>
      </c>
      <c r="C3419" s="90" t="s">
        <v>66</v>
      </c>
      <c r="D3419" s="100">
        <v>100.33</v>
      </c>
    </row>
    <row r="3420" spans="2:4">
      <c r="B3420" s="54" t="s">
        <v>310</v>
      </c>
      <c r="C3420" s="90" t="s">
        <v>67</v>
      </c>
      <c r="D3420" s="100">
        <v>100.33</v>
      </c>
    </row>
    <row r="3421" spans="2:4">
      <c r="B3421" s="54" t="s">
        <v>310</v>
      </c>
      <c r="C3421" s="90" t="s">
        <v>68</v>
      </c>
      <c r="D3421" s="100">
        <v>100.33</v>
      </c>
    </row>
    <row r="3422" spans="2:4">
      <c r="B3422" s="54" t="s">
        <v>310</v>
      </c>
      <c r="C3422" s="90" t="s">
        <v>69</v>
      </c>
      <c r="D3422" s="100">
        <v>100.33</v>
      </c>
    </row>
    <row r="3423" spans="2:4">
      <c r="B3423" s="54" t="s">
        <v>310</v>
      </c>
      <c r="C3423" s="90" t="s">
        <v>70</v>
      </c>
      <c r="D3423" s="100">
        <v>100.33</v>
      </c>
    </row>
    <row r="3424" spans="2:4">
      <c r="B3424" s="54" t="s">
        <v>310</v>
      </c>
      <c r="C3424" s="90" t="s">
        <v>71</v>
      </c>
      <c r="D3424" s="100">
        <v>100.33</v>
      </c>
    </row>
    <row r="3425" spans="2:4">
      <c r="B3425" s="54" t="s">
        <v>310</v>
      </c>
      <c r="C3425" s="90" t="s">
        <v>72</v>
      </c>
      <c r="D3425" s="100">
        <v>100.33</v>
      </c>
    </row>
    <row r="3426" spans="2:4">
      <c r="B3426" s="54" t="s">
        <v>310</v>
      </c>
      <c r="C3426" s="90" t="s">
        <v>73</v>
      </c>
      <c r="D3426" s="100">
        <v>100.33</v>
      </c>
    </row>
    <row r="3427" spans="2:4">
      <c r="B3427" s="54" t="s">
        <v>310</v>
      </c>
      <c r="C3427" s="90" t="s">
        <v>74</v>
      </c>
      <c r="D3427" s="100">
        <v>100.33</v>
      </c>
    </row>
    <row r="3428" spans="2:4">
      <c r="B3428" s="54" t="s">
        <v>310</v>
      </c>
      <c r="C3428" s="90" t="s">
        <v>75</v>
      </c>
      <c r="D3428" s="100">
        <v>100.33</v>
      </c>
    </row>
    <row r="3429" spans="2:4">
      <c r="B3429" s="54" t="s">
        <v>310</v>
      </c>
      <c r="C3429" s="90" t="s">
        <v>76</v>
      </c>
      <c r="D3429" s="100">
        <v>100.33</v>
      </c>
    </row>
    <row r="3430" spans="2:4">
      <c r="B3430" s="54" t="s">
        <v>310</v>
      </c>
      <c r="C3430" s="90" t="s">
        <v>77</v>
      </c>
      <c r="D3430" s="100">
        <v>100.33</v>
      </c>
    </row>
    <row r="3431" spans="2:4">
      <c r="B3431" s="54" t="s">
        <v>310</v>
      </c>
      <c r="C3431" s="90" t="s">
        <v>78</v>
      </c>
      <c r="D3431" s="100">
        <v>100.33</v>
      </c>
    </row>
    <row r="3432" spans="2:4">
      <c r="B3432" s="54" t="s">
        <v>310</v>
      </c>
      <c r="C3432" s="90" t="s">
        <v>79</v>
      </c>
      <c r="D3432" s="100">
        <v>100.33</v>
      </c>
    </row>
    <row r="3433" spans="2:4">
      <c r="B3433" s="54" t="s">
        <v>310</v>
      </c>
      <c r="C3433" s="90" t="s">
        <v>80</v>
      </c>
      <c r="D3433" s="100">
        <v>100.33</v>
      </c>
    </row>
    <row r="3434" spans="2:4">
      <c r="B3434" s="54" t="s">
        <v>310</v>
      </c>
      <c r="C3434" s="90" t="s">
        <v>81</v>
      </c>
      <c r="D3434" s="100">
        <v>100.33</v>
      </c>
    </row>
    <row r="3435" spans="2:4">
      <c r="B3435" s="54" t="s">
        <v>310</v>
      </c>
      <c r="C3435" s="90" t="s">
        <v>83</v>
      </c>
      <c r="D3435" s="100">
        <v>100.33</v>
      </c>
    </row>
    <row r="3436" spans="2:4">
      <c r="B3436" s="54" t="s">
        <v>310</v>
      </c>
      <c r="C3436" s="90" t="s">
        <v>84</v>
      </c>
      <c r="D3436" s="100">
        <v>100.33</v>
      </c>
    </row>
    <row r="3437" spans="2:4">
      <c r="B3437" s="54" t="s">
        <v>310</v>
      </c>
      <c r="C3437" s="90" t="s">
        <v>85</v>
      </c>
      <c r="D3437" s="100">
        <v>100.33</v>
      </c>
    </row>
    <row r="3438" spans="2:4">
      <c r="B3438" s="54" t="s">
        <v>310</v>
      </c>
      <c r="C3438" s="90" t="s">
        <v>86</v>
      </c>
      <c r="D3438" s="100">
        <v>100.33</v>
      </c>
    </row>
    <row r="3439" spans="2:4">
      <c r="B3439" s="54" t="s">
        <v>310</v>
      </c>
      <c r="C3439" s="90" t="s">
        <v>87</v>
      </c>
      <c r="D3439" s="100">
        <v>100.33</v>
      </c>
    </row>
    <row r="3440" spans="2:4">
      <c r="B3440" s="54" t="s">
        <v>310</v>
      </c>
      <c r="C3440" s="90" t="s">
        <v>88</v>
      </c>
      <c r="D3440" s="100">
        <v>100.33</v>
      </c>
    </row>
    <row r="3441" spans="2:4">
      <c r="B3441" s="54" t="s">
        <v>310</v>
      </c>
      <c r="C3441" s="90" t="s">
        <v>89</v>
      </c>
      <c r="D3441" s="100">
        <v>100.33</v>
      </c>
    </row>
    <row r="3442" spans="2:4">
      <c r="B3442" s="54" t="s">
        <v>310</v>
      </c>
      <c r="C3442" s="90" t="s">
        <v>90</v>
      </c>
      <c r="D3442" s="100">
        <v>100.33</v>
      </c>
    </row>
    <row r="3443" spans="2:4">
      <c r="B3443" s="54" t="s">
        <v>310</v>
      </c>
      <c r="C3443" s="90" t="s">
        <v>91</v>
      </c>
      <c r="D3443" s="100">
        <v>100.33</v>
      </c>
    </row>
    <row r="3444" spans="2:4">
      <c r="B3444" s="54" t="s">
        <v>310</v>
      </c>
      <c r="C3444" s="90" t="s">
        <v>82</v>
      </c>
      <c r="D3444" s="100">
        <v>100.33</v>
      </c>
    </row>
    <row r="3445" spans="2:4">
      <c r="B3445" s="54" t="s">
        <v>310</v>
      </c>
      <c r="C3445" s="90" t="s">
        <v>92</v>
      </c>
      <c r="D3445" s="100">
        <v>100.33</v>
      </c>
    </row>
    <row r="3446" spans="2:4">
      <c r="B3446" s="54" t="s">
        <v>310</v>
      </c>
      <c r="C3446" s="90" t="s">
        <v>93</v>
      </c>
      <c r="D3446" s="100">
        <v>100.33</v>
      </c>
    </row>
    <row r="3447" spans="2:4">
      <c r="B3447" s="54" t="s">
        <v>310</v>
      </c>
      <c r="C3447" s="90" t="s">
        <v>235</v>
      </c>
      <c r="D3447" s="100">
        <v>100.33</v>
      </c>
    </row>
    <row r="3448" spans="2:4">
      <c r="B3448" s="54" t="s">
        <v>310</v>
      </c>
      <c r="C3448" s="90" t="s">
        <v>95</v>
      </c>
      <c r="D3448" s="100">
        <v>100.33</v>
      </c>
    </row>
    <row r="3449" spans="2:4">
      <c r="B3449" s="54" t="s">
        <v>310</v>
      </c>
      <c r="C3449" s="90" t="s">
        <v>96</v>
      </c>
      <c r="D3449" s="100">
        <v>100.33</v>
      </c>
    </row>
    <row r="3450" spans="2:4">
      <c r="B3450" s="54" t="s">
        <v>310</v>
      </c>
      <c r="C3450" s="90" t="s">
        <v>97</v>
      </c>
      <c r="D3450" s="100">
        <v>100.33</v>
      </c>
    </row>
    <row r="3451" spans="2:4">
      <c r="B3451" s="54" t="s">
        <v>310</v>
      </c>
      <c r="C3451" s="90" t="s">
        <v>98</v>
      </c>
      <c r="D3451" s="100">
        <v>100.33</v>
      </c>
    </row>
    <row r="3452" spans="2:4">
      <c r="B3452" s="54" t="s">
        <v>310</v>
      </c>
      <c r="C3452" s="90" t="s">
        <v>99</v>
      </c>
      <c r="D3452" s="100">
        <v>100.33</v>
      </c>
    </row>
    <row r="3453" spans="2:4">
      <c r="B3453" s="54" t="s">
        <v>310</v>
      </c>
      <c r="C3453" s="90" t="s">
        <v>100</v>
      </c>
      <c r="D3453" s="100">
        <v>100.33</v>
      </c>
    </row>
    <row r="3454" spans="2:4">
      <c r="B3454" s="54" t="s">
        <v>310</v>
      </c>
      <c r="C3454" s="90" t="s">
        <v>101</v>
      </c>
      <c r="D3454" s="100">
        <v>100.33</v>
      </c>
    </row>
    <row r="3455" spans="2:4">
      <c r="B3455" s="54" t="s">
        <v>310</v>
      </c>
      <c r="C3455" s="90" t="s">
        <v>102</v>
      </c>
      <c r="D3455" s="100">
        <v>100.33</v>
      </c>
    </row>
    <row r="3456" spans="2:4">
      <c r="B3456" s="54" t="s">
        <v>310</v>
      </c>
      <c r="C3456" s="90" t="s">
        <v>103</v>
      </c>
      <c r="D3456" s="100">
        <v>100.33</v>
      </c>
    </row>
    <row r="3457" spans="2:4">
      <c r="B3457" s="54" t="s">
        <v>310</v>
      </c>
      <c r="C3457" s="90" t="s">
        <v>104</v>
      </c>
      <c r="D3457" s="100">
        <v>100.33</v>
      </c>
    </row>
    <row r="3458" spans="2:4">
      <c r="B3458" s="54" t="s">
        <v>310</v>
      </c>
      <c r="C3458" s="90" t="s">
        <v>105</v>
      </c>
      <c r="D3458" s="100">
        <v>100.33</v>
      </c>
    </row>
    <row r="3459" spans="2:4">
      <c r="B3459" s="54" t="s">
        <v>310</v>
      </c>
      <c r="C3459" s="90" t="s">
        <v>106</v>
      </c>
      <c r="D3459" s="100">
        <v>100.33</v>
      </c>
    </row>
    <row r="3460" spans="2:4">
      <c r="B3460" s="54" t="s">
        <v>310</v>
      </c>
      <c r="C3460" s="90" t="s">
        <v>107</v>
      </c>
      <c r="D3460" s="100">
        <v>100.33</v>
      </c>
    </row>
    <row r="3461" spans="2:4">
      <c r="B3461" s="54" t="s">
        <v>310</v>
      </c>
      <c r="C3461" s="90" t="s">
        <v>108</v>
      </c>
      <c r="D3461" s="100">
        <v>100.33</v>
      </c>
    </row>
    <row r="3462" spans="2:4">
      <c r="B3462" s="54" t="s">
        <v>310</v>
      </c>
      <c r="C3462" s="90" t="s">
        <v>109</v>
      </c>
      <c r="D3462" s="100">
        <v>100.33</v>
      </c>
    </row>
    <row r="3463" spans="2:4">
      <c r="B3463" s="54" t="s">
        <v>310</v>
      </c>
      <c r="C3463" s="90" t="s">
        <v>110</v>
      </c>
      <c r="D3463" s="100">
        <v>100.33</v>
      </c>
    </row>
    <row r="3464" spans="2:4">
      <c r="B3464" s="54" t="s">
        <v>310</v>
      </c>
      <c r="C3464" s="90" t="s">
        <v>111</v>
      </c>
      <c r="D3464" s="100">
        <v>100.33</v>
      </c>
    </row>
    <row r="3465" spans="2:4">
      <c r="B3465" s="54" t="s">
        <v>310</v>
      </c>
      <c r="C3465" s="90" t="s">
        <v>112</v>
      </c>
      <c r="D3465" s="100">
        <v>100.33</v>
      </c>
    </row>
    <row r="3466" spans="2:4">
      <c r="B3466" s="54" t="s">
        <v>310</v>
      </c>
      <c r="C3466" s="90" t="s">
        <v>113</v>
      </c>
      <c r="D3466" s="100">
        <v>100.33</v>
      </c>
    </row>
    <row r="3467" spans="2:4">
      <c r="B3467" s="54" t="s">
        <v>310</v>
      </c>
      <c r="C3467" s="90" t="s">
        <v>114</v>
      </c>
      <c r="D3467" s="100">
        <v>100.33</v>
      </c>
    </row>
    <row r="3468" spans="2:4">
      <c r="B3468" s="54" t="s">
        <v>310</v>
      </c>
      <c r="C3468" s="90" t="s">
        <v>115</v>
      </c>
      <c r="D3468" s="100">
        <v>100.33</v>
      </c>
    </row>
    <row r="3469" spans="2:4">
      <c r="B3469" s="54" t="s">
        <v>310</v>
      </c>
      <c r="C3469" s="90" t="s">
        <v>116</v>
      </c>
      <c r="D3469" s="100">
        <v>100.33</v>
      </c>
    </row>
    <row r="3470" spans="2:4">
      <c r="B3470" s="54" t="s">
        <v>310</v>
      </c>
      <c r="C3470" s="90" t="s">
        <v>117</v>
      </c>
      <c r="D3470" s="100">
        <v>100.33</v>
      </c>
    </row>
    <row r="3471" spans="2:4">
      <c r="B3471" s="54" t="s">
        <v>310</v>
      </c>
      <c r="C3471" s="90" t="s">
        <v>118</v>
      </c>
      <c r="D3471" s="100">
        <v>100.33</v>
      </c>
    </row>
    <row r="3472" spans="2:4">
      <c r="B3472" s="54" t="s">
        <v>310</v>
      </c>
      <c r="C3472" s="90" t="s">
        <v>119</v>
      </c>
      <c r="D3472" s="100">
        <v>100.33</v>
      </c>
    </row>
    <row r="3473" spans="2:4">
      <c r="B3473" s="54" t="s">
        <v>310</v>
      </c>
      <c r="C3473" s="90" t="s">
        <v>120</v>
      </c>
      <c r="D3473" s="100">
        <v>100.33</v>
      </c>
    </row>
    <row r="3474" spans="2:4">
      <c r="B3474" s="54" t="s">
        <v>310</v>
      </c>
      <c r="C3474" s="90" t="s">
        <v>121</v>
      </c>
      <c r="D3474" s="100">
        <v>100.33</v>
      </c>
    </row>
    <row r="3475" spans="2:4">
      <c r="B3475" s="54" t="s">
        <v>310</v>
      </c>
      <c r="C3475" s="90" t="s">
        <v>122</v>
      </c>
      <c r="D3475" s="100">
        <v>100.33</v>
      </c>
    </row>
    <row r="3476" spans="2:4">
      <c r="B3476" s="54" t="s">
        <v>310</v>
      </c>
      <c r="C3476" s="90" t="s">
        <v>123</v>
      </c>
      <c r="D3476" s="100">
        <v>100.33</v>
      </c>
    </row>
    <row r="3477" spans="2:4">
      <c r="B3477" s="54" t="s">
        <v>310</v>
      </c>
      <c r="C3477" s="90" t="s">
        <v>124</v>
      </c>
      <c r="D3477" s="100">
        <v>100.33</v>
      </c>
    </row>
    <row r="3478" spans="2:4">
      <c r="B3478" s="54" t="s">
        <v>310</v>
      </c>
      <c r="C3478" s="90" t="s">
        <v>125</v>
      </c>
      <c r="D3478" s="100">
        <v>100.33</v>
      </c>
    </row>
    <row r="3479" spans="2:4">
      <c r="B3479" s="54" t="s">
        <v>310</v>
      </c>
      <c r="C3479" s="90" t="s">
        <v>126</v>
      </c>
      <c r="D3479" s="100">
        <v>100.33</v>
      </c>
    </row>
    <row r="3480" spans="2:4">
      <c r="B3480" s="54" t="s">
        <v>310</v>
      </c>
      <c r="C3480" s="90" t="s">
        <v>127</v>
      </c>
      <c r="D3480" s="100">
        <v>100.33</v>
      </c>
    </row>
    <row r="3481" spans="2:4">
      <c r="B3481" s="54" t="s">
        <v>310</v>
      </c>
      <c r="C3481" s="90" t="s">
        <v>128</v>
      </c>
      <c r="D3481" s="100">
        <v>100.33</v>
      </c>
    </row>
    <row r="3482" spans="2:4">
      <c r="B3482" s="54" t="s">
        <v>310</v>
      </c>
      <c r="C3482" s="90" t="s">
        <v>129</v>
      </c>
      <c r="D3482" s="100">
        <v>100.33</v>
      </c>
    </row>
    <row r="3483" spans="2:4">
      <c r="B3483" s="54" t="s">
        <v>310</v>
      </c>
      <c r="C3483" s="90" t="s">
        <v>130</v>
      </c>
      <c r="D3483" s="100">
        <v>100.33</v>
      </c>
    </row>
    <row r="3484" spans="2:4">
      <c r="B3484" s="54" t="s">
        <v>310</v>
      </c>
      <c r="C3484" s="90" t="s">
        <v>131</v>
      </c>
      <c r="D3484" s="100">
        <v>100.33</v>
      </c>
    </row>
    <row r="3485" spans="2:4">
      <c r="B3485" s="54" t="s">
        <v>310</v>
      </c>
      <c r="C3485" s="90" t="s">
        <v>132</v>
      </c>
      <c r="D3485" s="100">
        <v>100.33</v>
      </c>
    </row>
    <row r="3486" spans="2:4">
      <c r="B3486" s="54" t="s">
        <v>310</v>
      </c>
      <c r="C3486" s="90" t="s">
        <v>133</v>
      </c>
      <c r="D3486" s="100">
        <v>100.33</v>
      </c>
    </row>
    <row r="3487" spans="2:4">
      <c r="B3487" s="54" t="s">
        <v>310</v>
      </c>
      <c r="C3487" s="90" t="s">
        <v>134</v>
      </c>
      <c r="D3487" s="100">
        <v>100.33</v>
      </c>
    </row>
    <row r="3488" spans="2:4">
      <c r="B3488" s="54" t="s">
        <v>310</v>
      </c>
      <c r="C3488" s="90" t="s">
        <v>135</v>
      </c>
      <c r="D3488" s="100">
        <v>100.33</v>
      </c>
    </row>
    <row r="3489" spans="2:4">
      <c r="B3489" s="54" t="s">
        <v>310</v>
      </c>
      <c r="C3489" s="90" t="s">
        <v>136</v>
      </c>
      <c r="D3489" s="100">
        <v>100.33</v>
      </c>
    </row>
    <row r="3490" spans="2:4">
      <c r="B3490" s="54" t="s">
        <v>310</v>
      </c>
      <c r="C3490" s="90" t="s">
        <v>137</v>
      </c>
      <c r="D3490" s="100">
        <v>100.33</v>
      </c>
    </row>
    <row r="3491" spans="2:4">
      <c r="B3491" s="54" t="s">
        <v>310</v>
      </c>
      <c r="C3491" s="90" t="s">
        <v>138</v>
      </c>
      <c r="D3491" s="100">
        <v>100.33</v>
      </c>
    </row>
    <row r="3492" spans="2:4">
      <c r="B3492" s="54" t="s">
        <v>310</v>
      </c>
      <c r="C3492" s="90" t="s">
        <v>139</v>
      </c>
      <c r="D3492" s="100">
        <v>100.33</v>
      </c>
    </row>
    <row r="3493" spans="2:4">
      <c r="B3493" s="54" t="s">
        <v>310</v>
      </c>
      <c r="C3493" s="90" t="s">
        <v>140</v>
      </c>
      <c r="D3493" s="100">
        <v>100.33</v>
      </c>
    </row>
    <row r="3494" spans="2:4">
      <c r="B3494" s="54" t="s">
        <v>310</v>
      </c>
      <c r="C3494" s="90" t="s">
        <v>141</v>
      </c>
      <c r="D3494" s="100">
        <v>100.33</v>
      </c>
    </row>
    <row r="3495" spans="2:4">
      <c r="B3495" s="54" t="s">
        <v>310</v>
      </c>
      <c r="C3495" s="90" t="s">
        <v>142</v>
      </c>
      <c r="D3495" s="100">
        <v>100.33</v>
      </c>
    </row>
    <row r="3496" spans="2:4">
      <c r="B3496" s="54" t="s">
        <v>310</v>
      </c>
      <c r="C3496" s="90" t="s">
        <v>143</v>
      </c>
      <c r="D3496" s="100">
        <v>100.33</v>
      </c>
    </row>
    <row r="3497" spans="2:4">
      <c r="B3497" s="54" t="s">
        <v>310</v>
      </c>
      <c r="C3497" s="90" t="s">
        <v>144</v>
      </c>
      <c r="D3497" s="100">
        <v>100.33</v>
      </c>
    </row>
    <row r="3498" spans="2:4">
      <c r="B3498" s="54" t="s">
        <v>310</v>
      </c>
      <c r="C3498" s="90" t="s">
        <v>145</v>
      </c>
      <c r="D3498" s="100">
        <v>100.33</v>
      </c>
    </row>
    <row r="3499" spans="2:4">
      <c r="B3499" s="54" t="s">
        <v>310</v>
      </c>
      <c r="C3499" s="90" t="s">
        <v>146</v>
      </c>
      <c r="D3499" s="100">
        <v>100.33</v>
      </c>
    </row>
    <row r="3500" spans="2:4">
      <c r="B3500" s="54" t="s">
        <v>310</v>
      </c>
      <c r="C3500" s="90" t="s">
        <v>147</v>
      </c>
      <c r="D3500" s="100">
        <v>100.33</v>
      </c>
    </row>
    <row r="3501" spans="2:4">
      <c r="B3501" s="54" t="s">
        <v>310</v>
      </c>
      <c r="C3501" s="90" t="s">
        <v>148</v>
      </c>
      <c r="D3501" s="100">
        <v>100.33</v>
      </c>
    </row>
    <row r="3502" spans="2:4">
      <c r="B3502" s="54" t="s">
        <v>310</v>
      </c>
      <c r="C3502" s="90" t="s">
        <v>149</v>
      </c>
      <c r="D3502" s="100">
        <v>100.33</v>
      </c>
    </row>
    <row r="3503" spans="2:4">
      <c r="B3503" s="54" t="s">
        <v>310</v>
      </c>
      <c r="C3503" s="90" t="s">
        <v>150</v>
      </c>
      <c r="D3503" s="100">
        <v>100.33</v>
      </c>
    </row>
    <row r="3504" spans="2:4">
      <c r="B3504" s="54" t="s">
        <v>310</v>
      </c>
      <c r="C3504" s="90" t="s">
        <v>151</v>
      </c>
      <c r="D3504" s="100">
        <v>100.33</v>
      </c>
    </row>
    <row r="3505" spans="2:4">
      <c r="B3505" s="54" t="s">
        <v>310</v>
      </c>
      <c r="C3505" s="90" t="s">
        <v>152</v>
      </c>
      <c r="D3505" s="100">
        <v>100.33</v>
      </c>
    </row>
    <row r="3506" spans="2:4">
      <c r="B3506" s="54" t="s">
        <v>310</v>
      </c>
      <c r="C3506" s="90" t="s">
        <v>153</v>
      </c>
      <c r="D3506" s="100">
        <v>100.33</v>
      </c>
    </row>
    <row r="3507" spans="2:4">
      <c r="B3507" s="54" t="s">
        <v>310</v>
      </c>
      <c r="C3507" s="90" t="s">
        <v>154</v>
      </c>
      <c r="D3507" s="100">
        <v>100.33</v>
      </c>
    </row>
    <row r="3508" spans="2:4">
      <c r="B3508" s="54" t="s">
        <v>310</v>
      </c>
      <c r="C3508" s="90" t="s">
        <v>155</v>
      </c>
      <c r="D3508" s="100">
        <v>100.33</v>
      </c>
    </row>
    <row r="3509" spans="2:4">
      <c r="B3509" s="54" t="s">
        <v>310</v>
      </c>
      <c r="C3509" s="90" t="s">
        <v>156</v>
      </c>
      <c r="D3509" s="100">
        <v>100.33</v>
      </c>
    </row>
    <row r="3510" spans="2:4">
      <c r="B3510" s="54" t="s">
        <v>310</v>
      </c>
      <c r="C3510" s="90" t="s">
        <v>157</v>
      </c>
      <c r="D3510" s="100">
        <v>100.33</v>
      </c>
    </row>
    <row r="3511" spans="2:4">
      <c r="B3511" s="54" t="s">
        <v>310</v>
      </c>
      <c r="C3511" s="90" t="s">
        <v>158</v>
      </c>
      <c r="D3511" s="100">
        <v>100.33</v>
      </c>
    </row>
    <row r="3512" spans="2:4">
      <c r="B3512" s="54" t="s">
        <v>310</v>
      </c>
      <c r="C3512" s="90" t="s">
        <v>159</v>
      </c>
      <c r="D3512" s="100">
        <v>100.33</v>
      </c>
    </row>
    <row r="3513" spans="2:4">
      <c r="B3513" s="54" t="s">
        <v>310</v>
      </c>
      <c r="C3513" s="90" t="s">
        <v>160</v>
      </c>
      <c r="D3513" s="100">
        <v>100.33</v>
      </c>
    </row>
    <row r="3514" spans="2:4">
      <c r="B3514" s="54" t="s">
        <v>310</v>
      </c>
      <c r="C3514" s="90" t="s">
        <v>161</v>
      </c>
      <c r="D3514" s="100">
        <v>100.33</v>
      </c>
    </row>
    <row r="3515" spans="2:4">
      <c r="B3515" s="54" t="s">
        <v>310</v>
      </c>
      <c r="C3515" s="90" t="s">
        <v>162</v>
      </c>
      <c r="D3515" s="100">
        <v>100.33</v>
      </c>
    </row>
    <row r="3516" spans="2:4">
      <c r="B3516" s="54" t="s">
        <v>310</v>
      </c>
      <c r="C3516" s="90" t="s">
        <v>163</v>
      </c>
      <c r="D3516" s="100">
        <v>100.33</v>
      </c>
    </row>
    <row r="3517" spans="2:4">
      <c r="B3517" s="54" t="s">
        <v>310</v>
      </c>
      <c r="C3517" s="90" t="s">
        <v>164</v>
      </c>
      <c r="D3517" s="100">
        <v>100.33</v>
      </c>
    </row>
    <row r="3518" spans="2:4">
      <c r="B3518" s="54" t="s">
        <v>310</v>
      </c>
      <c r="C3518" s="90" t="s">
        <v>165</v>
      </c>
      <c r="D3518" s="100">
        <v>100.33</v>
      </c>
    </row>
    <row r="3519" spans="2:4">
      <c r="B3519" s="54" t="s">
        <v>310</v>
      </c>
      <c r="C3519" s="90" t="s">
        <v>166</v>
      </c>
      <c r="D3519" s="100">
        <v>100.33</v>
      </c>
    </row>
    <row r="3520" spans="2:4">
      <c r="B3520" s="54" t="s">
        <v>310</v>
      </c>
      <c r="C3520" s="90" t="s">
        <v>167</v>
      </c>
      <c r="D3520" s="100">
        <v>100.33</v>
      </c>
    </row>
    <row r="3521" spans="2:4">
      <c r="B3521" s="54" t="s">
        <v>310</v>
      </c>
      <c r="C3521" s="90" t="s">
        <v>168</v>
      </c>
      <c r="D3521" s="100">
        <v>100.33</v>
      </c>
    </row>
    <row r="3522" spans="2:4">
      <c r="B3522" s="54" t="s">
        <v>310</v>
      </c>
      <c r="C3522" s="90" t="s">
        <v>169</v>
      </c>
      <c r="D3522" s="100">
        <v>100.33</v>
      </c>
    </row>
    <row r="3523" spans="2:4">
      <c r="B3523" s="54" t="s">
        <v>310</v>
      </c>
      <c r="C3523" s="90" t="s">
        <v>170</v>
      </c>
      <c r="D3523" s="100">
        <v>100.33</v>
      </c>
    </row>
    <row r="3524" spans="2:4">
      <c r="B3524" s="54" t="s">
        <v>310</v>
      </c>
      <c r="C3524" s="90" t="s">
        <v>171</v>
      </c>
      <c r="D3524" s="100">
        <v>100.33</v>
      </c>
    </row>
    <row r="3525" spans="2:4">
      <c r="B3525" s="54" t="s">
        <v>310</v>
      </c>
      <c r="C3525" s="90" t="s">
        <v>172</v>
      </c>
      <c r="D3525" s="100">
        <v>100.33</v>
      </c>
    </row>
    <row r="3526" spans="2:4">
      <c r="B3526" s="54" t="s">
        <v>310</v>
      </c>
      <c r="C3526" s="90" t="s">
        <v>173</v>
      </c>
      <c r="D3526" s="100">
        <v>100.33</v>
      </c>
    </row>
    <row r="3527" spans="2:4">
      <c r="B3527" s="54" t="s">
        <v>310</v>
      </c>
      <c r="C3527" s="90" t="s">
        <v>174</v>
      </c>
      <c r="D3527" s="100">
        <v>100.33</v>
      </c>
    </row>
    <row r="3528" spans="2:4">
      <c r="B3528" s="54" t="s">
        <v>310</v>
      </c>
      <c r="C3528" s="90" t="s">
        <v>175</v>
      </c>
      <c r="D3528" s="100">
        <v>100.33</v>
      </c>
    </row>
    <row r="3529" spans="2:4">
      <c r="B3529" s="54" t="s">
        <v>310</v>
      </c>
      <c r="C3529" s="90" t="s">
        <v>176</v>
      </c>
      <c r="D3529" s="100">
        <v>100.33</v>
      </c>
    </row>
    <row r="3530" spans="2:4">
      <c r="B3530" s="54" t="s">
        <v>310</v>
      </c>
      <c r="C3530" s="90" t="s">
        <v>177</v>
      </c>
      <c r="D3530" s="100">
        <v>100.33</v>
      </c>
    </row>
    <row r="3531" spans="2:4">
      <c r="B3531" s="54" t="s">
        <v>310</v>
      </c>
      <c r="C3531" s="90" t="s">
        <v>178</v>
      </c>
      <c r="D3531" s="100">
        <v>100.33</v>
      </c>
    </row>
    <row r="3532" spans="2:4">
      <c r="B3532" s="54" t="s">
        <v>310</v>
      </c>
      <c r="C3532" s="90" t="s">
        <v>179</v>
      </c>
      <c r="D3532" s="100">
        <v>100.33</v>
      </c>
    </row>
    <row r="3533" spans="2:4">
      <c r="B3533" s="54" t="s">
        <v>310</v>
      </c>
      <c r="C3533" s="90" t="s">
        <v>180</v>
      </c>
      <c r="D3533" s="100">
        <v>100.33</v>
      </c>
    </row>
    <row r="3534" spans="2:4">
      <c r="B3534" s="54" t="s">
        <v>310</v>
      </c>
      <c r="C3534" s="90" t="s">
        <v>181</v>
      </c>
      <c r="D3534" s="100">
        <v>100.33</v>
      </c>
    </row>
    <row r="3535" spans="2:4">
      <c r="B3535" s="54" t="s">
        <v>310</v>
      </c>
      <c r="C3535" s="90" t="s">
        <v>182</v>
      </c>
      <c r="D3535" s="100">
        <v>100.33</v>
      </c>
    </row>
    <row r="3536" spans="2:4">
      <c r="B3536" s="54" t="s">
        <v>310</v>
      </c>
      <c r="C3536" s="90" t="s">
        <v>183</v>
      </c>
      <c r="D3536" s="100">
        <v>100.33</v>
      </c>
    </row>
    <row r="3537" spans="2:4">
      <c r="B3537" s="54" t="s">
        <v>310</v>
      </c>
      <c r="C3537" s="90" t="s">
        <v>184</v>
      </c>
      <c r="D3537" s="100">
        <v>100.33</v>
      </c>
    </row>
    <row r="3538" spans="2:4">
      <c r="B3538" s="54" t="s">
        <v>310</v>
      </c>
      <c r="C3538" s="90" t="s">
        <v>185</v>
      </c>
      <c r="D3538" s="100">
        <v>100.33</v>
      </c>
    </row>
    <row r="3539" spans="2:4">
      <c r="B3539" s="54" t="s">
        <v>310</v>
      </c>
      <c r="C3539" s="90" t="s">
        <v>186</v>
      </c>
      <c r="D3539" s="100">
        <v>100.33</v>
      </c>
    </row>
    <row r="3540" spans="2:4">
      <c r="B3540" s="54" t="s">
        <v>310</v>
      </c>
      <c r="C3540" s="90" t="s">
        <v>187</v>
      </c>
      <c r="D3540" s="100">
        <v>100.33</v>
      </c>
    </row>
    <row r="3541" spans="2:4">
      <c r="B3541" s="54" t="s">
        <v>310</v>
      </c>
      <c r="C3541" s="90" t="s">
        <v>188</v>
      </c>
      <c r="D3541" s="100">
        <v>100.33</v>
      </c>
    </row>
    <row r="3542" spans="2:4">
      <c r="B3542" s="54" t="s">
        <v>310</v>
      </c>
      <c r="C3542" s="90" t="s">
        <v>189</v>
      </c>
      <c r="D3542" s="100">
        <v>100.33</v>
      </c>
    </row>
    <row r="3543" spans="2:4">
      <c r="B3543" s="54" t="s">
        <v>310</v>
      </c>
      <c r="C3543" s="90" t="s">
        <v>190</v>
      </c>
      <c r="D3543" s="100">
        <v>100.33</v>
      </c>
    </row>
    <row r="3544" spans="2:4">
      <c r="B3544" s="54" t="s">
        <v>310</v>
      </c>
      <c r="C3544" s="90" t="s">
        <v>191</v>
      </c>
      <c r="D3544" s="100">
        <v>100.33</v>
      </c>
    </row>
    <row r="3545" spans="2:4">
      <c r="B3545" s="54" t="s">
        <v>310</v>
      </c>
      <c r="C3545" s="90" t="s">
        <v>192</v>
      </c>
      <c r="D3545" s="100">
        <v>100.33</v>
      </c>
    </row>
    <row r="3546" spans="2:4">
      <c r="B3546" s="54" t="s">
        <v>310</v>
      </c>
      <c r="C3546" s="90" t="s">
        <v>193</v>
      </c>
      <c r="D3546" s="100">
        <v>100.33</v>
      </c>
    </row>
    <row r="3547" spans="2:4">
      <c r="B3547" s="54" t="s">
        <v>310</v>
      </c>
      <c r="C3547" s="90" t="s">
        <v>194</v>
      </c>
      <c r="D3547" s="100">
        <v>100.33</v>
      </c>
    </row>
    <row r="3548" spans="2:4">
      <c r="B3548" s="54" t="s">
        <v>310</v>
      </c>
      <c r="C3548" s="90" t="s">
        <v>195</v>
      </c>
      <c r="D3548" s="100">
        <v>100.33</v>
      </c>
    </row>
    <row r="3549" spans="2:4">
      <c r="B3549" s="54" t="s">
        <v>310</v>
      </c>
      <c r="C3549" s="90" t="s">
        <v>196</v>
      </c>
      <c r="D3549" s="100">
        <v>100.33</v>
      </c>
    </row>
    <row r="3550" spans="2:4">
      <c r="B3550" s="54" t="s">
        <v>310</v>
      </c>
      <c r="C3550" s="90" t="s">
        <v>197</v>
      </c>
      <c r="D3550" s="100">
        <v>100.33</v>
      </c>
    </row>
    <row r="3551" spans="2:4">
      <c r="B3551" s="54" t="s">
        <v>310</v>
      </c>
      <c r="C3551" s="90" t="s">
        <v>198</v>
      </c>
      <c r="D3551" s="100">
        <v>100.33</v>
      </c>
    </row>
    <row r="3552" spans="2:4">
      <c r="B3552" s="54" t="s">
        <v>310</v>
      </c>
      <c r="C3552" s="90" t="s">
        <v>199</v>
      </c>
      <c r="D3552" s="100">
        <v>100.33</v>
      </c>
    </row>
    <row r="3553" spans="2:4">
      <c r="B3553" s="54" t="s">
        <v>310</v>
      </c>
      <c r="C3553" s="90" t="s">
        <v>200</v>
      </c>
      <c r="D3553" s="100">
        <v>100.33</v>
      </c>
    </row>
    <row r="3554" spans="2:4">
      <c r="B3554" s="54" t="s">
        <v>310</v>
      </c>
      <c r="C3554" s="90" t="s">
        <v>201</v>
      </c>
      <c r="D3554" s="100">
        <v>100.33</v>
      </c>
    </row>
    <row r="3555" spans="2:4">
      <c r="B3555" s="54" t="s">
        <v>310</v>
      </c>
      <c r="C3555" s="90" t="s">
        <v>202</v>
      </c>
      <c r="D3555" s="100">
        <v>100.33</v>
      </c>
    </row>
    <row r="3556" spans="2:4">
      <c r="B3556" s="54" t="s">
        <v>310</v>
      </c>
      <c r="C3556" s="90" t="s">
        <v>203</v>
      </c>
      <c r="D3556" s="100">
        <v>100.33</v>
      </c>
    </row>
    <row r="3557" spans="2:4">
      <c r="B3557" s="54" t="s">
        <v>310</v>
      </c>
      <c r="C3557" s="90" t="s">
        <v>204</v>
      </c>
      <c r="D3557" s="100">
        <v>100.33</v>
      </c>
    </row>
    <row r="3558" spans="2:4">
      <c r="B3558" s="54" t="s">
        <v>310</v>
      </c>
      <c r="C3558" s="90" t="s">
        <v>205</v>
      </c>
      <c r="D3558" s="100">
        <v>100.33</v>
      </c>
    </row>
    <row r="3559" spans="2:4">
      <c r="B3559" s="54" t="s">
        <v>310</v>
      </c>
      <c r="C3559" s="90" t="s">
        <v>206</v>
      </c>
      <c r="D3559" s="100">
        <v>100.33</v>
      </c>
    </row>
    <row r="3560" spans="2:4">
      <c r="B3560" s="54" t="s">
        <v>310</v>
      </c>
      <c r="C3560" s="90" t="s">
        <v>207</v>
      </c>
      <c r="D3560" s="100">
        <v>100.33</v>
      </c>
    </row>
    <row r="3561" spans="2:4">
      <c r="B3561" s="54" t="s">
        <v>310</v>
      </c>
      <c r="C3561" s="90" t="s">
        <v>208</v>
      </c>
      <c r="D3561" s="100">
        <v>100.33</v>
      </c>
    </row>
    <row r="3562" spans="2:4">
      <c r="B3562" s="54" t="s">
        <v>310</v>
      </c>
      <c r="C3562" s="90" t="s">
        <v>209</v>
      </c>
      <c r="D3562" s="100">
        <v>100.33</v>
      </c>
    </row>
    <row r="3563" spans="2:4">
      <c r="B3563" s="54" t="s">
        <v>310</v>
      </c>
      <c r="C3563" s="90" t="s">
        <v>210</v>
      </c>
      <c r="D3563" s="100">
        <v>100.33</v>
      </c>
    </row>
    <row r="3564" spans="2:4">
      <c r="B3564" s="54" t="s">
        <v>310</v>
      </c>
      <c r="C3564" s="90" t="s">
        <v>211</v>
      </c>
      <c r="D3564" s="100">
        <v>100.33</v>
      </c>
    </row>
    <row r="3565" spans="2:4">
      <c r="B3565" s="54" t="s">
        <v>310</v>
      </c>
      <c r="C3565" s="90" t="s">
        <v>212</v>
      </c>
      <c r="D3565" s="100">
        <v>100.33</v>
      </c>
    </row>
    <row r="3566" spans="2:4">
      <c r="B3566" s="54" t="s">
        <v>310</v>
      </c>
      <c r="C3566" s="90" t="s">
        <v>213</v>
      </c>
      <c r="D3566" s="100">
        <v>100.33</v>
      </c>
    </row>
    <row r="3567" spans="2:4">
      <c r="B3567" s="54" t="s">
        <v>310</v>
      </c>
      <c r="C3567" s="90" t="s">
        <v>214</v>
      </c>
      <c r="D3567" s="100">
        <v>100.33</v>
      </c>
    </row>
    <row r="3568" spans="2:4">
      <c r="B3568" s="54" t="s">
        <v>310</v>
      </c>
      <c r="C3568" s="90" t="s">
        <v>215</v>
      </c>
      <c r="D3568" s="100">
        <v>100.33</v>
      </c>
    </row>
    <row r="3569" spans="2:4">
      <c r="B3569" s="54" t="s">
        <v>310</v>
      </c>
      <c r="C3569" s="90" t="s">
        <v>216</v>
      </c>
      <c r="D3569" s="100">
        <v>100.33</v>
      </c>
    </row>
    <row r="3570" spans="2:4">
      <c r="B3570" s="54" t="s">
        <v>310</v>
      </c>
      <c r="C3570" s="90" t="s">
        <v>217</v>
      </c>
      <c r="D3570" s="100">
        <v>100.33</v>
      </c>
    </row>
    <row r="3571" spans="2:4">
      <c r="B3571" s="54" t="s">
        <v>310</v>
      </c>
      <c r="C3571" s="90" t="s">
        <v>218</v>
      </c>
      <c r="D3571" s="100">
        <v>100.33</v>
      </c>
    </row>
    <row r="3572" spans="2:4">
      <c r="B3572" s="54" t="s">
        <v>310</v>
      </c>
      <c r="C3572" s="90" t="s">
        <v>219</v>
      </c>
      <c r="D3572" s="100">
        <v>100.33</v>
      </c>
    </row>
    <row r="3573" spans="2:4">
      <c r="B3573" s="54" t="s">
        <v>310</v>
      </c>
      <c r="C3573" s="90" t="s">
        <v>220</v>
      </c>
      <c r="D3573" s="100">
        <v>100.33</v>
      </c>
    </row>
    <row r="3574" spans="2:4">
      <c r="B3574" s="54" t="s">
        <v>310</v>
      </c>
      <c r="C3574" s="90" t="s">
        <v>221</v>
      </c>
      <c r="D3574" s="100">
        <v>100.33</v>
      </c>
    </row>
    <row r="3575" spans="2:4">
      <c r="B3575" s="54" t="s">
        <v>310</v>
      </c>
      <c r="C3575" s="90" t="s">
        <v>222</v>
      </c>
      <c r="D3575" s="100">
        <v>100.33</v>
      </c>
    </row>
    <row r="3576" spans="2:4">
      <c r="B3576" s="54" t="s">
        <v>310</v>
      </c>
      <c r="C3576" s="90" t="s">
        <v>223</v>
      </c>
      <c r="D3576" s="100">
        <v>100.33</v>
      </c>
    </row>
    <row r="3577" spans="2:4">
      <c r="B3577" s="54" t="s">
        <v>310</v>
      </c>
      <c r="C3577" s="90" t="s">
        <v>224</v>
      </c>
      <c r="D3577" s="100">
        <v>100.33</v>
      </c>
    </row>
    <row r="3578" spans="2:4">
      <c r="B3578" s="54" t="s">
        <v>310</v>
      </c>
      <c r="C3578" s="90" t="s">
        <v>225</v>
      </c>
      <c r="D3578" s="100">
        <v>100.33</v>
      </c>
    </row>
    <row r="3579" spans="2:4">
      <c r="B3579" s="54" t="s">
        <v>310</v>
      </c>
      <c r="C3579" s="90" t="s">
        <v>226</v>
      </c>
      <c r="D3579" s="100">
        <v>100.33</v>
      </c>
    </row>
    <row r="3580" spans="2:4">
      <c r="B3580" s="54" t="s">
        <v>310</v>
      </c>
      <c r="C3580" s="90" t="s">
        <v>227</v>
      </c>
      <c r="D3580" s="100">
        <v>100.33</v>
      </c>
    </row>
    <row r="3581" spans="2:4">
      <c r="B3581" s="54" t="s">
        <v>310</v>
      </c>
      <c r="C3581" s="90" t="s">
        <v>228</v>
      </c>
      <c r="D3581" s="100">
        <v>100.33</v>
      </c>
    </row>
    <row r="3582" spans="2:4">
      <c r="B3582" s="54" t="s">
        <v>310</v>
      </c>
      <c r="C3582" s="90" t="s">
        <v>229</v>
      </c>
      <c r="D3582" s="100">
        <v>100.33</v>
      </c>
    </row>
    <row r="3583" spans="2:4">
      <c r="B3583" s="54" t="s">
        <v>310</v>
      </c>
      <c r="C3583" s="90" t="s">
        <v>230</v>
      </c>
      <c r="D3583" s="100">
        <v>100.33</v>
      </c>
    </row>
    <row r="3584" spans="2:4">
      <c r="B3584" s="54" t="s">
        <v>310</v>
      </c>
      <c r="C3584" s="90" t="s">
        <v>231</v>
      </c>
      <c r="D3584" s="100">
        <v>100.33</v>
      </c>
    </row>
    <row r="3585" spans="2:4">
      <c r="B3585" s="106" t="s">
        <v>309</v>
      </c>
      <c r="C3585" s="35" t="s">
        <v>34</v>
      </c>
      <c r="D3585" s="99">
        <v>585.28</v>
      </c>
    </row>
    <row r="3586" spans="2:4">
      <c r="B3586" s="106" t="s">
        <v>309</v>
      </c>
      <c r="C3586" s="35" t="s">
        <v>33</v>
      </c>
      <c r="D3586" s="99">
        <v>585.28</v>
      </c>
    </row>
    <row r="3587" spans="2:4">
      <c r="B3587" s="106" t="s">
        <v>309</v>
      </c>
      <c r="C3587" s="35" t="s">
        <v>35</v>
      </c>
      <c r="D3587" s="99">
        <v>585.28</v>
      </c>
    </row>
    <row r="3588" spans="2:4">
      <c r="B3588" s="106" t="s">
        <v>309</v>
      </c>
      <c r="C3588" s="35" t="s">
        <v>36</v>
      </c>
      <c r="D3588" s="99">
        <v>585.28</v>
      </c>
    </row>
    <row r="3589" spans="2:4">
      <c r="B3589" s="106" t="s">
        <v>309</v>
      </c>
      <c r="C3589" s="35" t="s">
        <v>37</v>
      </c>
      <c r="D3589" s="99">
        <v>585.28</v>
      </c>
    </row>
    <row r="3590" spans="2:4">
      <c r="B3590" s="106" t="s">
        <v>309</v>
      </c>
      <c r="C3590" s="35" t="s">
        <v>38</v>
      </c>
      <c r="D3590" s="99">
        <v>585.28</v>
      </c>
    </row>
    <row r="3591" spans="2:4">
      <c r="B3591" s="106" t="s">
        <v>309</v>
      </c>
      <c r="C3591" s="35" t="s">
        <v>39</v>
      </c>
      <c r="D3591" s="99">
        <v>585.28</v>
      </c>
    </row>
    <row r="3592" spans="2:4">
      <c r="B3592" s="106" t="s">
        <v>309</v>
      </c>
      <c r="C3592" s="35" t="s">
        <v>40</v>
      </c>
      <c r="D3592" s="99">
        <v>585.28</v>
      </c>
    </row>
    <row r="3593" spans="2:4">
      <c r="B3593" s="106" t="s">
        <v>309</v>
      </c>
      <c r="C3593" s="35" t="s">
        <v>41</v>
      </c>
      <c r="D3593" s="99">
        <v>585.28</v>
      </c>
    </row>
    <row r="3594" spans="2:4">
      <c r="B3594" s="106" t="s">
        <v>309</v>
      </c>
      <c r="C3594" s="35" t="s">
        <v>42</v>
      </c>
      <c r="D3594" s="99">
        <v>585.28</v>
      </c>
    </row>
    <row r="3595" spans="2:4">
      <c r="B3595" s="106" t="s">
        <v>309</v>
      </c>
      <c r="C3595" s="35" t="s">
        <v>43</v>
      </c>
      <c r="D3595" s="99">
        <v>585.28</v>
      </c>
    </row>
    <row r="3596" spans="2:4">
      <c r="B3596" s="106" t="s">
        <v>309</v>
      </c>
      <c r="C3596" s="35" t="s">
        <v>44</v>
      </c>
      <c r="D3596" s="99">
        <v>585.28</v>
      </c>
    </row>
    <row r="3597" spans="2:4">
      <c r="B3597" s="106" t="s">
        <v>309</v>
      </c>
      <c r="C3597" s="35" t="s">
        <v>45</v>
      </c>
      <c r="D3597" s="99">
        <v>585.28</v>
      </c>
    </row>
    <row r="3598" spans="2:4">
      <c r="B3598" s="106" t="s">
        <v>309</v>
      </c>
      <c r="C3598" s="35" t="s">
        <v>46</v>
      </c>
      <c r="D3598" s="99">
        <v>585.28</v>
      </c>
    </row>
    <row r="3599" spans="2:4">
      <c r="B3599" s="106" t="s">
        <v>309</v>
      </c>
      <c r="C3599" s="35" t="s">
        <v>47</v>
      </c>
      <c r="D3599" s="99">
        <v>585.28</v>
      </c>
    </row>
    <row r="3600" spans="2:4">
      <c r="B3600" s="106" t="s">
        <v>309</v>
      </c>
      <c r="C3600" s="35" t="s">
        <v>48</v>
      </c>
      <c r="D3600" s="99">
        <v>585.28</v>
      </c>
    </row>
    <row r="3601" spans="2:4">
      <c r="B3601" s="106" t="s">
        <v>309</v>
      </c>
      <c r="C3601" s="35" t="s">
        <v>49</v>
      </c>
      <c r="D3601" s="99">
        <v>585.28</v>
      </c>
    </row>
    <row r="3602" spans="2:4">
      <c r="B3602" s="106" t="s">
        <v>309</v>
      </c>
      <c r="C3602" s="35" t="s">
        <v>50</v>
      </c>
      <c r="D3602" s="99">
        <v>585.28</v>
      </c>
    </row>
    <row r="3603" spans="2:4">
      <c r="B3603" s="106" t="s">
        <v>309</v>
      </c>
      <c r="C3603" s="35" t="s">
        <v>51</v>
      </c>
      <c r="D3603" s="99">
        <v>585.28</v>
      </c>
    </row>
    <row r="3604" spans="2:4">
      <c r="B3604" s="106" t="s">
        <v>309</v>
      </c>
      <c r="C3604" s="35" t="s">
        <v>52</v>
      </c>
      <c r="D3604" s="99">
        <v>585.28</v>
      </c>
    </row>
    <row r="3605" spans="2:4">
      <c r="B3605" s="106" t="s">
        <v>309</v>
      </c>
      <c r="C3605" s="35" t="s">
        <v>53</v>
      </c>
      <c r="D3605" s="99">
        <v>585.28</v>
      </c>
    </row>
    <row r="3606" spans="2:4">
      <c r="B3606" s="106" t="s">
        <v>309</v>
      </c>
      <c r="C3606" s="35" t="s">
        <v>54</v>
      </c>
      <c r="D3606" s="99">
        <v>585.28</v>
      </c>
    </row>
    <row r="3607" spans="2:4">
      <c r="B3607" s="106" t="s">
        <v>309</v>
      </c>
      <c r="C3607" s="35" t="s">
        <v>55</v>
      </c>
      <c r="D3607" s="99">
        <v>585.28</v>
      </c>
    </row>
    <row r="3608" spans="2:4">
      <c r="B3608" s="106" t="s">
        <v>309</v>
      </c>
      <c r="C3608" s="35" t="s">
        <v>56</v>
      </c>
      <c r="D3608" s="99">
        <v>585.28</v>
      </c>
    </row>
    <row r="3609" spans="2:4">
      <c r="B3609" s="106" t="s">
        <v>309</v>
      </c>
      <c r="C3609" s="35" t="s">
        <v>57</v>
      </c>
      <c r="D3609" s="99">
        <v>585.28</v>
      </c>
    </row>
    <row r="3610" spans="2:4">
      <c r="B3610" s="106" t="s">
        <v>309</v>
      </c>
      <c r="C3610" s="35" t="s">
        <v>58</v>
      </c>
      <c r="D3610" s="99">
        <v>585.28</v>
      </c>
    </row>
    <row r="3611" spans="2:4">
      <c r="B3611" s="106" t="s">
        <v>309</v>
      </c>
      <c r="C3611" s="35" t="s">
        <v>59</v>
      </c>
      <c r="D3611" s="99">
        <v>585.28</v>
      </c>
    </row>
    <row r="3612" spans="2:4">
      <c r="B3612" s="106" t="s">
        <v>309</v>
      </c>
      <c r="C3612" s="35" t="s">
        <v>60</v>
      </c>
      <c r="D3612" s="99">
        <v>585.28</v>
      </c>
    </row>
    <row r="3613" spans="2:4">
      <c r="B3613" s="106" t="s">
        <v>309</v>
      </c>
      <c r="C3613" s="35" t="s">
        <v>61</v>
      </c>
      <c r="D3613" s="99">
        <v>585.28</v>
      </c>
    </row>
    <row r="3614" spans="2:4">
      <c r="B3614" s="106" t="s">
        <v>309</v>
      </c>
      <c r="C3614" s="35" t="s">
        <v>62</v>
      </c>
      <c r="D3614" s="99">
        <v>585.28</v>
      </c>
    </row>
    <row r="3615" spans="2:4">
      <c r="B3615" s="106" t="s">
        <v>309</v>
      </c>
      <c r="C3615" s="35" t="s">
        <v>63</v>
      </c>
      <c r="D3615" s="99">
        <v>585.28</v>
      </c>
    </row>
    <row r="3616" spans="2:4">
      <c r="B3616" s="106" t="s">
        <v>309</v>
      </c>
      <c r="C3616" s="35" t="s">
        <v>64</v>
      </c>
      <c r="D3616" s="99">
        <v>585.28</v>
      </c>
    </row>
    <row r="3617" spans="2:4">
      <c r="B3617" s="106" t="s">
        <v>309</v>
      </c>
      <c r="C3617" s="35" t="s">
        <v>65</v>
      </c>
      <c r="D3617" s="99">
        <v>585.28</v>
      </c>
    </row>
    <row r="3618" spans="2:4">
      <c r="B3618" s="106" t="s">
        <v>309</v>
      </c>
      <c r="C3618" s="35" t="s">
        <v>66</v>
      </c>
      <c r="D3618" s="99">
        <v>585.28</v>
      </c>
    </row>
    <row r="3619" spans="2:4">
      <c r="B3619" s="106" t="s">
        <v>309</v>
      </c>
      <c r="C3619" s="35" t="s">
        <v>67</v>
      </c>
      <c r="D3619" s="99">
        <v>585.28</v>
      </c>
    </row>
    <row r="3620" spans="2:4">
      <c r="B3620" s="106" t="s">
        <v>309</v>
      </c>
      <c r="C3620" s="35" t="s">
        <v>68</v>
      </c>
      <c r="D3620" s="99">
        <v>585.28</v>
      </c>
    </row>
    <row r="3621" spans="2:4">
      <c r="B3621" s="106" t="s">
        <v>309</v>
      </c>
      <c r="C3621" s="35" t="s">
        <v>69</v>
      </c>
      <c r="D3621" s="99">
        <v>585.28</v>
      </c>
    </row>
    <row r="3622" spans="2:4">
      <c r="B3622" s="106" t="s">
        <v>309</v>
      </c>
      <c r="C3622" s="35" t="s">
        <v>70</v>
      </c>
      <c r="D3622" s="99">
        <v>585.28</v>
      </c>
    </row>
    <row r="3623" spans="2:4">
      <c r="B3623" s="106" t="s">
        <v>309</v>
      </c>
      <c r="C3623" s="35" t="s">
        <v>71</v>
      </c>
      <c r="D3623" s="99">
        <v>585.28</v>
      </c>
    </row>
    <row r="3624" spans="2:4">
      <c r="B3624" s="106" t="s">
        <v>309</v>
      </c>
      <c r="C3624" s="35" t="s">
        <v>72</v>
      </c>
      <c r="D3624" s="99">
        <v>585.28</v>
      </c>
    </row>
    <row r="3625" spans="2:4">
      <c r="B3625" s="106" t="s">
        <v>309</v>
      </c>
      <c r="C3625" s="35" t="s">
        <v>73</v>
      </c>
      <c r="D3625" s="99">
        <v>585.28</v>
      </c>
    </row>
    <row r="3626" spans="2:4">
      <c r="B3626" s="106" t="s">
        <v>309</v>
      </c>
      <c r="C3626" s="35" t="s">
        <v>74</v>
      </c>
      <c r="D3626" s="99">
        <v>585.28</v>
      </c>
    </row>
    <row r="3627" spans="2:4">
      <c r="B3627" s="106" t="s">
        <v>309</v>
      </c>
      <c r="C3627" s="35" t="s">
        <v>75</v>
      </c>
      <c r="D3627" s="99">
        <v>585.28</v>
      </c>
    </row>
    <row r="3628" spans="2:4">
      <c r="B3628" s="106" t="s">
        <v>309</v>
      </c>
      <c r="C3628" s="35" t="s">
        <v>76</v>
      </c>
      <c r="D3628" s="99">
        <v>585.28</v>
      </c>
    </row>
    <row r="3629" spans="2:4">
      <c r="B3629" s="106" t="s">
        <v>309</v>
      </c>
      <c r="C3629" s="35" t="s">
        <v>77</v>
      </c>
      <c r="D3629" s="99">
        <v>585.28</v>
      </c>
    </row>
    <row r="3630" spans="2:4">
      <c r="B3630" s="106" t="s">
        <v>309</v>
      </c>
      <c r="C3630" s="35" t="s">
        <v>78</v>
      </c>
      <c r="D3630" s="99">
        <v>585.28</v>
      </c>
    </row>
    <row r="3631" spans="2:4">
      <c r="B3631" s="106" t="s">
        <v>309</v>
      </c>
      <c r="C3631" s="35" t="s">
        <v>79</v>
      </c>
      <c r="D3631" s="99">
        <v>585.28</v>
      </c>
    </row>
    <row r="3632" spans="2:4">
      <c r="B3632" s="106" t="s">
        <v>309</v>
      </c>
      <c r="C3632" s="35" t="s">
        <v>80</v>
      </c>
      <c r="D3632" s="99">
        <v>585.28</v>
      </c>
    </row>
    <row r="3633" spans="2:4">
      <c r="B3633" s="106" t="s">
        <v>309</v>
      </c>
      <c r="C3633" s="35" t="s">
        <v>81</v>
      </c>
      <c r="D3633" s="99">
        <v>585.28</v>
      </c>
    </row>
    <row r="3634" spans="2:4">
      <c r="B3634" s="106" t="s">
        <v>309</v>
      </c>
      <c r="C3634" s="35" t="s">
        <v>83</v>
      </c>
      <c r="D3634" s="99">
        <v>585.28</v>
      </c>
    </row>
    <row r="3635" spans="2:4">
      <c r="B3635" s="106" t="s">
        <v>309</v>
      </c>
      <c r="C3635" s="35" t="s">
        <v>84</v>
      </c>
      <c r="D3635" s="99">
        <v>585.28</v>
      </c>
    </row>
    <row r="3636" spans="2:4">
      <c r="B3636" s="106" t="s">
        <v>309</v>
      </c>
      <c r="C3636" s="35" t="s">
        <v>85</v>
      </c>
      <c r="D3636" s="99">
        <v>585.28</v>
      </c>
    </row>
    <row r="3637" spans="2:4">
      <c r="B3637" s="106" t="s">
        <v>309</v>
      </c>
      <c r="C3637" s="35" t="s">
        <v>86</v>
      </c>
      <c r="D3637" s="99">
        <v>585.28</v>
      </c>
    </row>
    <row r="3638" spans="2:4">
      <c r="B3638" s="106" t="s">
        <v>309</v>
      </c>
      <c r="C3638" s="35" t="s">
        <v>87</v>
      </c>
      <c r="D3638" s="99">
        <v>585.28</v>
      </c>
    </row>
    <row r="3639" spans="2:4">
      <c r="B3639" s="106" t="s">
        <v>309</v>
      </c>
      <c r="C3639" s="35" t="s">
        <v>88</v>
      </c>
      <c r="D3639" s="99">
        <v>585.28</v>
      </c>
    </row>
    <row r="3640" spans="2:4">
      <c r="B3640" s="106" t="s">
        <v>309</v>
      </c>
      <c r="C3640" s="35" t="s">
        <v>89</v>
      </c>
      <c r="D3640" s="99">
        <v>585.28</v>
      </c>
    </row>
    <row r="3641" spans="2:4">
      <c r="B3641" s="106" t="s">
        <v>309</v>
      </c>
      <c r="C3641" s="35" t="s">
        <v>90</v>
      </c>
      <c r="D3641" s="99">
        <v>585.28</v>
      </c>
    </row>
    <row r="3642" spans="2:4">
      <c r="B3642" s="106" t="s">
        <v>309</v>
      </c>
      <c r="C3642" s="35" t="s">
        <v>91</v>
      </c>
      <c r="D3642" s="99">
        <v>585.28</v>
      </c>
    </row>
    <row r="3643" spans="2:4">
      <c r="B3643" s="106" t="s">
        <v>309</v>
      </c>
      <c r="C3643" s="35" t="s">
        <v>82</v>
      </c>
      <c r="D3643" s="99">
        <v>585.28</v>
      </c>
    </row>
    <row r="3644" spans="2:4">
      <c r="B3644" s="106" t="s">
        <v>309</v>
      </c>
      <c r="C3644" s="35" t="s">
        <v>92</v>
      </c>
      <c r="D3644" s="99">
        <v>585.28</v>
      </c>
    </row>
    <row r="3645" spans="2:4">
      <c r="B3645" s="106" t="s">
        <v>309</v>
      </c>
      <c r="C3645" s="35" t="s">
        <v>93</v>
      </c>
      <c r="D3645" s="99">
        <v>585.28</v>
      </c>
    </row>
    <row r="3646" spans="2:4">
      <c r="B3646" s="106" t="s">
        <v>309</v>
      </c>
      <c r="C3646" s="35" t="s">
        <v>235</v>
      </c>
      <c r="D3646" s="99">
        <v>585.28</v>
      </c>
    </row>
    <row r="3647" spans="2:4">
      <c r="B3647" s="106" t="s">
        <v>309</v>
      </c>
      <c r="C3647" s="35" t="s">
        <v>95</v>
      </c>
      <c r="D3647" s="99">
        <v>585.28</v>
      </c>
    </row>
    <row r="3648" spans="2:4">
      <c r="B3648" s="106" t="s">
        <v>309</v>
      </c>
      <c r="C3648" s="35" t="s">
        <v>96</v>
      </c>
      <c r="D3648" s="99">
        <v>585.28</v>
      </c>
    </row>
    <row r="3649" spans="2:4">
      <c r="B3649" s="106" t="s">
        <v>309</v>
      </c>
      <c r="C3649" s="35" t="s">
        <v>97</v>
      </c>
      <c r="D3649" s="99">
        <v>585.28</v>
      </c>
    </row>
    <row r="3650" spans="2:4">
      <c r="B3650" s="106" t="s">
        <v>309</v>
      </c>
      <c r="C3650" s="35" t="s">
        <v>98</v>
      </c>
      <c r="D3650" s="99">
        <v>585.28</v>
      </c>
    </row>
    <row r="3651" spans="2:4">
      <c r="B3651" s="106" t="s">
        <v>309</v>
      </c>
      <c r="C3651" s="35" t="s">
        <v>99</v>
      </c>
      <c r="D3651" s="99">
        <v>585.28</v>
      </c>
    </row>
    <row r="3652" spans="2:4">
      <c r="B3652" s="106" t="s">
        <v>309</v>
      </c>
      <c r="C3652" s="35" t="s">
        <v>100</v>
      </c>
      <c r="D3652" s="99">
        <v>585.28</v>
      </c>
    </row>
    <row r="3653" spans="2:4">
      <c r="B3653" s="106" t="s">
        <v>309</v>
      </c>
      <c r="C3653" s="35" t="s">
        <v>101</v>
      </c>
      <c r="D3653" s="99">
        <v>585.28</v>
      </c>
    </row>
    <row r="3654" spans="2:4">
      <c r="B3654" s="106" t="s">
        <v>309</v>
      </c>
      <c r="C3654" s="35" t="s">
        <v>102</v>
      </c>
      <c r="D3654" s="99">
        <v>585.28</v>
      </c>
    </row>
    <row r="3655" spans="2:4">
      <c r="B3655" s="106" t="s">
        <v>309</v>
      </c>
      <c r="C3655" s="35" t="s">
        <v>103</v>
      </c>
      <c r="D3655" s="99">
        <v>585.28</v>
      </c>
    </row>
    <row r="3656" spans="2:4">
      <c r="B3656" s="106" t="s">
        <v>309</v>
      </c>
      <c r="C3656" s="35" t="s">
        <v>104</v>
      </c>
      <c r="D3656" s="99">
        <v>585.28</v>
      </c>
    </row>
    <row r="3657" spans="2:4">
      <c r="B3657" s="106" t="s">
        <v>309</v>
      </c>
      <c r="C3657" s="35" t="s">
        <v>105</v>
      </c>
      <c r="D3657" s="99">
        <v>585.28</v>
      </c>
    </row>
    <row r="3658" spans="2:4">
      <c r="B3658" s="106" t="s">
        <v>309</v>
      </c>
      <c r="C3658" s="35" t="s">
        <v>106</v>
      </c>
      <c r="D3658" s="99">
        <v>585.28</v>
      </c>
    </row>
    <row r="3659" spans="2:4">
      <c r="B3659" s="106" t="s">
        <v>309</v>
      </c>
      <c r="C3659" s="35" t="s">
        <v>107</v>
      </c>
      <c r="D3659" s="99">
        <v>585.28</v>
      </c>
    </row>
    <row r="3660" spans="2:4">
      <c r="B3660" s="106" t="s">
        <v>309</v>
      </c>
      <c r="C3660" s="35" t="s">
        <v>108</v>
      </c>
      <c r="D3660" s="99">
        <v>585.28</v>
      </c>
    </row>
    <row r="3661" spans="2:4">
      <c r="B3661" s="106" t="s">
        <v>309</v>
      </c>
      <c r="C3661" s="35" t="s">
        <v>109</v>
      </c>
      <c r="D3661" s="99">
        <v>585.28</v>
      </c>
    </row>
    <row r="3662" spans="2:4">
      <c r="B3662" s="106" t="s">
        <v>309</v>
      </c>
      <c r="C3662" s="35" t="s">
        <v>110</v>
      </c>
      <c r="D3662" s="99">
        <v>585.28</v>
      </c>
    </row>
    <row r="3663" spans="2:4">
      <c r="B3663" s="106" t="s">
        <v>309</v>
      </c>
      <c r="C3663" s="35" t="s">
        <v>111</v>
      </c>
      <c r="D3663" s="99">
        <v>585.28</v>
      </c>
    </row>
    <row r="3664" spans="2:4">
      <c r="B3664" s="106" t="s">
        <v>309</v>
      </c>
      <c r="C3664" s="35" t="s">
        <v>112</v>
      </c>
      <c r="D3664" s="99">
        <v>585.28</v>
      </c>
    </row>
    <row r="3665" spans="2:4">
      <c r="B3665" s="106" t="s">
        <v>309</v>
      </c>
      <c r="C3665" s="35" t="s">
        <v>113</v>
      </c>
      <c r="D3665" s="99">
        <v>585.28</v>
      </c>
    </row>
    <row r="3666" spans="2:4">
      <c r="B3666" s="106" t="s">
        <v>309</v>
      </c>
      <c r="C3666" s="35" t="s">
        <v>114</v>
      </c>
      <c r="D3666" s="99">
        <v>585.28</v>
      </c>
    </row>
    <row r="3667" spans="2:4">
      <c r="B3667" s="106" t="s">
        <v>309</v>
      </c>
      <c r="C3667" s="35" t="s">
        <v>115</v>
      </c>
      <c r="D3667" s="99">
        <v>585.28</v>
      </c>
    </row>
    <row r="3668" spans="2:4">
      <c r="B3668" s="106" t="s">
        <v>309</v>
      </c>
      <c r="C3668" s="35" t="s">
        <v>116</v>
      </c>
      <c r="D3668" s="99">
        <v>585.28</v>
      </c>
    </row>
    <row r="3669" spans="2:4">
      <c r="B3669" s="106" t="s">
        <v>309</v>
      </c>
      <c r="C3669" s="35" t="s">
        <v>117</v>
      </c>
      <c r="D3669" s="99">
        <v>585.28</v>
      </c>
    </row>
    <row r="3670" spans="2:4">
      <c r="B3670" s="106" t="s">
        <v>309</v>
      </c>
      <c r="C3670" s="35" t="s">
        <v>118</v>
      </c>
      <c r="D3670" s="99">
        <v>585.28</v>
      </c>
    </row>
    <row r="3671" spans="2:4">
      <c r="B3671" s="106" t="s">
        <v>309</v>
      </c>
      <c r="C3671" s="35" t="s">
        <v>119</v>
      </c>
      <c r="D3671" s="99">
        <v>585.28</v>
      </c>
    </row>
    <row r="3672" spans="2:4">
      <c r="B3672" s="106" t="s">
        <v>309</v>
      </c>
      <c r="C3672" s="35" t="s">
        <v>120</v>
      </c>
      <c r="D3672" s="99">
        <v>585.28</v>
      </c>
    </row>
    <row r="3673" spans="2:4">
      <c r="B3673" s="106" t="s">
        <v>309</v>
      </c>
      <c r="C3673" s="35" t="s">
        <v>121</v>
      </c>
      <c r="D3673" s="99">
        <v>585.28</v>
      </c>
    </row>
    <row r="3674" spans="2:4">
      <c r="B3674" s="106" t="s">
        <v>309</v>
      </c>
      <c r="C3674" s="35" t="s">
        <v>122</v>
      </c>
      <c r="D3674" s="99">
        <v>585.28</v>
      </c>
    </row>
    <row r="3675" spans="2:4">
      <c r="B3675" s="106" t="s">
        <v>309</v>
      </c>
      <c r="C3675" s="35" t="s">
        <v>123</v>
      </c>
      <c r="D3675" s="99">
        <v>585.28</v>
      </c>
    </row>
    <row r="3676" spans="2:4">
      <c r="B3676" s="106" t="s">
        <v>309</v>
      </c>
      <c r="C3676" s="35" t="s">
        <v>124</v>
      </c>
      <c r="D3676" s="99">
        <v>585.28</v>
      </c>
    </row>
    <row r="3677" spans="2:4">
      <c r="B3677" s="106" t="s">
        <v>309</v>
      </c>
      <c r="C3677" s="35" t="s">
        <v>125</v>
      </c>
      <c r="D3677" s="99">
        <v>585.28</v>
      </c>
    </row>
    <row r="3678" spans="2:4">
      <c r="B3678" s="106" t="s">
        <v>309</v>
      </c>
      <c r="C3678" s="35" t="s">
        <v>126</v>
      </c>
      <c r="D3678" s="99">
        <v>585.28</v>
      </c>
    </row>
    <row r="3679" spans="2:4">
      <c r="B3679" s="106" t="s">
        <v>309</v>
      </c>
      <c r="C3679" s="35" t="s">
        <v>127</v>
      </c>
      <c r="D3679" s="99">
        <v>585.28</v>
      </c>
    </row>
    <row r="3680" spans="2:4">
      <c r="B3680" s="106" t="s">
        <v>309</v>
      </c>
      <c r="C3680" s="35" t="s">
        <v>128</v>
      </c>
      <c r="D3680" s="99">
        <v>585.28</v>
      </c>
    </row>
    <row r="3681" spans="2:4">
      <c r="B3681" s="106" t="s">
        <v>309</v>
      </c>
      <c r="C3681" s="35" t="s">
        <v>129</v>
      </c>
      <c r="D3681" s="99">
        <v>585.28</v>
      </c>
    </row>
    <row r="3682" spans="2:4">
      <c r="B3682" s="106" t="s">
        <v>309</v>
      </c>
      <c r="C3682" s="35" t="s">
        <v>130</v>
      </c>
      <c r="D3682" s="99">
        <v>585.28</v>
      </c>
    </row>
    <row r="3683" spans="2:4">
      <c r="B3683" s="106" t="s">
        <v>309</v>
      </c>
      <c r="C3683" s="35" t="s">
        <v>131</v>
      </c>
      <c r="D3683" s="99">
        <v>585.28</v>
      </c>
    </row>
    <row r="3684" spans="2:4">
      <c r="B3684" s="106" t="s">
        <v>309</v>
      </c>
      <c r="C3684" s="35" t="s">
        <v>132</v>
      </c>
      <c r="D3684" s="99">
        <v>585.28</v>
      </c>
    </row>
    <row r="3685" spans="2:4">
      <c r="B3685" s="106" t="s">
        <v>309</v>
      </c>
      <c r="C3685" s="35" t="s">
        <v>133</v>
      </c>
      <c r="D3685" s="99">
        <v>585.28</v>
      </c>
    </row>
    <row r="3686" spans="2:4">
      <c r="B3686" s="106" t="s">
        <v>309</v>
      </c>
      <c r="C3686" s="35" t="s">
        <v>134</v>
      </c>
      <c r="D3686" s="99">
        <v>585.28</v>
      </c>
    </row>
    <row r="3687" spans="2:4">
      <c r="B3687" s="106" t="s">
        <v>309</v>
      </c>
      <c r="C3687" s="35" t="s">
        <v>135</v>
      </c>
      <c r="D3687" s="99">
        <v>585.28</v>
      </c>
    </row>
    <row r="3688" spans="2:4">
      <c r="B3688" s="106" t="s">
        <v>309</v>
      </c>
      <c r="C3688" s="35" t="s">
        <v>136</v>
      </c>
      <c r="D3688" s="99">
        <v>585.28</v>
      </c>
    </row>
    <row r="3689" spans="2:4">
      <c r="B3689" s="106" t="s">
        <v>309</v>
      </c>
      <c r="C3689" s="35" t="s">
        <v>137</v>
      </c>
      <c r="D3689" s="99">
        <v>585.28</v>
      </c>
    </row>
    <row r="3690" spans="2:4">
      <c r="B3690" s="106" t="s">
        <v>309</v>
      </c>
      <c r="C3690" s="35" t="s">
        <v>138</v>
      </c>
      <c r="D3690" s="99">
        <v>585.28</v>
      </c>
    </row>
    <row r="3691" spans="2:4">
      <c r="B3691" s="106" t="s">
        <v>309</v>
      </c>
      <c r="C3691" s="35" t="s">
        <v>139</v>
      </c>
      <c r="D3691" s="99">
        <v>585.28</v>
      </c>
    </row>
    <row r="3692" spans="2:4">
      <c r="B3692" s="106" t="s">
        <v>309</v>
      </c>
      <c r="C3692" s="35" t="s">
        <v>140</v>
      </c>
      <c r="D3692" s="99">
        <v>585.28</v>
      </c>
    </row>
    <row r="3693" spans="2:4">
      <c r="B3693" s="106" t="s">
        <v>309</v>
      </c>
      <c r="C3693" s="35" t="s">
        <v>141</v>
      </c>
      <c r="D3693" s="99">
        <v>585.28</v>
      </c>
    </row>
    <row r="3694" spans="2:4">
      <c r="B3694" s="106" t="s">
        <v>309</v>
      </c>
      <c r="C3694" s="35" t="s">
        <v>142</v>
      </c>
      <c r="D3694" s="99">
        <v>585.28</v>
      </c>
    </row>
    <row r="3695" spans="2:4">
      <c r="B3695" s="106" t="s">
        <v>309</v>
      </c>
      <c r="C3695" s="35" t="s">
        <v>143</v>
      </c>
      <c r="D3695" s="99">
        <v>585.28</v>
      </c>
    </row>
    <row r="3696" spans="2:4">
      <c r="B3696" s="106" t="s">
        <v>309</v>
      </c>
      <c r="C3696" s="35" t="s">
        <v>144</v>
      </c>
      <c r="D3696" s="99">
        <v>585.28</v>
      </c>
    </row>
    <row r="3697" spans="2:4">
      <c r="B3697" s="106" t="s">
        <v>309</v>
      </c>
      <c r="C3697" s="35" t="s">
        <v>145</v>
      </c>
      <c r="D3697" s="99">
        <v>585.28</v>
      </c>
    </row>
    <row r="3698" spans="2:4">
      <c r="B3698" s="106" t="s">
        <v>309</v>
      </c>
      <c r="C3698" s="35" t="s">
        <v>146</v>
      </c>
      <c r="D3698" s="99">
        <v>585.28</v>
      </c>
    </row>
    <row r="3699" spans="2:4">
      <c r="B3699" s="106" t="s">
        <v>309</v>
      </c>
      <c r="C3699" s="35" t="s">
        <v>147</v>
      </c>
      <c r="D3699" s="99">
        <v>585.28</v>
      </c>
    </row>
    <row r="3700" spans="2:4">
      <c r="B3700" s="106" t="s">
        <v>309</v>
      </c>
      <c r="C3700" s="35" t="s">
        <v>148</v>
      </c>
      <c r="D3700" s="99">
        <v>585.28</v>
      </c>
    </row>
    <row r="3701" spans="2:4">
      <c r="B3701" s="106" t="s">
        <v>309</v>
      </c>
      <c r="C3701" s="35" t="s">
        <v>149</v>
      </c>
      <c r="D3701" s="99">
        <v>585.28</v>
      </c>
    </row>
    <row r="3702" spans="2:4">
      <c r="B3702" s="106" t="s">
        <v>309</v>
      </c>
      <c r="C3702" s="35" t="s">
        <v>150</v>
      </c>
      <c r="D3702" s="99">
        <v>585.28</v>
      </c>
    </row>
    <row r="3703" spans="2:4">
      <c r="B3703" s="106" t="s">
        <v>309</v>
      </c>
      <c r="C3703" s="35" t="s">
        <v>151</v>
      </c>
      <c r="D3703" s="99">
        <v>585.28</v>
      </c>
    </row>
    <row r="3704" spans="2:4">
      <c r="B3704" s="106" t="s">
        <v>309</v>
      </c>
      <c r="C3704" s="35" t="s">
        <v>152</v>
      </c>
      <c r="D3704" s="99">
        <v>585.28</v>
      </c>
    </row>
    <row r="3705" spans="2:4">
      <c r="B3705" s="106" t="s">
        <v>309</v>
      </c>
      <c r="C3705" s="35" t="s">
        <v>153</v>
      </c>
      <c r="D3705" s="99">
        <v>585.28</v>
      </c>
    </row>
    <row r="3706" spans="2:4">
      <c r="B3706" s="106" t="s">
        <v>309</v>
      </c>
      <c r="C3706" s="35" t="s">
        <v>154</v>
      </c>
      <c r="D3706" s="99">
        <v>585.28</v>
      </c>
    </row>
    <row r="3707" spans="2:4">
      <c r="B3707" s="106" t="s">
        <v>309</v>
      </c>
      <c r="C3707" s="35" t="s">
        <v>155</v>
      </c>
      <c r="D3707" s="99">
        <v>585.28</v>
      </c>
    </row>
    <row r="3708" spans="2:4">
      <c r="B3708" s="106" t="s">
        <v>309</v>
      </c>
      <c r="C3708" s="35" t="s">
        <v>156</v>
      </c>
      <c r="D3708" s="99">
        <v>585.28</v>
      </c>
    </row>
    <row r="3709" spans="2:4">
      <c r="B3709" s="106" t="s">
        <v>309</v>
      </c>
      <c r="C3709" s="35" t="s">
        <v>157</v>
      </c>
      <c r="D3709" s="99">
        <v>585.28</v>
      </c>
    </row>
    <row r="3710" spans="2:4">
      <c r="B3710" s="106" t="s">
        <v>309</v>
      </c>
      <c r="C3710" s="35" t="s">
        <v>158</v>
      </c>
      <c r="D3710" s="99">
        <v>585.28</v>
      </c>
    </row>
    <row r="3711" spans="2:4">
      <c r="B3711" s="106" t="s">
        <v>309</v>
      </c>
      <c r="C3711" s="35" t="s">
        <v>159</v>
      </c>
      <c r="D3711" s="99">
        <v>585.28</v>
      </c>
    </row>
    <row r="3712" spans="2:4">
      <c r="B3712" s="106" t="s">
        <v>309</v>
      </c>
      <c r="C3712" s="35" t="s">
        <v>160</v>
      </c>
      <c r="D3712" s="99">
        <v>585.28</v>
      </c>
    </row>
    <row r="3713" spans="2:4">
      <c r="B3713" s="106" t="s">
        <v>309</v>
      </c>
      <c r="C3713" s="35" t="s">
        <v>161</v>
      </c>
      <c r="D3713" s="99">
        <v>585.28</v>
      </c>
    </row>
    <row r="3714" spans="2:4">
      <c r="B3714" s="106" t="s">
        <v>309</v>
      </c>
      <c r="C3714" s="35" t="s">
        <v>162</v>
      </c>
      <c r="D3714" s="99">
        <v>585.28</v>
      </c>
    </row>
    <row r="3715" spans="2:4">
      <c r="B3715" s="106" t="s">
        <v>309</v>
      </c>
      <c r="C3715" s="35" t="s">
        <v>163</v>
      </c>
      <c r="D3715" s="99">
        <v>585.28</v>
      </c>
    </row>
    <row r="3716" spans="2:4">
      <c r="B3716" s="106" t="s">
        <v>309</v>
      </c>
      <c r="C3716" s="35" t="s">
        <v>164</v>
      </c>
      <c r="D3716" s="99">
        <v>585.28</v>
      </c>
    </row>
    <row r="3717" spans="2:4">
      <c r="B3717" s="106" t="s">
        <v>309</v>
      </c>
      <c r="C3717" s="35" t="s">
        <v>165</v>
      </c>
      <c r="D3717" s="99">
        <v>585.28</v>
      </c>
    </row>
    <row r="3718" spans="2:4">
      <c r="B3718" s="106" t="s">
        <v>309</v>
      </c>
      <c r="C3718" s="35" t="s">
        <v>166</v>
      </c>
      <c r="D3718" s="99">
        <v>585.28</v>
      </c>
    </row>
    <row r="3719" spans="2:4">
      <c r="B3719" s="106" t="s">
        <v>309</v>
      </c>
      <c r="C3719" s="35" t="s">
        <v>167</v>
      </c>
      <c r="D3719" s="99">
        <v>585.28</v>
      </c>
    </row>
    <row r="3720" spans="2:4">
      <c r="B3720" s="106" t="s">
        <v>309</v>
      </c>
      <c r="C3720" s="35" t="s">
        <v>168</v>
      </c>
      <c r="D3720" s="99">
        <v>585.28</v>
      </c>
    </row>
    <row r="3721" spans="2:4">
      <c r="B3721" s="106" t="s">
        <v>309</v>
      </c>
      <c r="C3721" s="35" t="s">
        <v>169</v>
      </c>
      <c r="D3721" s="99">
        <v>585.28</v>
      </c>
    </row>
    <row r="3722" spans="2:4">
      <c r="B3722" s="106" t="s">
        <v>309</v>
      </c>
      <c r="C3722" s="35" t="s">
        <v>170</v>
      </c>
      <c r="D3722" s="99">
        <v>585.28</v>
      </c>
    </row>
    <row r="3723" spans="2:4">
      <c r="B3723" s="106" t="s">
        <v>309</v>
      </c>
      <c r="C3723" s="35" t="s">
        <v>171</v>
      </c>
      <c r="D3723" s="99">
        <v>585.28</v>
      </c>
    </row>
    <row r="3724" spans="2:4">
      <c r="B3724" s="106" t="s">
        <v>309</v>
      </c>
      <c r="C3724" s="35" t="s">
        <v>172</v>
      </c>
      <c r="D3724" s="99">
        <v>585.28</v>
      </c>
    </row>
    <row r="3725" spans="2:4">
      <c r="B3725" s="106" t="s">
        <v>309</v>
      </c>
      <c r="C3725" s="35" t="s">
        <v>173</v>
      </c>
      <c r="D3725" s="99">
        <v>585.28</v>
      </c>
    </row>
    <row r="3726" spans="2:4">
      <c r="B3726" s="106" t="s">
        <v>309</v>
      </c>
      <c r="C3726" s="35" t="s">
        <v>174</v>
      </c>
      <c r="D3726" s="99">
        <v>585.28</v>
      </c>
    </row>
    <row r="3727" spans="2:4">
      <c r="B3727" s="106" t="s">
        <v>309</v>
      </c>
      <c r="C3727" s="35" t="s">
        <v>175</v>
      </c>
      <c r="D3727" s="99">
        <v>585.28</v>
      </c>
    </row>
    <row r="3728" spans="2:4">
      <c r="B3728" s="106" t="s">
        <v>309</v>
      </c>
      <c r="C3728" s="35" t="s">
        <v>176</v>
      </c>
      <c r="D3728" s="99">
        <v>585.28</v>
      </c>
    </row>
    <row r="3729" spans="2:4">
      <c r="B3729" s="106" t="s">
        <v>309</v>
      </c>
      <c r="C3729" s="35" t="s">
        <v>177</v>
      </c>
      <c r="D3729" s="99">
        <v>585.28</v>
      </c>
    </row>
    <row r="3730" spans="2:4">
      <c r="B3730" s="106" t="s">
        <v>309</v>
      </c>
      <c r="C3730" s="35" t="s">
        <v>178</v>
      </c>
      <c r="D3730" s="99">
        <v>585.28</v>
      </c>
    </row>
    <row r="3731" spans="2:4">
      <c r="B3731" s="106" t="s">
        <v>309</v>
      </c>
      <c r="C3731" s="35" t="s">
        <v>179</v>
      </c>
      <c r="D3731" s="99">
        <v>585.28</v>
      </c>
    </row>
    <row r="3732" spans="2:4">
      <c r="B3732" s="106" t="s">
        <v>309</v>
      </c>
      <c r="C3732" s="35" t="s">
        <v>180</v>
      </c>
      <c r="D3732" s="99">
        <v>585.28</v>
      </c>
    </row>
    <row r="3733" spans="2:4">
      <c r="B3733" s="106" t="s">
        <v>309</v>
      </c>
      <c r="C3733" s="35" t="s">
        <v>181</v>
      </c>
      <c r="D3733" s="99">
        <v>585.28</v>
      </c>
    </row>
    <row r="3734" spans="2:4">
      <c r="B3734" s="106" t="s">
        <v>309</v>
      </c>
      <c r="C3734" s="35" t="s">
        <v>182</v>
      </c>
      <c r="D3734" s="99">
        <v>585.28</v>
      </c>
    </row>
    <row r="3735" spans="2:4">
      <c r="B3735" s="106" t="s">
        <v>309</v>
      </c>
      <c r="C3735" s="35" t="s">
        <v>183</v>
      </c>
      <c r="D3735" s="99">
        <v>585.28</v>
      </c>
    </row>
    <row r="3736" spans="2:4">
      <c r="B3736" s="106" t="s">
        <v>309</v>
      </c>
      <c r="C3736" s="35" t="s">
        <v>184</v>
      </c>
      <c r="D3736" s="99">
        <v>585.28</v>
      </c>
    </row>
    <row r="3737" spans="2:4">
      <c r="B3737" s="106" t="s">
        <v>309</v>
      </c>
      <c r="C3737" s="35" t="s">
        <v>185</v>
      </c>
      <c r="D3737" s="99">
        <v>585.28</v>
      </c>
    </row>
    <row r="3738" spans="2:4">
      <c r="B3738" s="106" t="s">
        <v>309</v>
      </c>
      <c r="C3738" s="35" t="s">
        <v>186</v>
      </c>
      <c r="D3738" s="99">
        <v>585.28</v>
      </c>
    </row>
    <row r="3739" spans="2:4">
      <c r="B3739" s="106" t="s">
        <v>309</v>
      </c>
      <c r="C3739" s="35" t="s">
        <v>187</v>
      </c>
      <c r="D3739" s="99">
        <v>585.28</v>
      </c>
    </row>
    <row r="3740" spans="2:4">
      <c r="B3740" s="106" t="s">
        <v>309</v>
      </c>
      <c r="C3740" s="35" t="s">
        <v>188</v>
      </c>
      <c r="D3740" s="99">
        <v>585.28</v>
      </c>
    </row>
    <row r="3741" spans="2:4">
      <c r="B3741" s="106" t="s">
        <v>309</v>
      </c>
      <c r="C3741" s="35" t="s">
        <v>189</v>
      </c>
      <c r="D3741" s="99">
        <v>585.28</v>
      </c>
    </row>
    <row r="3742" spans="2:4">
      <c r="B3742" s="106" t="s">
        <v>309</v>
      </c>
      <c r="C3742" s="35" t="s">
        <v>190</v>
      </c>
      <c r="D3742" s="99">
        <v>585.28</v>
      </c>
    </row>
    <row r="3743" spans="2:4">
      <c r="B3743" s="106" t="s">
        <v>309</v>
      </c>
      <c r="C3743" s="35" t="s">
        <v>191</v>
      </c>
      <c r="D3743" s="99">
        <v>585.28</v>
      </c>
    </row>
    <row r="3744" spans="2:4">
      <c r="B3744" s="106" t="s">
        <v>309</v>
      </c>
      <c r="C3744" s="35" t="s">
        <v>192</v>
      </c>
      <c r="D3744" s="99">
        <v>585.28</v>
      </c>
    </row>
    <row r="3745" spans="2:4">
      <c r="B3745" s="106" t="s">
        <v>309</v>
      </c>
      <c r="C3745" s="35" t="s">
        <v>193</v>
      </c>
      <c r="D3745" s="99">
        <v>585.28</v>
      </c>
    </row>
    <row r="3746" spans="2:4">
      <c r="B3746" s="106" t="s">
        <v>309</v>
      </c>
      <c r="C3746" s="35" t="s">
        <v>194</v>
      </c>
      <c r="D3746" s="99">
        <v>585.28</v>
      </c>
    </row>
    <row r="3747" spans="2:4">
      <c r="B3747" s="106" t="s">
        <v>309</v>
      </c>
      <c r="C3747" s="35" t="s">
        <v>195</v>
      </c>
      <c r="D3747" s="99">
        <v>585.28</v>
      </c>
    </row>
    <row r="3748" spans="2:4">
      <c r="B3748" s="106" t="s">
        <v>309</v>
      </c>
      <c r="C3748" s="35" t="s">
        <v>196</v>
      </c>
      <c r="D3748" s="99">
        <v>585.28</v>
      </c>
    </row>
    <row r="3749" spans="2:4">
      <c r="B3749" s="106" t="s">
        <v>309</v>
      </c>
      <c r="C3749" s="35" t="s">
        <v>197</v>
      </c>
      <c r="D3749" s="99">
        <v>585.28</v>
      </c>
    </row>
    <row r="3750" spans="2:4">
      <c r="B3750" s="106" t="s">
        <v>309</v>
      </c>
      <c r="C3750" s="35" t="s">
        <v>198</v>
      </c>
      <c r="D3750" s="99">
        <v>585.28</v>
      </c>
    </row>
    <row r="3751" spans="2:4">
      <c r="B3751" s="106" t="s">
        <v>309</v>
      </c>
      <c r="C3751" s="35" t="s">
        <v>199</v>
      </c>
      <c r="D3751" s="99">
        <v>585.28</v>
      </c>
    </row>
    <row r="3752" spans="2:4">
      <c r="B3752" s="106" t="s">
        <v>309</v>
      </c>
      <c r="C3752" s="35" t="s">
        <v>200</v>
      </c>
      <c r="D3752" s="99">
        <v>585.28</v>
      </c>
    </row>
    <row r="3753" spans="2:4">
      <c r="B3753" s="106" t="s">
        <v>309</v>
      </c>
      <c r="C3753" s="35" t="s">
        <v>201</v>
      </c>
      <c r="D3753" s="99">
        <v>585.28</v>
      </c>
    </row>
    <row r="3754" spans="2:4">
      <c r="B3754" s="106" t="s">
        <v>309</v>
      </c>
      <c r="C3754" s="35" t="s">
        <v>202</v>
      </c>
      <c r="D3754" s="99">
        <v>585.28</v>
      </c>
    </row>
    <row r="3755" spans="2:4">
      <c r="B3755" s="106" t="s">
        <v>309</v>
      </c>
      <c r="C3755" s="35" t="s">
        <v>203</v>
      </c>
      <c r="D3755" s="99">
        <v>585.28</v>
      </c>
    </row>
    <row r="3756" spans="2:4">
      <c r="B3756" s="106" t="s">
        <v>309</v>
      </c>
      <c r="C3756" s="35" t="s">
        <v>204</v>
      </c>
      <c r="D3756" s="99">
        <v>585.28</v>
      </c>
    </row>
    <row r="3757" spans="2:4">
      <c r="B3757" s="106" t="s">
        <v>309</v>
      </c>
      <c r="C3757" s="35" t="s">
        <v>205</v>
      </c>
      <c r="D3757" s="99">
        <v>585.28</v>
      </c>
    </row>
    <row r="3758" spans="2:4">
      <c r="B3758" s="106" t="s">
        <v>309</v>
      </c>
      <c r="C3758" s="35" t="s">
        <v>206</v>
      </c>
      <c r="D3758" s="99">
        <v>585.28</v>
      </c>
    </row>
    <row r="3759" spans="2:4">
      <c r="B3759" s="106" t="s">
        <v>309</v>
      </c>
      <c r="C3759" s="35" t="s">
        <v>207</v>
      </c>
      <c r="D3759" s="99">
        <v>585.28</v>
      </c>
    </row>
    <row r="3760" spans="2:4">
      <c r="B3760" s="106" t="s">
        <v>309</v>
      </c>
      <c r="C3760" s="35" t="s">
        <v>208</v>
      </c>
      <c r="D3760" s="99">
        <v>585.28</v>
      </c>
    </row>
    <row r="3761" spans="2:4">
      <c r="B3761" s="106" t="s">
        <v>309</v>
      </c>
      <c r="C3761" s="35" t="s">
        <v>209</v>
      </c>
      <c r="D3761" s="99">
        <v>585.28</v>
      </c>
    </row>
    <row r="3762" spans="2:4">
      <c r="B3762" s="106" t="s">
        <v>309</v>
      </c>
      <c r="C3762" s="35" t="s">
        <v>210</v>
      </c>
      <c r="D3762" s="99">
        <v>585.28</v>
      </c>
    </row>
    <row r="3763" spans="2:4">
      <c r="B3763" s="106" t="s">
        <v>309</v>
      </c>
      <c r="C3763" s="35" t="s">
        <v>211</v>
      </c>
      <c r="D3763" s="99">
        <v>585.28</v>
      </c>
    </row>
    <row r="3764" spans="2:4">
      <c r="B3764" s="106" t="s">
        <v>309</v>
      </c>
      <c r="C3764" s="35" t="s">
        <v>212</v>
      </c>
      <c r="D3764" s="99">
        <v>585.28</v>
      </c>
    </row>
    <row r="3765" spans="2:4">
      <c r="B3765" s="106" t="s">
        <v>309</v>
      </c>
      <c r="C3765" s="35" t="s">
        <v>213</v>
      </c>
      <c r="D3765" s="99">
        <v>585.28</v>
      </c>
    </row>
    <row r="3766" spans="2:4">
      <c r="B3766" s="106" t="s">
        <v>309</v>
      </c>
      <c r="C3766" s="35" t="s">
        <v>214</v>
      </c>
      <c r="D3766" s="99">
        <v>585.28</v>
      </c>
    </row>
    <row r="3767" spans="2:4">
      <c r="B3767" s="106" t="s">
        <v>309</v>
      </c>
      <c r="C3767" s="35" t="s">
        <v>215</v>
      </c>
      <c r="D3767" s="99">
        <v>585.28</v>
      </c>
    </row>
    <row r="3768" spans="2:4">
      <c r="B3768" s="106" t="s">
        <v>309</v>
      </c>
      <c r="C3768" s="35" t="s">
        <v>216</v>
      </c>
      <c r="D3768" s="99">
        <v>585.28</v>
      </c>
    </row>
    <row r="3769" spans="2:4">
      <c r="B3769" s="106" t="s">
        <v>309</v>
      </c>
      <c r="C3769" s="35" t="s">
        <v>217</v>
      </c>
      <c r="D3769" s="99">
        <v>585.28</v>
      </c>
    </row>
    <row r="3770" spans="2:4">
      <c r="B3770" s="106" t="s">
        <v>309</v>
      </c>
      <c r="C3770" s="35" t="s">
        <v>218</v>
      </c>
      <c r="D3770" s="99">
        <v>585.28</v>
      </c>
    </row>
    <row r="3771" spans="2:4">
      <c r="B3771" s="106" t="s">
        <v>309</v>
      </c>
      <c r="C3771" s="35" t="s">
        <v>219</v>
      </c>
      <c r="D3771" s="99">
        <v>585.28</v>
      </c>
    </row>
    <row r="3772" spans="2:4">
      <c r="B3772" s="106" t="s">
        <v>309</v>
      </c>
      <c r="C3772" s="35" t="s">
        <v>220</v>
      </c>
      <c r="D3772" s="99">
        <v>585.28</v>
      </c>
    </row>
    <row r="3773" spans="2:4">
      <c r="B3773" s="106" t="s">
        <v>309</v>
      </c>
      <c r="C3773" s="35" t="s">
        <v>221</v>
      </c>
      <c r="D3773" s="99">
        <v>585.28</v>
      </c>
    </row>
    <row r="3774" spans="2:4">
      <c r="B3774" s="106" t="s">
        <v>309</v>
      </c>
      <c r="C3774" s="35" t="s">
        <v>222</v>
      </c>
      <c r="D3774" s="99">
        <v>585.28</v>
      </c>
    </row>
    <row r="3775" spans="2:4">
      <c r="B3775" s="106" t="s">
        <v>309</v>
      </c>
      <c r="C3775" s="35" t="s">
        <v>223</v>
      </c>
      <c r="D3775" s="99">
        <v>585.28</v>
      </c>
    </row>
    <row r="3776" spans="2:4">
      <c r="B3776" s="106" t="s">
        <v>309</v>
      </c>
      <c r="C3776" s="35" t="s">
        <v>224</v>
      </c>
      <c r="D3776" s="99">
        <v>585.28</v>
      </c>
    </row>
    <row r="3777" spans="2:4">
      <c r="B3777" s="106" t="s">
        <v>309</v>
      </c>
      <c r="C3777" s="35" t="s">
        <v>225</v>
      </c>
      <c r="D3777" s="99">
        <v>585.28</v>
      </c>
    </row>
    <row r="3778" spans="2:4">
      <c r="B3778" s="106" t="s">
        <v>309</v>
      </c>
      <c r="C3778" s="35" t="s">
        <v>226</v>
      </c>
      <c r="D3778" s="99">
        <v>585.28</v>
      </c>
    </row>
    <row r="3779" spans="2:4">
      <c r="B3779" s="106" t="s">
        <v>309</v>
      </c>
      <c r="C3779" s="35" t="s">
        <v>227</v>
      </c>
      <c r="D3779" s="99">
        <v>585.28</v>
      </c>
    </row>
    <row r="3780" spans="2:4">
      <c r="B3780" s="106" t="s">
        <v>309</v>
      </c>
      <c r="C3780" s="35" t="s">
        <v>228</v>
      </c>
      <c r="D3780" s="99">
        <v>585.28</v>
      </c>
    </row>
    <row r="3781" spans="2:4">
      <c r="B3781" s="106" t="s">
        <v>309</v>
      </c>
      <c r="C3781" s="35" t="s">
        <v>229</v>
      </c>
      <c r="D3781" s="99">
        <v>585.28</v>
      </c>
    </row>
    <row r="3782" spans="2:4">
      <c r="B3782" s="106" t="s">
        <v>309</v>
      </c>
      <c r="C3782" s="35" t="s">
        <v>230</v>
      </c>
      <c r="D3782" s="99">
        <v>585.28</v>
      </c>
    </row>
    <row r="3783" spans="2:4">
      <c r="B3783" s="106" t="s">
        <v>309</v>
      </c>
      <c r="C3783" s="35" t="s">
        <v>231</v>
      </c>
      <c r="D3783" s="99">
        <v>585.28</v>
      </c>
    </row>
    <row r="3784" spans="2:4">
      <c r="B3784" s="54" t="s">
        <v>311</v>
      </c>
      <c r="C3784" s="90" t="s">
        <v>34</v>
      </c>
      <c r="D3784" s="100">
        <v>877.93</v>
      </c>
    </row>
    <row r="3785" spans="2:4">
      <c r="B3785" s="54" t="s">
        <v>311</v>
      </c>
      <c r="C3785" s="90" t="s">
        <v>33</v>
      </c>
      <c r="D3785" s="100">
        <v>877.93</v>
      </c>
    </row>
    <row r="3786" spans="2:4">
      <c r="B3786" s="54" t="s">
        <v>311</v>
      </c>
      <c r="C3786" s="90" t="s">
        <v>35</v>
      </c>
      <c r="D3786" s="100">
        <v>877.93</v>
      </c>
    </row>
    <row r="3787" spans="2:4">
      <c r="B3787" s="54" t="s">
        <v>311</v>
      </c>
      <c r="C3787" s="90" t="s">
        <v>36</v>
      </c>
      <c r="D3787" s="100">
        <v>877.93</v>
      </c>
    </row>
    <row r="3788" spans="2:4">
      <c r="B3788" s="54" t="s">
        <v>311</v>
      </c>
      <c r="C3788" s="90" t="s">
        <v>37</v>
      </c>
      <c r="D3788" s="100">
        <v>877.93</v>
      </c>
    </row>
    <row r="3789" spans="2:4">
      <c r="B3789" s="54" t="s">
        <v>311</v>
      </c>
      <c r="C3789" s="90" t="s">
        <v>38</v>
      </c>
      <c r="D3789" s="100">
        <v>877.93</v>
      </c>
    </row>
    <row r="3790" spans="2:4">
      <c r="B3790" s="54" t="s">
        <v>311</v>
      </c>
      <c r="C3790" s="90" t="s">
        <v>39</v>
      </c>
      <c r="D3790" s="100">
        <v>877.93</v>
      </c>
    </row>
    <row r="3791" spans="2:4">
      <c r="B3791" s="54" t="s">
        <v>311</v>
      </c>
      <c r="C3791" s="90" t="s">
        <v>40</v>
      </c>
      <c r="D3791" s="100">
        <v>877.93</v>
      </c>
    </row>
    <row r="3792" spans="2:4">
      <c r="B3792" s="54" t="s">
        <v>311</v>
      </c>
      <c r="C3792" s="90" t="s">
        <v>41</v>
      </c>
      <c r="D3792" s="100">
        <v>877.93</v>
      </c>
    </row>
    <row r="3793" spans="2:4">
      <c r="B3793" s="54" t="s">
        <v>311</v>
      </c>
      <c r="C3793" s="90" t="s">
        <v>42</v>
      </c>
      <c r="D3793" s="100">
        <v>877.93</v>
      </c>
    </row>
    <row r="3794" spans="2:4">
      <c r="B3794" s="54" t="s">
        <v>311</v>
      </c>
      <c r="C3794" s="90" t="s">
        <v>43</v>
      </c>
      <c r="D3794" s="100">
        <v>877.93</v>
      </c>
    </row>
    <row r="3795" spans="2:4">
      <c r="B3795" s="54" t="s">
        <v>311</v>
      </c>
      <c r="C3795" s="90" t="s">
        <v>44</v>
      </c>
      <c r="D3795" s="100">
        <v>877.93</v>
      </c>
    </row>
    <row r="3796" spans="2:4">
      <c r="B3796" s="54" t="s">
        <v>311</v>
      </c>
      <c r="C3796" s="90" t="s">
        <v>45</v>
      </c>
      <c r="D3796" s="100">
        <v>877.93</v>
      </c>
    </row>
    <row r="3797" spans="2:4">
      <c r="B3797" s="54" t="s">
        <v>311</v>
      </c>
      <c r="C3797" s="90" t="s">
        <v>46</v>
      </c>
      <c r="D3797" s="100">
        <v>877.93</v>
      </c>
    </row>
    <row r="3798" spans="2:4">
      <c r="B3798" s="54" t="s">
        <v>311</v>
      </c>
      <c r="C3798" s="90" t="s">
        <v>47</v>
      </c>
      <c r="D3798" s="100">
        <v>877.93</v>
      </c>
    </row>
    <row r="3799" spans="2:4">
      <c r="B3799" s="54" t="s">
        <v>311</v>
      </c>
      <c r="C3799" s="90" t="s">
        <v>48</v>
      </c>
      <c r="D3799" s="100">
        <v>877.93</v>
      </c>
    </row>
    <row r="3800" spans="2:4">
      <c r="B3800" s="54" t="s">
        <v>311</v>
      </c>
      <c r="C3800" s="90" t="s">
        <v>49</v>
      </c>
      <c r="D3800" s="100">
        <v>877.93</v>
      </c>
    </row>
    <row r="3801" spans="2:4">
      <c r="B3801" s="54" t="s">
        <v>311</v>
      </c>
      <c r="C3801" s="90" t="s">
        <v>50</v>
      </c>
      <c r="D3801" s="100">
        <v>877.93</v>
      </c>
    </row>
    <row r="3802" spans="2:4">
      <c r="B3802" s="54" t="s">
        <v>311</v>
      </c>
      <c r="C3802" s="90" t="s">
        <v>51</v>
      </c>
      <c r="D3802" s="100">
        <v>877.93</v>
      </c>
    </row>
    <row r="3803" spans="2:4">
      <c r="B3803" s="54" t="s">
        <v>311</v>
      </c>
      <c r="C3803" s="90" t="s">
        <v>52</v>
      </c>
      <c r="D3803" s="100">
        <v>877.93</v>
      </c>
    </row>
    <row r="3804" spans="2:4">
      <c r="B3804" s="54" t="s">
        <v>311</v>
      </c>
      <c r="C3804" s="90" t="s">
        <v>53</v>
      </c>
      <c r="D3804" s="100">
        <v>877.93</v>
      </c>
    </row>
    <row r="3805" spans="2:4">
      <c r="B3805" s="54" t="s">
        <v>311</v>
      </c>
      <c r="C3805" s="90" t="s">
        <v>54</v>
      </c>
      <c r="D3805" s="100">
        <v>877.93</v>
      </c>
    </row>
    <row r="3806" spans="2:4">
      <c r="B3806" s="54" t="s">
        <v>311</v>
      </c>
      <c r="C3806" s="90" t="s">
        <v>55</v>
      </c>
      <c r="D3806" s="100">
        <v>877.93</v>
      </c>
    </row>
    <row r="3807" spans="2:4">
      <c r="B3807" s="54" t="s">
        <v>311</v>
      </c>
      <c r="C3807" s="90" t="s">
        <v>56</v>
      </c>
      <c r="D3807" s="100">
        <v>877.93</v>
      </c>
    </row>
    <row r="3808" spans="2:4">
      <c r="B3808" s="54" t="s">
        <v>311</v>
      </c>
      <c r="C3808" s="90" t="s">
        <v>57</v>
      </c>
      <c r="D3808" s="100">
        <v>877.93</v>
      </c>
    </row>
    <row r="3809" spans="2:4">
      <c r="B3809" s="54" t="s">
        <v>311</v>
      </c>
      <c r="C3809" s="90" t="s">
        <v>58</v>
      </c>
      <c r="D3809" s="100">
        <v>877.93</v>
      </c>
    </row>
    <row r="3810" spans="2:4">
      <c r="B3810" s="54" t="s">
        <v>311</v>
      </c>
      <c r="C3810" s="90" t="s">
        <v>59</v>
      </c>
      <c r="D3810" s="100">
        <v>877.93</v>
      </c>
    </row>
    <row r="3811" spans="2:4">
      <c r="B3811" s="54" t="s">
        <v>311</v>
      </c>
      <c r="C3811" s="90" t="s">
        <v>60</v>
      </c>
      <c r="D3811" s="100">
        <v>877.93</v>
      </c>
    </row>
    <row r="3812" spans="2:4">
      <c r="B3812" s="54" t="s">
        <v>311</v>
      </c>
      <c r="C3812" s="90" t="s">
        <v>61</v>
      </c>
      <c r="D3812" s="100">
        <v>877.93</v>
      </c>
    </row>
    <row r="3813" spans="2:4">
      <c r="B3813" s="54" t="s">
        <v>311</v>
      </c>
      <c r="C3813" s="90" t="s">
        <v>62</v>
      </c>
      <c r="D3813" s="100">
        <v>877.93</v>
      </c>
    </row>
    <row r="3814" spans="2:4">
      <c r="B3814" s="54" t="s">
        <v>311</v>
      </c>
      <c r="C3814" s="90" t="s">
        <v>63</v>
      </c>
      <c r="D3814" s="100">
        <v>877.93</v>
      </c>
    </row>
    <row r="3815" spans="2:4">
      <c r="B3815" s="54" t="s">
        <v>311</v>
      </c>
      <c r="C3815" s="90" t="s">
        <v>64</v>
      </c>
      <c r="D3815" s="100">
        <v>877.93</v>
      </c>
    </row>
    <row r="3816" spans="2:4">
      <c r="B3816" s="54" t="s">
        <v>311</v>
      </c>
      <c r="C3816" s="90" t="s">
        <v>65</v>
      </c>
      <c r="D3816" s="100">
        <v>877.93</v>
      </c>
    </row>
    <row r="3817" spans="2:4">
      <c r="B3817" s="54" t="s">
        <v>311</v>
      </c>
      <c r="C3817" s="90" t="s">
        <v>66</v>
      </c>
      <c r="D3817" s="100">
        <v>877.93</v>
      </c>
    </row>
    <row r="3818" spans="2:4">
      <c r="B3818" s="54" t="s">
        <v>311</v>
      </c>
      <c r="C3818" s="90" t="s">
        <v>67</v>
      </c>
      <c r="D3818" s="100">
        <v>877.93</v>
      </c>
    </row>
    <row r="3819" spans="2:4">
      <c r="B3819" s="54" t="s">
        <v>311</v>
      </c>
      <c r="C3819" s="90" t="s">
        <v>68</v>
      </c>
      <c r="D3819" s="100">
        <v>877.93</v>
      </c>
    </row>
    <row r="3820" spans="2:4">
      <c r="B3820" s="54" t="s">
        <v>311</v>
      </c>
      <c r="C3820" s="90" t="s">
        <v>69</v>
      </c>
      <c r="D3820" s="100">
        <v>877.93</v>
      </c>
    </row>
    <row r="3821" spans="2:4">
      <c r="B3821" s="54" t="s">
        <v>311</v>
      </c>
      <c r="C3821" s="90" t="s">
        <v>70</v>
      </c>
      <c r="D3821" s="100">
        <v>877.93</v>
      </c>
    </row>
    <row r="3822" spans="2:4">
      <c r="B3822" s="54" t="s">
        <v>311</v>
      </c>
      <c r="C3822" s="90" t="s">
        <v>71</v>
      </c>
      <c r="D3822" s="100">
        <v>877.93</v>
      </c>
    </row>
    <row r="3823" spans="2:4">
      <c r="B3823" s="54" t="s">
        <v>311</v>
      </c>
      <c r="C3823" s="90" t="s">
        <v>72</v>
      </c>
      <c r="D3823" s="100">
        <v>877.93</v>
      </c>
    </row>
    <row r="3824" spans="2:4">
      <c r="B3824" s="54" t="s">
        <v>311</v>
      </c>
      <c r="C3824" s="90" t="s">
        <v>73</v>
      </c>
      <c r="D3824" s="100">
        <v>877.93</v>
      </c>
    </row>
    <row r="3825" spans="2:4">
      <c r="B3825" s="54" t="s">
        <v>311</v>
      </c>
      <c r="C3825" s="90" t="s">
        <v>74</v>
      </c>
      <c r="D3825" s="100">
        <v>877.93</v>
      </c>
    </row>
    <row r="3826" spans="2:4">
      <c r="B3826" s="54" t="s">
        <v>311</v>
      </c>
      <c r="C3826" s="90" t="s">
        <v>75</v>
      </c>
      <c r="D3826" s="100">
        <v>877.93</v>
      </c>
    </row>
    <row r="3827" spans="2:4">
      <c r="B3827" s="54" t="s">
        <v>311</v>
      </c>
      <c r="C3827" s="90" t="s">
        <v>76</v>
      </c>
      <c r="D3827" s="100">
        <v>877.93</v>
      </c>
    </row>
    <row r="3828" spans="2:4">
      <c r="B3828" s="54" t="s">
        <v>311</v>
      </c>
      <c r="C3828" s="90" t="s">
        <v>77</v>
      </c>
      <c r="D3828" s="100">
        <v>877.93</v>
      </c>
    </row>
    <row r="3829" spans="2:4">
      <c r="B3829" s="54" t="s">
        <v>311</v>
      </c>
      <c r="C3829" s="90" t="s">
        <v>78</v>
      </c>
      <c r="D3829" s="100">
        <v>877.93</v>
      </c>
    </row>
    <row r="3830" spans="2:4">
      <c r="B3830" s="54" t="s">
        <v>311</v>
      </c>
      <c r="C3830" s="90" t="s">
        <v>79</v>
      </c>
      <c r="D3830" s="100">
        <v>877.93</v>
      </c>
    </row>
    <row r="3831" spans="2:4">
      <c r="B3831" s="54" t="s">
        <v>311</v>
      </c>
      <c r="C3831" s="90" t="s">
        <v>80</v>
      </c>
      <c r="D3831" s="100">
        <v>877.93</v>
      </c>
    </row>
    <row r="3832" spans="2:4">
      <c r="B3832" s="54" t="s">
        <v>311</v>
      </c>
      <c r="C3832" s="90" t="s">
        <v>81</v>
      </c>
      <c r="D3832" s="100">
        <v>877.93</v>
      </c>
    </row>
    <row r="3833" spans="2:4">
      <c r="B3833" s="54" t="s">
        <v>311</v>
      </c>
      <c r="C3833" s="90" t="s">
        <v>83</v>
      </c>
      <c r="D3833" s="100">
        <v>877.93</v>
      </c>
    </row>
    <row r="3834" spans="2:4">
      <c r="B3834" s="54" t="s">
        <v>311</v>
      </c>
      <c r="C3834" s="90" t="s">
        <v>84</v>
      </c>
      <c r="D3834" s="100">
        <v>877.93</v>
      </c>
    </row>
    <row r="3835" spans="2:4">
      <c r="B3835" s="54" t="s">
        <v>311</v>
      </c>
      <c r="C3835" s="90" t="s">
        <v>85</v>
      </c>
      <c r="D3835" s="100">
        <v>877.93</v>
      </c>
    </row>
    <row r="3836" spans="2:4">
      <c r="B3836" s="54" t="s">
        <v>311</v>
      </c>
      <c r="C3836" s="90" t="s">
        <v>86</v>
      </c>
      <c r="D3836" s="100">
        <v>877.93</v>
      </c>
    </row>
    <row r="3837" spans="2:4">
      <c r="B3837" s="54" t="s">
        <v>311</v>
      </c>
      <c r="C3837" s="90" t="s">
        <v>87</v>
      </c>
      <c r="D3837" s="100">
        <v>877.93</v>
      </c>
    </row>
    <row r="3838" spans="2:4">
      <c r="B3838" s="54" t="s">
        <v>311</v>
      </c>
      <c r="C3838" s="90" t="s">
        <v>88</v>
      </c>
      <c r="D3838" s="100">
        <v>877.93</v>
      </c>
    </row>
    <row r="3839" spans="2:4">
      <c r="B3839" s="54" t="s">
        <v>311</v>
      </c>
      <c r="C3839" s="90" t="s">
        <v>89</v>
      </c>
      <c r="D3839" s="100">
        <v>877.93</v>
      </c>
    </row>
    <row r="3840" spans="2:4">
      <c r="B3840" s="54" t="s">
        <v>311</v>
      </c>
      <c r="C3840" s="90" t="s">
        <v>90</v>
      </c>
      <c r="D3840" s="100">
        <v>877.93</v>
      </c>
    </row>
    <row r="3841" spans="2:4">
      <c r="B3841" s="54" t="s">
        <v>311</v>
      </c>
      <c r="C3841" s="90" t="s">
        <v>91</v>
      </c>
      <c r="D3841" s="100">
        <v>877.93</v>
      </c>
    </row>
    <row r="3842" spans="2:4">
      <c r="B3842" s="54" t="s">
        <v>311</v>
      </c>
      <c r="C3842" s="90" t="s">
        <v>82</v>
      </c>
      <c r="D3842" s="100">
        <v>877.93</v>
      </c>
    </row>
    <row r="3843" spans="2:4">
      <c r="B3843" s="54" t="s">
        <v>311</v>
      </c>
      <c r="C3843" s="90" t="s">
        <v>92</v>
      </c>
      <c r="D3843" s="100">
        <v>877.93</v>
      </c>
    </row>
    <row r="3844" spans="2:4">
      <c r="B3844" s="54" t="s">
        <v>311</v>
      </c>
      <c r="C3844" s="90" t="s">
        <v>93</v>
      </c>
      <c r="D3844" s="100">
        <v>877.93</v>
      </c>
    </row>
    <row r="3845" spans="2:4">
      <c r="B3845" s="54" t="s">
        <v>311</v>
      </c>
      <c r="C3845" s="90" t="s">
        <v>235</v>
      </c>
      <c r="D3845" s="100">
        <v>877.93</v>
      </c>
    </row>
    <row r="3846" spans="2:4">
      <c r="B3846" s="54" t="s">
        <v>311</v>
      </c>
      <c r="C3846" s="90" t="s">
        <v>95</v>
      </c>
      <c r="D3846" s="100">
        <v>877.93</v>
      </c>
    </row>
    <row r="3847" spans="2:4">
      <c r="B3847" s="54" t="s">
        <v>311</v>
      </c>
      <c r="C3847" s="90" t="s">
        <v>96</v>
      </c>
      <c r="D3847" s="100">
        <v>877.93</v>
      </c>
    </row>
    <row r="3848" spans="2:4">
      <c r="B3848" s="54" t="s">
        <v>311</v>
      </c>
      <c r="C3848" s="90" t="s">
        <v>97</v>
      </c>
      <c r="D3848" s="100">
        <v>877.93</v>
      </c>
    </row>
    <row r="3849" spans="2:4">
      <c r="B3849" s="54" t="s">
        <v>311</v>
      </c>
      <c r="C3849" s="90" t="s">
        <v>98</v>
      </c>
      <c r="D3849" s="100">
        <v>877.93</v>
      </c>
    </row>
    <row r="3850" spans="2:4">
      <c r="B3850" s="54" t="s">
        <v>311</v>
      </c>
      <c r="C3850" s="90" t="s">
        <v>99</v>
      </c>
      <c r="D3850" s="100">
        <v>877.93</v>
      </c>
    </row>
    <row r="3851" spans="2:4">
      <c r="B3851" s="54" t="s">
        <v>311</v>
      </c>
      <c r="C3851" s="90" t="s">
        <v>100</v>
      </c>
      <c r="D3851" s="100">
        <v>877.93</v>
      </c>
    </row>
    <row r="3852" spans="2:4">
      <c r="B3852" s="54" t="s">
        <v>311</v>
      </c>
      <c r="C3852" s="90" t="s">
        <v>101</v>
      </c>
      <c r="D3852" s="100">
        <v>877.93</v>
      </c>
    </row>
    <row r="3853" spans="2:4">
      <c r="B3853" s="54" t="s">
        <v>311</v>
      </c>
      <c r="C3853" s="90" t="s">
        <v>102</v>
      </c>
      <c r="D3853" s="100">
        <v>877.93</v>
      </c>
    </row>
    <row r="3854" spans="2:4">
      <c r="B3854" s="54" t="s">
        <v>311</v>
      </c>
      <c r="C3854" s="90" t="s">
        <v>103</v>
      </c>
      <c r="D3854" s="100">
        <v>877.93</v>
      </c>
    </row>
    <row r="3855" spans="2:4">
      <c r="B3855" s="54" t="s">
        <v>311</v>
      </c>
      <c r="C3855" s="90" t="s">
        <v>104</v>
      </c>
      <c r="D3855" s="100">
        <v>877.93</v>
      </c>
    </row>
    <row r="3856" spans="2:4">
      <c r="B3856" s="54" t="s">
        <v>311</v>
      </c>
      <c r="C3856" s="90" t="s">
        <v>105</v>
      </c>
      <c r="D3856" s="100">
        <v>877.93</v>
      </c>
    </row>
    <row r="3857" spans="2:4">
      <c r="B3857" s="54" t="s">
        <v>311</v>
      </c>
      <c r="C3857" s="90" t="s">
        <v>106</v>
      </c>
      <c r="D3857" s="100">
        <v>877.93</v>
      </c>
    </row>
    <row r="3858" spans="2:4">
      <c r="B3858" s="54" t="s">
        <v>311</v>
      </c>
      <c r="C3858" s="90" t="s">
        <v>107</v>
      </c>
      <c r="D3858" s="100">
        <v>877.93</v>
      </c>
    </row>
    <row r="3859" spans="2:4">
      <c r="B3859" s="54" t="s">
        <v>311</v>
      </c>
      <c r="C3859" s="90" t="s">
        <v>108</v>
      </c>
      <c r="D3859" s="100">
        <v>877.93</v>
      </c>
    </row>
    <row r="3860" spans="2:4">
      <c r="B3860" s="54" t="s">
        <v>311</v>
      </c>
      <c r="C3860" s="90" t="s">
        <v>109</v>
      </c>
      <c r="D3860" s="100">
        <v>877.93</v>
      </c>
    </row>
    <row r="3861" spans="2:4">
      <c r="B3861" s="54" t="s">
        <v>311</v>
      </c>
      <c r="C3861" s="90" t="s">
        <v>110</v>
      </c>
      <c r="D3861" s="100">
        <v>877.93</v>
      </c>
    </row>
    <row r="3862" spans="2:4">
      <c r="B3862" s="54" t="s">
        <v>311</v>
      </c>
      <c r="C3862" s="90" t="s">
        <v>111</v>
      </c>
      <c r="D3862" s="100">
        <v>877.93</v>
      </c>
    </row>
    <row r="3863" spans="2:4">
      <c r="B3863" s="54" t="s">
        <v>311</v>
      </c>
      <c r="C3863" s="90" t="s">
        <v>112</v>
      </c>
      <c r="D3863" s="100">
        <v>877.93</v>
      </c>
    </row>
    <row r="3864" spans="2:4">
      <c r="B3864" s="54" t="s">
        <v>311</v>
      </c>
      <c r="C3864" s="90" t="s">
        <v>113</v>
      </c>
      <c r="D3864" s="100">
        <v>877.93</v>
      </c>
    </row>
    <row r="3865" spans="2:4">
      <c r="B3865" s="54" t="s">
        <v>311</v>
      </c>
      <c r="C3865" s="90" t="s">
        <v>114</v>
      </c>
      <c r="D3865" s="100">
        <v>877.93</v>
      </c>
    </row>
    <row r="3866" spans="2:4">
      <c r="B3866" s="54" t="s">
        <v>311</v>
      </c>
      <c r="C3866" s="90" t="s">
        <v>115</v>
      </c>
      <c r="D3866" s="100">
        <v>877.93</v>
      </c>
    </row>
    <row r="3867" spans="2:4">
      <c r="B3867" s="54" t="s">
        <v>311</v>
      </c>
      <c r="C3867" s="90" t="s">
        <v>116</v>
      </c>
      <c r="D3867" s="100">
        <v>877.93</v>
      </c>
    </row>
    <row r="3868" spans="2:4">
      <c r="B3868" s="54" t="s">
        <v>311</v>
      </c>
      <c r="C3868" s="90" t="s">
        <v>117</v>
      </c>
      <c r="D3868" s="100">
        <v>877.93</v>
      </c>
    </row>
    <row r="3869" spans="2:4">
      <c r="B3869" s="54" t="s">
        <v>311</v>
      </c>
      <c r="C3869" s="90" t="s">
        <v>118</v>
      </c>
      <c r="D3869" s="100">
        <v>877.93</v>
      </c>
    </row>
    <row r="3870" spans="2:4">
      <c r="B3870" s="54" t="s">
        <v>311</v>
      </c>
      <c r="C3870" s="90" t="s">
        <v>119</v>
      </c>
      <c r="D3870" s="100">
        <v>877.93</v>
      </c>
    </row>
    <row r="3871" spans="2:4">
      <c r="B3871" s="54" t="s">
        <v>311</v>
      </c>
      <c r="C3871" s="90" t="s">
        <v>120</v>
      </c>
      <c r="D3871" s="100">
        <v>877.93</v>
      </c>
    </row>
    <row r="3872" spans="2:4">
      <c r="B3872" s="54" t="s">
        <v>311</v>
      </c>
      <c r="C3872" s="90" t="s">
        <v>121</v>
      </c>
      <c r="D3872" s="100">
        <v>877.93</v>
      </c>
    </row>
    <row r="3873" spans="2:4">
      <c r="B3873" s="54" t="s">
        <v>311</v>
      </c>
      <c r="C3873" s="90" t="s">
        <v>122</v>
      </c>
      <c r="D3873" s="100">
        <v>877.93</v>
      </c>
    </row>
    <row r="3874" spans="2:4">
      <c r="B3874" s="54" t="s">
        <v>311</v>
      </c>
      <c r="C3874" s="90" t="s">
        <v>123</v>
      </c>
      <c r="D3874" s="100">
        <v>877.93</v>
      </c>
    </row>
    <row r="3875" spans="2:4">
      <c r="B3875" s="54" t="s">
        <v>311</v>
      </c>
      <c r="C3875" s="90" t="s">
        <v>124</v>
      </c>
      <c r="D3875" s="100">
        <v>877.93</v>
      </c>
    </row>
    <row r="3876" spans="2:4">
      <c r="B3876" s="54" t="s">
        <v>311</v>
      </c>
      <c r="C3876" s="90" t="s">
        <v>125</v>
      </c>
      <c r="D3876" s="100">
        <v>877.93</v>
      </c>
    </row>
    <row r="3877" spans="2:4">
      <c r="B3877" s="54" t="s">
        <v>311</v>
      </c>
      <c r="C3877" s="90" t="s">
        <v>126</v>
      </c>
      <c r="D3877" s="100">
        <v>877.93</v>
      </c>
    </row>
    <row r="3878" spans="2:4">
      <c r="B3878" s="54" t="s">
        <v>311</v>
      </c>
      <c r="C3878" s="90" t="s">
        <v>127</v>
      </c>
      <c r="D3878" s="100">
        <v>877.93</v>
      </c>
    </row>
    <row r="3879" spans="2:4">
      <c r="B3879" s="54" t="s">
        <v>311</v>
      </c>
      <c r="C3879" s="90" t="s">
        <v>128</v>
      </c>
      <c r="D3879" s="100">
        <v>877.93</v>
      </c>
    </row>
    <row r="3880" spans="2:4">
      <c r="B3880" s="54" t="s">
        <v>311</v>
      </c>
      <c r="C3880" s="90" t="s">
        <v>129</v>
      </c>
      <c r="D3880" s="100">
        <v>877.93</v>
      </c>
    </row>
    <row r="3881" spans="2:4">
      <c r="B3881" s="54" t="s">
        <v>311</v>
      </c>
      <c r="C3881" s="90" t="s">
        <v>130</v>
      </c>
      <c r="D3881" s="100">
        <v>877.93</v>
      </c>
    </row>
    <row r="3882" spans="2:4">
      <c r="B3882" s="54" t="s">
        <v>311</v>
      </c>
      <c r="C3882" s="90" t="s">
        <v>131</v>
      </c>
      <c r="D3882" s="100">
        <v>877.93</v>
      </c>
    </row>
    <row r="3883" spans="2:4">
      <c r="B3883" s="54" t="s">
        <v>311</v>
      </c>
      <c r="C3883" s="90" t="s">
        <v>132</v>
      </c>
      <c r="D3883" s="100">
        <v>877.93</v>
      </c>
    </row>
    <row r="3884" spans="2:4">
      <c r="B3884" s="54" t="s">
        <v>311</v>
      </c>
      <c r="C3884" s="90" t="s">
        <v>133</v>
      </c>
      <c r="D3884" s="100">
        <v>877.93</v>
      </c>
    </row>
    <row r="3885" spans="2:4">
      <c r="B3885" s="54" t="s">
        <v>311</v>
      </c>
      <c r="C3885" s="90" t="s">
        <v>134</v>
      </c>
      <c r="D3885" s="100">
        <v>877.93</v>
      </c>
    </row>
    <row r="3886" spans="2:4">
      <c r="B3886" s="54" t="s">
        <v>311</v>
      </c>
      <c r="C3886" s="90" t="s">
        <v>135</v>
      </c>
      <c r="D3886" s="100">
        <v>877.93</v>
      </c>
    </row>
    <row r="3887" spans="2:4">
      <c r="B3887" s="54" t="s">
        <v>311</v>
      </c>
      <c r="C3887" s="90" t="s">
        <v>136</v>
      </c>
      <c r="D3887" s="100">
        <v>877.93</v>
      </c>
    </row>
    <row r="3888" spans="2:4">
      <c r="B3888" s="54" t="s">
        <v>311</v>
      </c>
      <c r="C3888" s="90" t="s">
        <v>137</v>
      </c>
      <c r="D3888" s="100">
        <v>877.93</v>
      </c>
    </row>
    <row r="3889" spans="2:4">
      <c r="B3889" s="54" t="s">
        <v>311</v>
      </c>
      <c r="C3889" s="90" t="s">
        <v>138</v>
      </c>
      <c r="D3889" s="100">
        <v>877.93</v>
      </c>
    </row>
    <row r="3890" spans="2:4">
      <c r="B3890" s="54" t="s">
        <v>311</v>
      </c>
      <c r="C3890" s="90" t="s">
        <v>139</v>
      </c>
      <c r="D3890" s="100">
        <v>877.93</v>
      </c>
    </row>
    <row r="3891" spans="2:4">
      <c r="B3891" s="54" t="s">
        <v>311</v>
      </c>
      <c r="C3891" s="90" t="s">
        <v>140</v>
      </c>
      <c r="D3891" s="100">
        <v>877.93</v>
      </c>
    </row>
    <row r="3892" spans="2:4">
      <c r="B3892" s="54" t="s">
        <v>311</v>
      </c>
      <c r="C3892" s="90" t="s">
        <v>141</v>
      </c>
      <c r="D3892" s="100">
        <v>877.93</v>
      </c>
    </row>
    <row r="3893" spans="2:4">
      <c r="B3893" s="54" t="s">
        <v>311</v>
      </c>
      <c r="C3893" s="90" t="s">
        <v>142</v>
      </c>
      <c r="D3893" s="100">
        <v>877.93</v>
      </c>
    </row>
    <row r="3894" spans="2:4">
      <c r="B3894" s="54" t="s">
        <v>311</v>
      </c>
      <c r="C3894" s="90" t="s">
        <v>143</v>
      </c>
      <c r="D3894" s="100">
        <v>877.93</v>
      </c>
    </row>
    <row r="3895" spans="2:4">
      <c r="B3895" s="54" t="s">
        <v>311</v>
      </c>
      <c r="C3895" s="90" t="s">
        <v>144</v>
      </c>
      <c r="D3895" s="100">
        <v>877.93</v>
      </c>
    </row>
    <row r="3896" spans="2:4">
      <c r="B3896" s="54" t="s">
        <v>311</v>
      </c>
      <c r="C3896" s="90" t="s">
        <v>145</v>
      </c>
      <c r="D3896" s="100">
        <v>877.93</v>
      </c>
    </row>
    <row r="3897" spans="2:4">
      <c r="B3897" s="54" t="s">
        <v>311</v>
      </c>
      <c r="C3897" s="90" t="s">
        <v>146</v>
      </c>
      <c r="D3897" s="100">
        <v>877.93</v>
      </c>
    </row>
    <row r="3898" spans="2:4">
      <c r="B3898" s="54" t="s">
        <v>311</v>
      </c>
      <c r="C3898" s="90" t="s">
        <v>147</v>
      </c>
      <c r="D3898" s="100">
        <v>877.93</v>
      </c>
    </row>
    <row r="3899" spans="2:4">
      <c r="B3899" s="54" t="s">
        <v>311</v>
      </c>
      <c r="C3899" s="90" t="s">
        <v>148</v>
      </c>
      <c r="D3899" s="100">
        <v>877.93</v>
      </c>
    </row>
    <row r="3900" spans="2:4">
      <c r="B3900" s="54" t="s">
        <v>311</v>
      </c>
      <c r="C3900" s="90" t="s">
        <v>149</v>
      </c>
      <c r="D3900" s="100">
        <v>877.93</v>
      </c>
    </row>
    <row r="3901" spans="2:4">
      <c r="B3901" s="54" t="s">
        <v>311</v>
      </c>
      <c r="C3901" s="90" t="s">
        <v>150</v>
      </c>
      <c r="D3901" s="100">
        <v>877.93</v>
      </c>
    </row>
    <row r="3902" spans="2:4">
      <c r="B3902" s="54" t="s">
        <v>311</v>
      </c>
      <c r="C3902" s="90" t="s">
        <v>151</v>
      </c>
      <c r="D3902" s="100">
        <v>877.93</v>
      </c>
    </row>
    <row r="3903" spans="2:4">
      <c r="B3903" s="54" t="s">
        <v>311</v>
      </c>
      <c r="C3903" s="90" t="s">
        <v>152</v>
      </c>
      <c r="D3903" s="100">
        <v>877.93</v>
      </c>
    </row>
    <row r="3904" spans="2:4">
      <c r="B3904" s="54" t="s">
        <v>311</v>
      </c>
      <c r="C3904" s="90" t="s">
        <v>153</v>
      </c>
      <c r="D3904" s="100">
        <v>877.93</v>
      </c>
    </row>
    <row r="3905" spans="2:4">
      <c r="B3905" s="54" t="s">
        <v>311</v>
      </c>
      <c r="C3905" s="90" t="s">
        <v>154</v>
      </c>
      <c r="D3905" s="100">
        <v>877.93</v>
      </c>
    </row>
    <row r="3906" spans="2:4">
      <c r="B3906" s="54" t="s">
        <v>311</v>
      </c>
      <c r="C3906" s="90" t="s">
        <v>155</v>
      </c>
      <c r="D3906" s="100">
        <v>877.93</v>
      </c>
    </row>
    <row r="3907" spans="2:4">
      <c r="B3907" s="54" t="s">
        <v>311</v>
      </c>
      <c r="C3907" s="90" t="s">
        <v>156</v>
      </c>
      <c r="D3907" s="100">
        <v>877.93</v>
      </c>
    </row>
    <row r="3908" spans="2:4">
      <c r="B3908" s="54" t="s">
        <v>311</v>
      </c>
      <c r="C3908" s="90" t="s">
        <v>157</v>
      </c>
      <c r="D3908" s="100">
        <v>877.93</v>
      </c>
    </row>
    <row r="3909" spans="2:4">
      <c r="B3909" s="54" t="s">
        <v>311</v>
      </c>
      <c r="C3909" s="90" t="s">
        <v>158</v>
      </c>
      <c r="D3909" s="100">
        <v>877.93</v>
      </c>
    </row>
    <row r="3910" spans="2:4">
      <c r="B3910" s="54" t="s">
        <v>311</v>
      </c>
      <c r="C3910" s="90" t="s">
        <v>159</v>
      </c>
      <c r="D3910" s="100">
        <v>877.93</v>
      </c>
    </row>
    <row r="3911" spans="2:4">
      <c r="B3911" s="54" t="s">
        <v>311</v>
      </c>
      <c r="C3911" s="90" t="s">
        <v>160</v>
      </c>
      <c r="D3911" s="100">
        <v>877.93</v>
      </c>
    </row>
    <row r="3912" spans="2:4">
      <c r="B3912" s="54" t="s">
        <v>311</v>
      </c>
      <c r="C3912" s="90" t="s">
        <v>161</v>
      </c>
      <c r="D3912" s="100">
        <v>877.93</v>
      </c>
    </row>
    <row r="3913" spans="2:4">
      <c r="B3913" s="54" t="s">
        <v>311</v>
      </c>
      <c r="C3913" s="90" t="s">
        <v>162</v>
      </c>
      <c r="D3913" s="100">
        <v>877.93</v>
      </c>
    </row>
    <row r="3914" spans="2:4">
      <c r="B3914" s="54" t="s">
        <v>311</v>
      </c>
      <c r="C3914" s="90" t="s">
        <v>163</v>
      </c>
      <c r="D3914" s="100">
        <v>877.93</v>
      </c>
    </row>
    <row r="3915" spans="2:4">
      <c r="B3915" s="54" t="s">
        <v>311</v>
      </c>
      <c r="C3915" s="90" t="s">
        <v>164</v>
      </c>
      <c r="D3915" s="100">
        <v>877.93</v>
      </c>
    </row>
    <row r="3916" spans="2:4">
      <c r="B3916" s="54" t="s">
        <v>311</v>
      </c>
      <c r="C3916" s="90" t="s">
        <v>165</v>
      </c>
      <c r="D3916" s="100">
        <v>877.93</v>
      </c>
    </row>
    <row r="3917" spans="2:4">
      <c r="B3917" s="54" t="s">
        <v>311</v>
      </c>
      <c r="C3917" s="90" t="s">
        <v>166</v>
      </c>
      <c r="D3917" s="100">
        <v>877.93</v>
      </c>
    </row>
    <row r="3918" spans="2:4">
      <c r="B3918" s="54" t="s">
        <v>311</v>
      </c>
      <c r="C3918" s="90" t="s">
        <v>167</v>
      </c>
      <c r="D3918" s="100">
        <v>877.93</v>
      </c>
    </row>
    <row r="3919" spans="2:4">
      <c r="B3919" s="54" t="s">
        <v>311</v>
      </c>
      <c r="C3919" s="90" t="s">
        <v>168</v>
      </c>
      <c r="D3919" s="100">
        <v>877.93</v>
      </c>
    </row>
    <row r="3920" spans="2:4">
      <c r="B3920" s="54" t="s">
        <v>311</v>
      </c>
      <c r="C3920" s="90" t="s">
        <v>169</v>
      </c>
      <c r="D3920" s="100">
        <v>877.93</v>
      </c>
    </row>
    <row r="3921" spans="2:4">
      <c r="B3921" s="54" t="s">
        <v>311</v>
      </c>
      <c r="C3921" s="90" t="s">
        <v>170</v>
      </c>
      <c r="D3921" s="100">
        <v>877.93</v>
      </c>
    </row>
    <row r="3922" spans="2:4">
      <c r="B3922" s="54" t="s">
        <v>311</v>
      </c>
      <c r="C3922" s="90" t="s">
        <v>171</v>
      </c>
      <c r="D3922" s="100">
        <v>877.93</v>
      </c>
    </row>
    <row r="3923" spans="2:4">
      <c r="B3923" s="54" t="s">
        <v>311</v>
      </c>
      <c r="C3923" s="90" t="s">
        <v>172</v>
      </c>
      <c r="D3923" s="100">
        <v>877.93</v>
      </c>
    </row>
    <row r="3924" spans="2:4">
      <c r="B3924" s="54" t="s">
        <v>311</v>
      </c>
      <c r="C3924" s="90" t="s">
        <v>173</v>
      </c>
      <c r="D3924" s="100">
        <v>877.93</v>
      </c>
    </row>
    <row r="3925" spans="2:4">
      <c r="B3925" s="54" t="s">
        <v>311</v>
      </c>
      <c r="C3925" s="90" t="s">
        <v>174</v>
      </c>
      <c r="D3925" s="100">
        <v>877.93</v>
      </c>
    </row>
    <row r="3926" spans="2:4">
      <c r="B3926" s="54" t="s">
        <v>311</v>
      </c>
      <c r="C3926" s="90" t="s">
        <v>175</v>
      </c>
      <c r="D3926" s="100">
        <v>877.93</v>
      </c>
    </row>
    <row r="3927" spans="2:4">
      <c r="B3927" s="54" t="s">
        <v>311</v>
      </c>
      <c r="C3927" s="90" t="s">
        <v>176</v>
      </c>
      <c r="D3927" s="100">
        <v>877.93</v>
      </c>
    </row>
    <row r="3928" spans="2:4">
      <c r="B3928" s="54" t="s">
        <v>311</v>
      </c>
      <c r="C3928" s="90" t="s">
        <v>177</v>
      </c>
      <c r="D3928" s="100">
        <v>877.93</v>
      </c>
    </row>
    <row r="3929" spans="2:4">
      <c r="B3929" s="54" t="s">
        <v>311</v>
      </c>
      <c r="C3929" s="90" t="s">
        <v>178</v>
      </c>
      <c r="D3929" s="100">
        <v>877.93</v>
      </c>
    </row>
    <row r="3930" spans="2:4">
      <c r="B3930" s="54" t="s">
        <v>311</v>
      </c>
      <c r="C3930" s="90" t="s">
        <v>179</v>
      </c>
      <c r="D3930" s="100">
        <v>877.93</v>
      </c>
    </row>
    <row r="3931" spans="2:4">
      <c r="B3931" s="54" t="s">
        <v>311</v>
      </c>
      <c r="C3931" s="90" t="s">
        <v>180</v>
      </c>
      <c r="D3931" s="100">
        <v>877.93</v>
      </c>
    </row>
    <row r="3932" spans="2:4">
      <c r="B3932" s="54" t="s">
        <v>311</v>
      </c>
      <c r="C3932" s="90" t="s">
        <v>181</v>
      </c>
      <c r="D3932" s="100">
        <v>877.93</v>
      </c>
    </row>
    <row r="3933" spans="2:4">
      <c r="B3933" s="54" t="s">
        <v>311</v>
      </c>
      <c r="C3933" s="90" t="s">
        <v>182</v>
      </c>
      <c r="D3933" s="100">
        <v>877.93</v>
      </c>
    </row>
    <row r="3934" spans="2:4">
      <c r="B3934" s="54" t="s">
        <v>311</v>
      </c>
      <c r="C3934" s="90" t="s">
        <v>183</v>
      </c>
      <c r="D3934" s="100">
        <v>877.93</v>
      </c>
    </row>
    <row r="3935" spans="2:4">
      <c r="B3935" s="54" t="s">
        <v>311</v>
      </c>
      <c r="C3935" s="90" t="s">
        <v>184</v>
      </c>
      <c r="D3935" s="100">
        <v>877.93</v>
      </c>
    </row>
    <row r="3936" spans="2:4">
      <c r="B3936" s="54" t="s">
        <v>311</v>
      </c>
      <c r="C3936" s="90" t="s">
        <v>185</v>
      </c>
      <c r="D3936" s="100">
        <v>877.93</v>
      </c>
    </row>
    <row r="3937" spans="2:4">
      <c r="B3937" s="54" t="s">
        <v>311</v>
      </c>
      <c r="C3937" s="90" t="s">
        <v>186</v>
      </c>
      <c r="D3937" s="100">
        <v>877.93</v>
      </c>
    </row>
    <row r="3938" spans="2:4">
      <c r="B3938" s="54" t="s">
        <v>311</v>
      </c>
      <c r="C3938" s="90" t="s">
        <v>187</v>
      </c>
      <c r="D3938" s="100">
        <v>877.93</v>
      </c>
    </row>
    <row r="3939" spans="2:4">
      <c r="B3939" s="54" t="s">
        <v>311</v>
      </c>
      <c r="C3939" s="90" t="s">
        <v>188</v>
      </c>
      <c r="D3939" s="100">
        <v>877.93</v>
      </c>
    </row>
    <row r="3940" spans="2:4">
      <c r="B3940" s="54" t="s">
        <v>311</v>
      </c>
      <c r="C3940" s="90" t="s">
        <v>189</v>
      </c>
      <c r="D3940" s="100">
        <v>877.93</v>
      </c>
    </row>
    <row r="3941" spans="2:4">
      <c r="B3941" s="54" t="s">
        <v>311</v>
      </c>
      <c r="C3941" s="90" t="s">
        <v>190</v>
      </c>
      <c r="D3941" s="100">
        <v>877.93</v>
      </c>
    </row>
    <row r="3942" spans="2:4">
      <c r="B3942" s="54" t="s">
        <v>311</v>
      </c>
      <c r="C3942" s="90" t="s">
        <v>191</v>
      </c>
      <c r="D3942" s="100">
        <v>877.93</v>
      </c>
    </row>
    <row r="3943" spans="2:4">
      <c r="B3943" s="54" t="s">
        <v>311</v>
      </c>
      <c r="C3943" s="90" t="s">
        <v>192</v>
      </c>
      <c r="D3943" s="100">
        <v>877.93</v>
      </c>
    </row>
    <row r="3944" spans="2:4">
      <c r="B3944" s="54" t="s">
        <v>311</v>
      </c>
      <c r="C3944" s="90" t="s">
        <v>193</v>
      </c>
      <c r="D3944" s="100">
        <v>877.93</v>
      </c>
    </row>
    <row r="3945" spans="2:4">
      <c r="B3945" s="54" t="s">
        <v>311</v>
      </c>
      <c r="C3945" s="90" t="s">
        <v>194</v>
      </c>
      <c r="D3945" s="100">
        <v>877.93</v>
      </c>
    </row>
    <row r="3946" spans="2:4">
      <c r="B3946" s="54" t="s">
        <v>311</v>
      </c>
      <c r="C3946" s="90" t="s">
        <v>195</v>
      </c>
      <c r="D3946" s="100">
        <v>877.93</v>
      </c>
    </row>
    <row r="3947" spans="2:4">
      <c r="B3947" s="54" t="s">
        <v>311</v>
      </c>
      <c r="C3947" s="90" t="s">
        <v>196</v>
      </c>
      <c r="D3947" s="100">
        <v>877.93</v>
      </c>
    </row>
    <row r="3948" spans="2:4">
      <c r="B3948" s="54" t="s">
        <v>311</v>
      </c>
      <c r="C3948" s="90" t="s">
        <v>197</v>
      </c>
      <c r="D3948" s="100">
        <v>877.93</v>
      </c>
    </row>
    <row r="3949" spans="2:4">
      <c r="B3949" s="54" t="s">
        <v>311</v>
      </c>
      <c r="C3949" s="90" t="s">
        <v>198</v>
      </c>
      <c r="D3949" s="100">
        <v>877.93</v>
      </c>
    </row>
    <row r="3950" spans="2:4">
      <c r="B3950" s="54" t="s">
        <v>311</v>
      </c>
      <c r="C3950" s="90" t="s">
        <v>199</v>
      </c>
      <c r="D3950" s="100">
        <v>877.93</v>
      </c>
    </row>
    <row r="3951" spans="2:4">
      <c r="B3951" s="54" t="s">
        <v>311</v>
      </c>
      <c r="C3951" s="90" t="s">
        <v>200</v>
      </c>
      <c r="D3951" s="100">
        <v>877.93</v>
      </c>
    </row>
    <row r="3952" spans="2:4">
      <c r="B3952" s="54" t="s">
        <v>311</v>
      </c>
      <c r="C3952" s="90" t="s">
        <v>201</v>
      </c>
      <c r="D3952" s="100">
        <v>877.93</v>
      </c>
    </row>
    <row r="3953" spans="2:4">
      <c r="B3953" s="54" t="s">
        <v>311</v>
      </c>
      <c r="C3953" s="90" t="s">
        <v>202</v>
      </c>
      <c r="D3953" s="100">
        <v>877.93</v>
      </c>
    </row>
    <row r="3954" spans="2:4">
      <c r="B3954" s="54" t="s">
        <v>311</v>
      </c>
      <c r="C3954" s="90" t="s">
        <v>203</v>
      </c>
      <c r="D3954" s="100">
        <v>877.93</v>
      </c>
    </row>
    <row r="3955" spans="2:4">
      <c r="B3955" s="54" t="s">
        <v>311</v>
      </c>
      <c r="C3955" s="90" t="s">
        <v>204</v>
      </c>
      <c r="D3955" s="100">
        <v>877.93</v>
      </c>
    </row>
    <row r="3956" spans="2:4">
      <c r="B3956" s="54" t="s">
        <v>311</v>
      </c>
      <c r="C3956" s="90" t="s">
        <v>205</v>
      </c>
      <c r="D3956" s="100">
        <v>877.93</v>
      </c>
    </row>
    <row r="3957" spans="2:4">
      <c r="B3957" s="54" t="s">
        <v>311</v>
      </c>
      <c r="C3957" s="90" t="s">
        <v>206</v>
      </c>
      <c r="D3957" s="100">
        <v>877.93</v>
      </c>
    </row>
    <row r="3958" spans="2:4">
      <c r="B3958" s="54" t="s">
        <v>311</v>
      </c>
      <c r="C3958" s="90" t="s">
        <v>207</v>
      </c>
      <c r="D3958" s="100">
        <v>877.93</v>
      </c>
    </row>
    <row r="3959" spans="2:4">
      <c r="B3959" s="54" t="s">
        <v>311</v>
      </c>
      <c r="C3959" s="90" t="s">
        <v>208</v>
      </c>
      <c r="D3959" s="100">
        <v>877.93</v>
      </c>
    </row>
    <row r="3960" spans="2:4">
      <c r="B3960" s="54" t="s">
        <v>311</v>
      </c>
      <c r="C3960" s="90" t="s">
        <v>209</v>
      </c>
      <c r="D3960" s="100">
        <v>877.93</v>
      </c>
    </row>
    <row r="3961" spans="2:4">
      <c r="B3961" s="54" t="s">
        <v>311</v>
      </c>
      <c r="C3961" s="90" t="s">
        <v>210</v>
      </c>
      <c r="D3961" s="100">
        <v>877.93</v>
      </c>
    </row>
    <row r="3962" spans="2:4">
      <c r="B3962" s="54" t="s">
        <v>311</v>
      </c>
      <c r="C3962" s="90" t="s">
        <v>211</v>
      </c>
      <c r="D3962" s="100">
        <v>877.93</v>
      </c>
    </row>
    <row r="3963" spans="2:4">
      <c r="B3963" s="54" t="s">
        <v>311</v>
      </c>
      <c r="C3963" s="90" t="s">
        <v>212</v>
      </c>
      <c r="D3963" s="100">
        <v>877.93</v>
      </c>
    </row>
    <row r="3964" spans="2:4">
      <c r="B3964" s="54" t="s">
        <v>311</v>
      </c>
      <c r="C3964" s="90" t="s">
        <v>213</v>
      </c>
      <c r="D3964" s="100">
        <v>877.93</v>
      </c>
    </row>
    <row r="3965" spans="2:4">
      <c r="B3965" s="54" t="s">
        <v>311</v>
      </c>
      <c r="C3965" s="90" t="s">
        <v>214</v>
      </c>
      <c r="D3965" s="100">
        <v>877.93</v>
      </c>
    </row>
    <row r="3966" spans="2:4">
      <c r="B3966" s="54" t="s">
        <v>311</v>
      </c>
      <c r="C3966" s="90" t="s">
        <v>215</v>
      </c>
      <c r="D3966" s="100">
        <v>877.93</v>
      </c>
    </row>
    <row r="3967" spans="2:4">
      <c r="B3967" s="54" t="s">
        <v>311</v>
      </c>
      <c r="C3967" s="90" t="s">
        <v>216</v>
      </c>
      <c r="D3967" s="100">
        <v>877.93</v>
      </c>
    </row>
    <row r="3968" spans="2:4">
      <c r="B3968" s="54" t="s">
        <v>311</v>
      </c>
      <c r="C3968" s="90" t="s">
        <v>217</v>
      </c>
      <c r="D3968" s="100">
        <v>877.93</v>
      </c>
    </row>
    <row r="3969" spans="2:4">
      <c r="B3969" s="54" t="s">
        <v>311</v>
      </c>
      <c r="C3969" s="90" t="s">
        <v>218</v>
      </c>
      <c r="D3969" s="100">
        <v>877.93</v>
      </c>
    </row>
    <row r="3970" spans="2:4">
      <c r="B3970" s="54" t="s">
        <v>311</v>
      </c>
      <c r="C3970" s="90" t="s">
        <v>219</v>
      </c>
      <c r="D3970" s="100">
        <v>877.93</v>
      </c>
    </row>
    <row r="3971" spans="2:4">
      <c r="B3971" s="54" t="s">
        <v>311</v>
      </c>
      <c r="C3971" s="90" t="s">
        <v>220</v>
      </c>
      <c r="D3971" s="100">
        <v>877.93</v>
      </c>
    </row>
    <row r="3972" spans="2:4">
      <c r="B3972" s="54" t="s">
        <v>311</v>
      </c>
      <c r="C3972" s="90" t="s">
        <v>221</v>
      </c>
      <c r="D3972" s="100">
        <v>877.93</v>
      </c>
    </row>
    <row r="3973" spans="2:4">
      <c r="B3973" s="54" t="s">
        <v>311</v>
      </c>
      <c r="C3973" s="90" t="s">
        <v>222</v>
      </c>
      <c r="D3973" s="100">
        <v>877.93</v>
      </c>
    </row>
    <row r="3974" spans="2:4">
      <c r="B3974" s="54" t="s">
        <v>311</v>
      </c>
      <c r="C3974" s="90" t="s">
        <v>223</v>
      </c>
      <c r="D3974" s="100">
        <v>877.93</v>
      </c>
    </row>
    <row r="3975" spans="2:4">
      <c r="B3975" s="54" t="s">
        <v>311</v>
      </c>
      <c r="C3975" s="90" t="s">
        <v>224</v>
      </c>
      <c r="D3975" s="100">
        <v>877.93</v>
      </c>
    </row>
    <row r="3976" spans="2:4">
      <c r="B3976" s="54" t="s">
        <v>311</v>
      </c>
      <c r="C3976" s="90" t="s">
        <v>225</v>
      </c>
      <c r="D3976" s="100">
        <v>877.93</v>
      </c>
    </row>
    <row r="3977" spans="2:4">
      <c r="B3977" s="54" t="s">
        <v>311</v>
      </c>
      <c r="C3977" s="90" t="s">
        <v>226</v>
      </c>
      <c r="D3977" s="100">
        <v>877.93</v>
      </c>
    </row>
    <row r="3978" spans="2:4">
      <c r="B3978" s="54" t="s">
        <v>311</v>
      </c>
      <c r="C3978" s="90" t="s">
        <v>227</v>
      </c>
      <c r="D3978" s="100">
        <v>877.93</v>
      </c>
    </row>
    <row r="3979" spans="2:4">
      <c r="B3979" s="54" t="s">
        <v>311</v>
      </c>
      <c r="C3979" s="90" t="s">
        <v>228</v>
      </c>
      <c r="D3979" s="100">
        <v>877.93</v>
      </c>
    </row>
    <row r="3980" spans="2:4">
      <c r="B3980" s="54" t="s">
        <v>311</v>
      </c>
      <c r="C3980" s="90" t="s">
        <v>229</v>
      </c>
      <c r="D3980" s="100">
        <v>877.93</v>
      </c>
    </row>
    <row r="3981" spans="2:4">
      <c r="B3981" s="54" t="s">
        <v>311</v>
      </c>
      <c r="C3981" s="90" t="s">
        <v>230</v>
      </c>
      <c r="D3981" s="100">
        <v>877.93</v>
      </c>
    </row>
    <row r="3982" spans="2:4">
      <c r="B3982" s="54" t="s">
        <v>311</v>
      </c>
      <c r="C3982" s="90" t="s">
        <v>231</v>
      </c>
      <c r="D3982" s="100">
        <v>877.93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21D60-A3D8-4262-BA44-0FB1618320AF}">
  <dimension ref="B3:F12"/>
  <sheetViews>
    <sheetView workbookViewId="0">
      <selection activeCell="E4" sqref="E4"/>
    </sheetView>
  </sheetViews>
  <sheetFormatPr baseColWidth="10" defaultRowHeight="15"/>
  <cols>
    <col min="3" max="3" width="27.85546875" bestFit="1" customWidth="1"/>
    <col min="4" max="4" width="27.28515625" bestFit="1" customWidth="1"/>
    <col min="5" max="5" width="16.7109375" bestFit="1" customWidth="1"/>
    <col min="6" max="6" width="19.7109375" bestFit="1" customWidth="1"/>
  </cols>
  <sheetData>
    <row r="3" spans="2:6">
      <c r="B3" s="54"/>
      <c r="C3" s="32" t="s">
        <v>378</v>
      </c>
      <c r="D3" s="179"/>
      <c r="E3" s="179"/>
      <c r="F3" s="179"/>
    </row>
    <row r="4" spans="2:6">
      <c r="B4" s="182"/>
      <c r="C4" t="s">
        <v>372</v>
      </c>
    </row>
    <row r="5" spans="2:6">
      <c r="B5" s="183"/>
      <c r="C5" t="s">
        <v>373</v>
      </c>
    </row>
    <row r="6" spans="2:6">
      <c r="B6" s="183"/>
      <c r="C6" t="s">
        <v>374</v>
      </c>
    </row>
    <row r="7" spans="2:6">
      <c r="B7" s="183"/>
      <c r="C7" t="s">
        <v>375</v>
      </c>
    </row>
    <row r="8" spans="2:6">
      <c r="B8" s="183"/>
      <c r="C8" t="s">
        <v>376</v>
      </c>
    </row>
    <row r="9" spans="2:6">
      <c r="B9" s="183"/>
      <c r="C9" t="s">
        <v>377</v>
      </c>
    </row>
    <row r="10" spans="2:6">
      <c r="C10" t="s">
        <v>322</v>
      </c>
    </row>
    <row r="11" spans="2:6">
      <c r="C11" t="s">
        <v>364</v>
      </c>
    </row>
    <row r="12" spans="2:6">
      <c r="C12" t="s">
        <v>371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16</vt:i4>
      </vt:variant>
    </vt:vector>
  </HeadingPairs>
  <TitlesOfParts>
    <vt:vector size="25" baseType="lpstr">
      <vt:lpstr>FEUILLE DE CALCUL</vt:lpstr>
      <vt:lpstr>DEVIS</vt:lpstr>
      <vt:lpstr>TERRASSEMENT</vt:lpstr>
      <vt:lpstr>MAGIFIRST FX20</vt:lpstr>
      <vt:lpstr> MAGICLASSIC FX30</vt:lpstr>
      <vt:lpstr>MAGICLASSIC FX40</vt:lpstr>
      <vt:lpstr>MAGICLASSIC FX40 x2</vt:lpstr>
      <vt:lpstr>OPTIONS</vt:lpstr>
      <vt:lpstr>MODELES</vt:lpstr>
      <vt:lpstr>Couronne</vt:lpstr>
      <vt:lpstr>Divers</vt:lpstr>
      <vt:lpstr>DEVIS!Impression_des_titres</vt:lpstr>
      <vt:lpstr>Local</vt:lpstr>
      <vt:lpstr>MAGIfirst_FX20_ARENA</vt:lpstr>
      <vt:lpstr>MAGIfirst_FX20_ECHELLE</vt:lpstr>
      <vt:lpstr>MAGIfirst_FX20_QUALIbeach</vt:lpstr>
      <vt:lpstr>MAGIfirst_FX20_ROMAN_2.66m</vt:lpstr>
      <vt:lpstr>MAGIfirst_FX20_ROMAN_2m</vt:lpstr>
      <vt:lpstr>MAGIfirst_FX20_ROMAN_3m</vt:lpstr>
      <vt:lpstr>Modèle</vt:lpstr>
      <vt:lpstr>MODELES</vt:lpstr>
      <vt:lpstr>Mousse</vt:lpstr>
      <vt:lpstr>Projecteur</vt:lpstr>
      <vt:lpstr>Supplémentaire</vt:lpstr>
      <vt:lpstr>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Maman D'Amour</cp:lastModifiedBy>
  <cp:lastPrinted>2017-04-05T15:18:44Z</cp:lastPrinted>
  <dcterms:created xsi:type="dcterms:W3CDTF">2017-02-25T19:21:42Z</dcterms:created>
  <dcterms:modified xsi:type="dcterms:W3CDTF">2018-09-25T18:03:58Z</dcterms:modified>
</cp:coreProperties>
</file>