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-15" windowWidth="23250" windowHeight="10095" activeTab="2"/>
  </bookViews>
  <sheets>
    <sheet name="Période de fermeture" sheetId="5" r:id="rId1"/>
    <sheet name="Feuille de calcul" sheetId="1" r:id="rId2"/>
    <sheet name="Gantt" sheetId="3" r:id="rId3"/>
  </sheets>
  <calcPr calcId="125725"/>
</workbook>
</file>

<file path=xl/calcChain.xml><?xml version="1.0" encoding="utf-8"?>
<calcChain xmlns="http://schemas.openxmlformats.org/spreadsheetml/2006/main">
  <c r="I5" i="1"/>
  <c r="H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L19" i="5"/>
  <c r="L20"/>
  <c r="L21"/>
  <c r="L22"/>
  <c r="L23"/>
  <c r="L24"/>
  <c r="L25"/>
  <c r="L26"/>
  <c r="L27"/>
  <c r="L28"/>
  <c r="L29"/>
  <c r="K19"/>
  <c r="K20"/>
  <c r="K21"/>
  <c r="K22"/>
  <c r="K23"/>
  <c r="K24"/>
  <c r="K25"/>
  <c r="K26"/>
  <c r="K27"/>
  <c r="K28"/>
  <c r="K29"/>
  <c r="J19"/>
  <c r="J20"/>
  <c r="J21"/>
  <c r="J22"/>
  <c r="J23"/>
  <c r="J24"/>
  <c r="J25"/>
  <c r="J26"/>
  <c r="J27"/>
  <c r="J28"/>
  <c r="J29"/>
  <c r="H19"/>
  <c r="H20"/>
  <c r="H21"/>
  <c r="H22"/>
  <c r="H23"/>
  <c r="H24"/>
  <c r="H25"/>
  <c r="H26"/>
  <c r="H27"/>
  <c r="H28"/>
  <c r="H29"/>
  <c r="G19"/>
  <c r="G20"/>
  <c r="G21"/>
  <c r="G22"/>
  <c r="G23"/>
  <c r="G24"/>
  <c r="G25"/>
  <c r="G26"/>
  <c r="G27"/>
  <c r="G28"/>
  <c r="G29"/>
  <c r="E19"/>
  <c r="E20"/>
  <c r="E21"/>
  <c r="E22"/>
  <c r="E23"/>
  <c r="E24"/>
  <c r="E25"/>
  <c r="E26"/>
  <c r="E27"/>
  <c r="E28"/>
  <c r="E29"/>
  <c r="D19"/>
  <c r="D20"/>
  <c r="D21"/>
  <c r="D22"/>
  <c r="D23"/>
  <c r="D24"/>
  <c r="D25"/>
  <c r="D26"/>
  <c r="D27"/>
  <c r="D28"/>
  <c r="D29"/>
  <c r="C19"/>
  <c r="C20"/>
  <c r="C21"/>
  <c r="C22"/>
  <c r="C23"/>
  <c r="C24"/>
  <c r="C25"/>
  <c r="C26"/>
  <c r="C27"/>
  <c r="C28"/>
  <c r="C29"/>
  <c r="L18"/>
  <c r="K18"/>
  <c r="J18"/>
  <c r="H18"/>
  <c r="G18"/>
  <c r="E18"/>
  <c r="D18"/>
  <c r="C18"/>
  <c r="F18"/>
  <c r="M26"/>
  <c r="M20"/>
  <c r="I22"/>
  <c r="I19"/>
  <c r="B19"/>
  <c r="M19"/>
  <c r="M21"/>
  <c r="M22"/>
  <c r="M23"/>
  <c r="M24"/>
  <c r="M25"/>
  <c r="M27"/>
  <c r="M28"/>
  <c r="M29"/>
  <c r="M18"/>
  <c r="I20"/>
  <c r="I21"/>
  <c r="I23"/>
  <c r="I24"/>
  <c r="I25"/>
  <c r="I26"/>
  <c r="I27"/>
  <c r="I28"/>
  <c r="I29"/>
  <c r="I18"/>
  <c r="B20"/>
  <c r="B21"/>
  <c r="B22"/>
  <c r="B23"/>
  <c r="B24"/>
  <c r="B25"/>
  <c r="B26"/>
  <c r="B27"/>
  <c r="B28"/>
  <c r="B29"/>
  <c r="B18"/>
  <c r="I53" i="1"/>
  <c r="H53" s="1"/>
  <c r="C57" i="3" s="1"/>
  <c r="I7" i="1"/>
  <c r="I8"/>
  <c r="I9"/>
  <c r="I10"/>
  <c r="I11"/>
  <c r="I12"/>
  <c r="I13"/>
  <c r="I15"/>
  <c r="I16"/>
  <c r="D17" i="3" s="1"/>
  <c r="I17" i="1"/>
  <c r="D18" i="3" s="1"/>
  <c r="I18" i="1"/>
  <c r="D19" i="3" s="1"/>
  <c r="I20" i="1"/>
  <c r="D21" i="3" s="1"/>
  <c r="I21" i="1"/>
  <c r="D22" i="3" s="1"/>
  <c r="I22" i="1"/>
  <c r="D23" i="3" s="1"/>
  <c r="I23" i="1"/>
  <c r="D24" i="3" s="1"/>
  <c r="I25" i="1"/>
  <c r="I26"/>
  <c r="D28" i="3" s="1"/>
  <c r="I27" i="1"/>
  <c r="D29" i="3" s="1"/>
  <c r="I28" i="1"/>
  <c r="D30" i="3" s="1"/>
  <c r="I29" i="1"/>
  <c r="D31" i="3" s="1"/>
  <c r="I30" i="1"/>
  <c r="D32" i="3" s="1"/>
  <c r="I31" i="1"/>
  <c r="D33" i="3" s="1"/>
  <c r="I32" i="1"/>
  <c r="D34" i="3" s="1"/>
  <c r="I33" i="1"/>
  <c r="D35" i="3" s="1"/>
  <c r="I35" i="1"/>
  <c r="I36"/>
  <c r="D39" i="3" s="1"/>
  <c r="I37" i="1"/>
  <c r="D40" i="3" s="1"/>
  <c r="I38" i="1"/>
  <c r="D41" i="3" s="1"/>
  <c r="I39" i="1"/>
  <c r="D42" i="3" s="1"/>
  <c r="I40" i="1"/>
  <c r="D43" i="3" s="1"/>
  <c r="I41" i="1"/>
  <c r="D44" i="3" s="1"/>
  <c r="I42" i="1"/>
  <c r="D45" i="3" s="1"/>
  <c r="I43" i="1"/>
  <c r="D46" i="3" s="1"/>
  <c r="I45" i="1"/>
  <c r="I46"/>
  <c r="D50" i="3" s="1"/>
  <c r="I47" i="1"/>
  <c r="D51" i="3" s="1"/>
  <c r="I48" i="1"/>
  <c r="D52" i="3" s="1"/>
  <c r="I49" i="1"/>
  <c r="D53" i="3" s="1"/>
  <c r="I50" i="1"/>
  <c r="D54" i="3" s="1"/>
  <c r="I51" i="1"/>
  <c r="D55" i="3" s="1"/>
  <c r="I52" i="1"/>
  <c r="D56" i="3" s="1"/>
  <c r="I19" i="1"/>
  <c r="D20" i="3" s="1"/>
  <c r="D57"/>
  <c r="B50"/>
  <c r="B51"/>
  <c r="B52"/>
  <c r="B53"/>
  <c r="B54"/>
  <c r="B55"/>
  <c r="B56"/>
  <c r="B57"/>
  <c r="B39"/>
  <c r="B40"/>
  <c r="B41"/>
  <c r="B42"/>
  <c r="B43"/>
  <c r="B44"/>
  <c r="B45"/>
  <c r="B46"/>
  <c r="B28"/>
  <c r="B29"/>
  <c r="B30"/>
  <c r="B31"/>
  <c r="B32"/>
  <c r="B33"/>
  <c r="B34"/>
  <c r="B35"/>
  <c r="B17"/>
  <c r="B18"/>
  <c r="B19"/>
  <c r="B20"/>
  <c r="B21"/>
  <c r="B22"/>
  <c r="B23"/>
  <c r="B24"/>
  <c r="B11"/>
  <c r="B12"/>
  <c r="B7"/>
  <c r="B8"/>
  <c r="B9"/>
  <c r="B10"/>
  <c r="B6"/>
  <c r="B13"/>
  <c r="H15" i="1"/>
  <c r="H25"/>
  <c r="H35"/>
  <c r="H45"/>
  <c r="L15" l="1"/>
  <c r="G5"/>
  <c r="H51"/>
  <c r="C55" i="3" s="1"/>
  <c r="H49" i="1"/>
  <c r="C53" i="3" s="1"/>
  <c r="H47" i="1"/>
  <c r="C51" i="3" s="1"/>
  <c r="H52" i="1"/>
  <c r="C56" i="3" s="1"/>
  <c r="H50" i="1"/>
  <c r="C54" i="3" s="1"/>
  <c r="H48" i="1"/>
  <c r="C52" i="3" s="1"/>
  <c r="H43" i="1"/>
  <c r="C46" i="3" s="1"/>
  <c r="H41" i="1"/>
  <c r="C44" i="3" s="1"/>
  <c r="H39" i="1"/>
  <c r="C42" i="3" s="1"/>
  <c r="H37" i="1"/>
  <c r="C40" i="3" s="1"/>
  <c r="H42" i="1"/>
  <c r="C45" i="3" s="1"/>
  <c r="H40" i="1"/>
  <c r="C43" i="3" s="1"/>
  <c r="H38" i="1"/>
  <c r="C41" i="3" s="1"/>
  <c r="H33" i="1"/>
  <c r="C35" i="3" s="1"/>
  <c r="H31" i="1"/>
  <c r="C33" i="3" s="1"/>
  <c r="H29" i="1"/>
  <c r="C31" i="3" s="1"/>
  <c r="H27" i="1"/>
  <c r="C29" i="3" s="1"/>
  <c r="H32" i="1"/>
  <c r="C34" i="3" s="1"/>
  <c r="H30" i="1"/>
  <c r="C32" i="3" s="1"/>
  <c r="H28" i="1"/>
  <c r="C30" i="3" s="1"/>
  <c r="H23" i="1"/>
  <c r="C24" i="3" s="1"/>
  <c r="H21" i="1"/>
  <c r="C22" i="3" s="1"/>
  <c r="H19" i="1"/>
  <c r="C20" i="3" s="1"/>
  <c r="H17" i="1"/>
  <c r="C18" i="3" s="1"/>
  <c r="H22" i="1"/>
  <c r="C23" i="3" s="1"/>
  <c r="H20" i="1"/>
  <c r="C21" i="3" s="1"/>
  <c r="H18" i="1"/>
  <c r="C19" i="3" s="1"/>
  <c r="H46" i="1"/>
  <c r="C50" i="3" s="1"/>
  <c r="H36" i="1"/>
  <c r="C39" i="3" s="1"/>
  <c r="H26" i="1"/>
  <c r="C28" i="3" s="1"/>
  <c r="H16" i="1"/>
  <c r="C17" i="3" s="1"/>
  <c r="H8" i="1" l="1"/>
  <c r="D7" i="3"/>
  <c r="C8" l="1"/>
  <c r="H9" i="1" l="1"/>
  <c r="D8" i="3"/>
  <c r="C9" l="1"/>
  <c r="H10" i="1" l="1"/>
  <c r="D9" i="3"/>
  <c r="C10" l="1"/>
  <c r="H11" i="1" l="1"/>
  <c r="D10" i="3"/>
  <c r="C11" l="1"/>
  <c r="H12" i="1" l="1"/>
  <c r="D11" i="3"/>
  <c r="C12" l="1"/>
  <c r="H13" i="1" l="1"/>
  <c r="D12" i="3"/>
  <c r="D13" l="1"/>
  <c r="C13"/>
  <c r="D38" l="1"/>
  <c r="D49"/>
  <c r="E1"/>
  <c r="V1" s="1"/>
  <c r="C49"/>
  <c r="B49"/>
  <c r="A48"/>
  <c r="C38"/>
  <c r="B38"/>
  <c r="A37"/>
  <c r="C27"/>
  <c r="B27"/>
  <c r="C16"/>
  <c r="B16"/>
  <c r="C5"/>
  <c r="B5"/>
  <c r="A26"/>
  <c r="A15"/>
  <c r="A4"/>
  <c r="D27"/>
  <c r="AM1" l="1"/>
  <c r="V2"/>
  <c r="H6" i="1"/>
  <c r="I6" s="1"/>
  <c r="E2" i="3"/>
  <c r="D16"/>
  <c r="AM2" l="1"/>
  <c r="BD1"/>
  <c r="H7" i="1"/>
  <c r="C7" i="3" s="1"/>
  <c r="D5"/>
  <c r="C6"/>
  <c r="BU1" l="1"/>
  <c r="BU2" s="1"/>
  <c r="BD2"/>
  <c r="D6"/>
</calcChain>
</file>

<file path=xl/sharedStrings.xml><?xml version="1.0" encoding="utf-8"?>
<sst xmlns="http://schemas.openxmlformats.org/spreadsheetml/2006/main" count="44" uniqueCount="25">
  <si>
    <t>Quantité</t>
  </si>
  <si>
    <t>Date début de semaine :</t>
  </si>
  <si>
    <t>Machine</t>
  </si>
  <si>
    <t>DMC635 V</t>
  </si>
  <si>
    <t>Milltap 700</t>
  </si>
  <si>
    <t>DMU50 N°47</t>
  </si>
  <si>
    <t>DMU50 N°48</t>
  </si>
  <si>
    <t>DMU70</t>
  </si>
  <si>
    <t>Numéro d'affaire</t>
  </si>
  <si>
    <t>Durée en heures</t>
  </si>
  <si>
    <t>Durée en jours</t>
  </si>
  <si>
    <t>05h</t>
  </si>
  <si>
    <t>21h</t>
  </si>
  <si>
    <t>19h</t>
  </si>
  <si>
    <t>Date de début</t>
  </si>
  <si>
    <t>Date de fin</t>
  </si>
  <si>
    <t>13h</t>
  </si>
  <si>
    <t xml:space="preserve">Date de début </t>
  </si>
  <si>
    <t>Jours</t>
  </si>
  <si>
    <t>Mois</t>
  </si>
  <si>
    <t>Plage de calcul</t>
  </si>
  <si>
    <t>12h</t>
  </si>
  <si>
    <r>
      <t xml:space="preserve">Temps de cycle
 </t>
    </r>
    <r>
      <rPr>
        <b/>
        <i/>
        <sz val="8"/>
        <color rgb="FF0070C0"/>
        <rFont val="Calibri"/>
        <family val="2"/>
        <scheme val="minor"/>
      </rPr>
      <t>en minutes</t>
    </r>
  </si>
  <si>
    <r>
      <t xml:space="preserve">Temps de
 réglage
</t>
    </r>
    <r>
      <rPr>
        <b/>
        <i/>
        <sz val="8"/>
        <color rgb="FF0070C0"/>
        <rFont val="Calibri"/>
        <family val="2"/>
        <scheme val="minor"/>
      </rPr>
      <t>en heures</t>
    </r>
  </si>
  <si>
    <t>S17</t>
  </si>
</sst>
</file>

<file path=xl/styles.xml><?xml version="1.0" encoding="utf-8"?>
<styleSheet xmlns="http://schemas.openxmlformats.org/spreadsheetml/2006/main">
  <numFmts count="1">
    <numFmt numFmtId="164" formatCode="dddd"/>
  </numFmts>
  <fonts count="18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i/>
      <sz val="8"/>
      <color rgb="FF0070C0"/>
      <name val="Calibri"/>
      <family val="2"/>
      <scheme val="minor"/>
    </font>
    <font>
      <sz val="1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20" fontId="11" fillId="2" borderId="9" xfId="0" applyNumberFormat="1" applyFont="1" applyFill="1" applyBorder="1"/>
    <xf numFmtId="20" fontId="11" fillId="2" borderId="10" xfId="0" applyNumberFormat="1" applyFont="1" applyFill="1" applyBorder="1"/>
    <xf numFmtId="20" fontId="11" fillId="2" borderId="11" xfId="0" applyNumberFormat="1" applyFont="1" applyFill="1" applyBorder="1"/>
    <xf numFmtId="0" fontId="0" fillId="0" borderId="0" xfId="0" applyAlignment="1">
      <alignment horizontal="center" vertical="center"/>
    </xf>
    <xf numFmtId="0" fontId="10" fillId="2" borderId="11" xfId="0" applyFont="1" applyFill="1" applyBorder="1"/>
    <xf numFmtId="0" fontId="6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22" fontId="3" fillId="0" borderId="3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2" fontId="3" fillId="0" borderId="0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2" fontId="3" fillId="0" borderId="14" xfId="0" applyNumberFormat="1" applyFont="1" applyBorder="1" applyAlignment="1">
      <alignment horizontal="center" vertical="center"/>
    </xf>
    <xf numFmtId="22" fontId="3" fillId="0" borderId="12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2" fontId="3" fillId="0" borderId="19" xfId="0" applyNumberFormat="1" applyFont="1" applyBorder="1" applyAlignment="1">
      <alignment horizontal="center" vertical="center"/>
    </xf>
    <xf numFmtId="22" fontId="3" fillId="0" borderId="20" xfId="0" applyNumberFormat="1" applyFont="1" applyBorder="1" applyAlignment="1">
      <alignment horizontal="center" vertical="center"/>
    </xf>
    <xf numFmtId="22" fontId="3" fillId="0" borderId="5" xfId="0" applyNumberFormat="1" applyFont="1" applyBorder="1" applyAlignment="1">
      <alignment horizontal="center" vertical="center"/>
    </xf>
    <xf numFmtId="20" fontId="0" fillId="3" borderId="0" xfId="0" applyNumberFormat="1" applyFill="1" applyBorder="1" applyAlignment="1">
      <alignment horizontal="center" vertical="center"/>
    </xf>
    <xf numFmtId="20" fontId="0" fillId="3" borderId="14" xfId="0" applyNumberFormat="1" applyFill="1" applyBorder="1" applyAlignment="1">
      <alignment horizontal="center" vertical="center"/>
    </xf>
    <xf numFmtId="20" fontId="2" fillId="3" borderId="0" xfId="0" applyNumberFormat="1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right"/>
    </xf>
    <xf numFmtId="0" fontId="0" fillId="0" borderId="4" xfId="0" applyBorder="1"/>
    <xf numFmtId="22" fontId="9" fillId="0" borderId="0" xfId="0" applyNumberFormat="1" applyFont="1" applyBorder="1"/>
    <xf numFmtId="20" fontId="5" fillId="0" borderId="4" xfId="0" applyNumberFormat="1" applyFont="1" applyBorder="1"/>
    <xf numFmtId="20" fontId="5" fillId="0" borderId="0" xfId="0" applyNumberFormat="1" applyFont="1" applyBorder="1"/>
    <xf numFmtId="20" fontId="5" fillId="0" borderId="5" xfId="0" applyNumberFormat="1" applyFont="1" applyBorder="1"/>
    <xf numFmtId="0" fontId="0" fillId="0" borderId="13" xfId="0" applyBorder="1"/>
    <xf numFmtId="22" fontId="9" fillId="0" borderId="14" xfId="0" applyNumberFormat="1" applyFont="1" applyBorder="1"/>
    <xf numFmtId="22" fontId="9" fillId="0" borderId="12" xfId="0" applyNumberFormat="1" applyFont="1" applyBorder="1"/>
    <xf numFmtId="20" fontId="5" fillId="0" borderId="14" xfId="0" applyNumberFormat="1" applyFont="1" applyBorder="1"/>
    <xf numFmtId="20" fontId="5" fillId="0" borderId="12" xfId="0" applyNumberFormat="1" applyFont="1" applyBorder="1"/>
    <xf numFmtId="0" fontId="10" fillId="2" borderId="10" xfId="0" applyFont="1" applyFill="1" applyBorder="1" applyAlignment="1">
      <alignment horizontal="right"/>
    </xf>
    <xf numFmtId="0" fontId="0" fillId="0" borderId="8" xfId="0" applyBorder="1" applyAlignment="1">
      <alignment vertical="center"/>
    </xf>
    <xf numFmtId="22" fontId="9" fillId="0" borderId="6" xfId="0" applyNumberFormat="1" applyFont="1" applyBorder="1" applyAlignment="1">
      <alignment vertical="center"/>
    </xf>
    <xf numFmtId="20" fontId="5" fillId="0" borderId="2" xfId="0" applyNumberFormat="1" applyFont="1" applyBorder="1" applyAlignment="1">
      <alignment vertical="center"/>
    </xf>
    <xf numFmtId="20" fontId="5" fillId="0" borderId="1" xfId="0" applyNumberFormat="1" applyFont="1" applyBorder="1" applyAlignment="1">
      <alignment vertical="center"/>
    </xf>
    <xf numFmtId="20" fontId="5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22" xfId="0" applyBorder="1" applyAlignment="1">
      <alignment vertical="center"/>
    </xf>
    <xf numFmtId="22" fontId="9" fillId="0" borderId="23" xfId="0" applyNumberFormat="1" applyFont="1" applyBorder="1" applyAlignment="1">
      <alignment vertical="center"/>
    </xf>
    <xf numFmtId="22" fontId="9" fillId="0" borderId="24" xfId="0" applyNumberFormat="1" applyFont="1" applyBorder="1" applyAlignment="1">
      <alignment vertical="center"/>
    </xf>
    <xf numFmtId="20" fontId="5" fillId="0" borderId="4" xfId="0" applyNumberFormat="1" applyFont="1" applyBorder="1" applyAlignment="1">
      <alignment vertical="center"/>
    </xf>
    <xf numFmtId="20" fontId="5" fillId="0" borderId="0" xfId="0" applyNumberFormat="1" applyFont="1" applyBorder="1" applyAlignment="1">
      <alignment vertical="center"/>
    </xf>
    <xf numFmtId="20" fontId="5" fillId="0" borderId="5" xfId="0" applyNumberFormat="1" applyFont="1" applyBorder="1" applyAlignment="1">
      <alignment vertical="center"/>
    </xf>
    <xf numFmtId="22" fontId="9" fillId="0" borderId="7" xfId="0" applyNumberFormat="1" applyFont="1" applyBorder="1" applyAlignment="1">
      <alignment vertical="center"/>
    </xf>
    <xf numFmtId="0" fontId="0" fillId="0" borderId="25" xfId="0" applyBorder="1" applyAlignment="1">
      <alignment vertical="center"/>
    </xf>
    <xf numFmtId="22" fontId="9" fillId="0" borderId="1" xfId="0" applyNumberFormat="1" applyFont="1" applyBorder="1" applyAlignment="1">
      <alignment vertical="center"/>
    </xf>
    <xf numFmtId="22" fontId="9" fillId="0" borderId="3" xfId="0" applyNumberFormat="1" applyFont="1" applyBorder="1" applyAlignment="1">
      <alignment vertical="center"/>
    </xf>
    <xf numFmtId="20" fontId="5" fillId="0" borderId="2" xfId="0" applyNumberFormat="1" applyFont="1" applyFill="1" applyBorder="1" applyAlignment="1">
      <alignment vertical="center"/>
    </xf>
    <xf numFmtId="20" fontId="5" fillId="0" borderId="1" xfId="0" applyNumberFormat="1" applyFont="1" applyFill="1" applyBorder="1" applyAlignment="1">
      <alignment vertical="center"/>
    </xf>
    <xf numFmtId="20" fontId="5" fillId="0" borderId="3" xfId="0" applyNumberFormat="1" applyFont="1" applyFill="1" applyBorder="1" applyAlignment="1">
      <alignment vertical="center"/>
    </xf>
    <xf numFmtId="20" fontId="5" fillId="0" borderId="4" xfId="0" applyNumberFormat="1" applyFont="1" applyFill="1" applyBorder="1" applyAlignment="1">
      <alignment vertical="center"/>
    </xf>
    <xf numFmtId="20" fontId="5" fillId="0" borderId="0" xfId="0" applyNumberFormat="1" applyFont="1" applyFill="1" applyBorder="1" applyAlignment="1">
      <alignment vertical="center"/>
    </xf>
    <xf numFmtId="20" fontId="5" fillId="0" borderId="5" xfId="0" applyNumberFormat="1" applyFont="1" applyFill="1" applyBorder="1" applyAlignment="1">
      <alignment vertical="center"/>
    </xf>
    <xf numFmtId="20" fontId="5" fillId="0" borderId="4" xfId="0" applyNumberFormat="1" applyFont="1" applyFill="1" applyBorder="1"/>
    <xf numFmtId="20" fontId="5" fillId="0" borderId="0" xfId="0" applyNumberFormat="1" applyFont="1" applyFill="1" applyBorder="1"/>
    <xf numFmtId="20" fontId="5" fillId="0" borderId="5" xfId="0" applyNumberFormat="1" applyFont="1" applyFill="1" applyBorder="1"/>
    <xf numFmtId="20" fontId="11" fillId="2" borderId="30" xfId="0" applyNumberFormat="1" applyFont="1" applyFill="1" applyBorder="1"/>
    <xf numFmtId="20" fontId="11" fillId="2" borderId="31" xfId="0" applyNumberFormat="1" applyFont="1" applyFill="1" applyBorder="1"/>
    <xf numFmtId="20" fontId="11" fillId="2" borderId="32" xfId="0" applyNumberFormat="1" applyFont="1" applyFill="1" applyBorder="1"/>
    <xf numFmtId="0" fontId="0" fillId="0" borderId="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11" fillId="2" borderId="9" xfId="0" applyFont="1" applyFill="1" applyBorder="1" applyAlignment="1">
      <alignment horizontal="left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 vertical="center"/>
    </xf>
    <xf numFmtId="0" fontId="10" fillId="2" borderId="9" xfId="0" applyFont="1" applyFill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5" xfId="0" applyBorder="1"/>
    <xf numFmtId="0" fontId="6" fillId="0" borderId="11" xfId="0" applyFont="1" applyBorder="1"/>
    <xf numFmtId="0" fontId="6" fillId="0" borderId="4" xfId="0" applyFont="1" applyBorder="1"/>
    <xf numFmtId="0" fontId="6" fillId="0" borderId="13" xfId="0" applyFont="1" applyBorder="1"/>
    <xf numFmtId="14" fontId="3" fillId="0" borderId="33" xfId="0" applyNumberFormat="1" applyFont="1" applyBorder="1"/>
    <xf numFmtId="14" fontId="3" fillId="0" borderId="34" xfId="0" applyNumberFormat="1" applyFont="1" applyBorder="1"/>
    <xf numFmtId="14" fontId="3" fillId="0" borderId="35" xfId="0" applyNumberFormat="1" applyFont="1" applyBorder="1"/>
    <xf numFmtId="0" fontId="6" fillId="0" borderId="16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27" xfId="0" applyFont="1" applyBorder="1"/>
    <xf numFmtId="0" fontId="6" fillId="0" borderId="21" xfId="0" applyFont="1" applyBorder="1"/>
    <xf numFmtId="0" fontId="6" fillId="0" borderId="29" xfId="0" applyFont="1" applyBorder="1"/>
    <xf numFmtId="14" fontId="3" fillId="0" borderId="27" xfId="0" applyNumberFormat="1" applyFont="1" applyBorder="1"/>
    <xf numFmtId="14" fontId="3" fillId="0" borderId="21" xfId="0" applyNumberFormat="1" applyFont="1" applyBorder="1"/>
    <xf numFmtId="14" fontId="3" fillId="0" borderId="29" xfId="0" applyNumberFormat="1" applyFont="1" applyBorder="1"/>
    <xf numFmtId="0" fontId="15" fillId="0" borderId="0" xfId="0" applyFont="1" applyBorder="1" applyAlignment="1">
      <alignment horizontal="center" vertical="center"/>
    </xf>
    <xf numFmtId="14" fontId="3" fillId="0" borderId="5" xfId="0" applyNumberFormat="1" applyFont="1" applyBorder="1"/>
    <xf numFmtId="14" fontId="3" fillId="0" borderId="12" xfId="0" applyNumberFormat="1" applyFont="1" applyBorder="1"/>
    <xf numFmtId="20" fontId="5" fillId="0" borderId="13" xfId="0" applyNumberFormat="1" applyFont="1" applyBorder="1"/>
    <xf numFmtId="0" fontId="13" fillId="0" borderId="11" xfId="0" applyFont="1" applyBorder="1" applyAlignment="1">
      <alignment horizontal="center" vertical="center" textRotation="45"/>
    </xf>
    <xf numFmtId="0" fontId="13" fillId="0" borderId="4" xfId="0" applyFont="1" applyBorder="1" applyAlignment="1">
      <alignment horizontal="center" vertical="center" textRotation="45"/>
    </xf>
    <xf numFmtId="0" fontId="13" fillId="0" borderId="13" xfId="0" applyFont="1" applyBorder="1" applyAlignment="1">
      <alignment horizontal="center" vertical="center" textRotation="45"/>
    </xf>
    <xf numFmtId="0" fontId="15" fillId="0" borderId="1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textRotation="45"/>
    </xf>
    <xf numFmtId="0" fontId="13" fillId="0" borderId="21" xfId="0" applyFont="1" applyBorder="1" applyAlignment="1">
      <alignment horizontal="center" vertical="center" textRotation="45"/>
    </xf>
    <xf numFmtId="0" fontId="13" fillId="0" borderId="28" xfId="0" applyFont="1" applyBorder="1" applyAlignment="1">
      <alignment horizontal="center" vertical="center" textRotation="45"/>
    </xf>
    <xf numFmtId="0" fontId="13" fillId="0" borderId="29" xfId="0" applyFont="1" applyBorder="1" applyAlignment="1">
      <alignment horizontal="center" vertical="center" textRotation="45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22" fontId="6" fillId="0" borderId="10" xfId="0" applyNumberFormat="1" applyFont="1" applyBorder="1" applyAlignment="1">
      <alignment horizontal="left" vertical="top"/>
    </xf>
    <xf numFmtId="22" fontId="6" fillId="0" borderId="5" xfId="0" applyNumberFormat="1" applyFont="1" applyBorder="1" applyAlignment="1">
      <alignment horizontal="left" vertical="top"/>
    </xf>
    <xf numFmtId="0" fontId="12" fillId="0" borderId="11" xfId="0" applyFont="1" applyBorder="1" applyAlignment="1">
      <alignment horizontal="right" vertical="top"/>
    </xf>
    <xf numFmtId="0" fontId="12" fillId="0" borderId="9" xfId="0" applyFont="1" applyBorder="1" applyAlignment="1">
      <alignment horizontal="right" vertical="top"/>
    </xf>
    <xf numFmtId="0" fontId="12" fillId="0" borderId="4" xfId="0" applyFont="1" applyBorder="1" applyAlignment="1">
      <alignment horizontal="right" vertical="top"/>
    </xf>
    <xf numFmtId="0" fontId="12" fillId="0" borderId="0" xfId="0" applyFont="1" applyBorder="1" applyAlignment="1">
      <alignment horizontal="right" vertical="top"/>
    </xf>
    <xf numFmtId="20" fontId="2" fillId="3" borderId="14" xfId="0" applyNumberFormat="1" applyFont="1" applyFill="1" applyBorder="1" applyAlignment="1">
      <alignment horizontal="center" vertical="center"/>
    </xf>
    <xf numFmtId="20" fontId="2" fillId="3" borderId="12" xfId="0" applyNumberFormat="1" applyFont="1" applyFill="1" applyBorder="1" applyAlignment="1">
      <alignment horizontal="center" vertical="center"/>
    </xf>
    <xf numFmtId="14" fontId="2" fillId="3" borderId="11" xfId="0" applyNumberFormat="1" applyFont="1" applyFill="1" applyBorder="1" applyAlignment="1">
      <alignment horizontal="center" vertical="center"/>
    </xf>
    <xf numFmtId="14" fontId="2" fillId="3" borderId="9" xfId="0" applyNumberFormat="1" applyFont="1" applyFill="1" applyBorder="1" applyAlignment="1">
      <alignment horizontal="center" vertical="center"/>
    </xf>
    <xf numFmtId="14" fontId="2" fillId="3" borderId="10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/>
    </xf>
    <xf numFmtId="164" fontId="2" fillId="3" borderId="0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20" fontId="2" fillId="3" borderId="13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7" fillId="0" borderId="0" xfId="0" applyFont="1"/>
    <xf numFmtId="20" fontId="5" fillId="3" borderId="2" xfId="0" applyNumberFormat="1" applyFont="1" applyFill="1" applyBorder="1" applyAlignment="1">
      <alignment vertical="center"/>
    </xf>
    <xf numFmtId="20" fontId="5" fillId="3" borderId="1" xfId="0" applyNumberFormat="1" applyFont="1" applyFill="1" applyBorder="1" applyAlignment="1">
      <alignment vertical="center"/>
    </xf>
    <xf numFmtId="20" fontId="5" fillId="3" borderId="3" xfId="0" applyNumberFormat="1" applyFont="1" applyFill="1" applyBorder="1" applyAlignment="1">
      <alignment vertical="center"/>
    </xf>
    <xf numFmtId="20" fontId="5" fillId="3" borderId="0" xfId="0" applyNumberFormat="1" applyFont="1" applyFill="1" applyBorder="1" applyAlignment="1">
      <alignment vertical="center"/>
    </xf>
    <xf numFmtId="20" fontId="5" fillId="3" borderId="5" xfId="0" applyNumberFormat="1" applyFont="1" applyFill="1" applyBorder="1" applyAlignment="1">
      <alignment vertical="center"/>
    </xf>
    <xf numFmtId="20" fontId="5" fillId="3" borderId="4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workbookViewId="0">
      <selection activeCell="C41" sqref="C41"/>
    </sheetView>
  </sheetViews>
  <sheetFormatPr baseColWidth="10" defaultRowHeight="15"/>
  <cols>
    <col min="1" max="1" width="17.140625" style="2" bestFit="1" customWidth="1"/>
    <col min="3" max="8" width="11.42578125" style="2"/>
    <col min="10" max="12" width="11.42578125" style="2"/>
  </cols>
  <sheetData>
    <row r="1" spans="1:13" ht="15" customHeight="1">
      <c r="A1" s="103">
        <v>2016</v>
      </c>
      <c r="B1" s="104"/>
      <c r="C1" s="96"/>
      <c r="D1" s="96"/>
      <c r="E1" s="96"/>
      <c r="F1" s="96"/>
      <c r="G1" s="96"/>
      <c r="H1" s="96"/>
    </row>
    <row r="2" spans="1:13" ht="15.75" customHeight="1" thickBot="1">
      <c r="A2" s="105"/>
      <c r="B2" s="106"/>
      <c r="C2" s="96"/>
      <c r="D2" s="96"/>
      <c r="E2" s="96"/>
      <c r="F2" s="96"/>
      <c r="G2" s="96"/>
      <c r="H2" s="96"/>
    </row>
    <row r="3" spans="1:13" ht="15.75" thickBot="1"/>
    <row r="4" spans="1:13" ht="15.75" thickBot="1">
      <c r="A4" s="81" t="s">
        <v>19</v>
      </c>
      <c r="B4" s="88">
        <v>1</v>
      </c>
      <c r="C4" s="88">
        <v>2</v>
      </c>
      <c r="D4" s="88">
        <v>3</v>
      </c>
      <c r="E4" s="88">
        <v>4</v>
      </c>
      <c r="F4" s="88">
        <v>5</v>
      </c>
      <c r="G4" s="88">
        <v>6</v>
      </c>
      <c r="H4" s="88">
        <v>7</v>
      </c>
      <c r="I4" s="88">
        <v>8</v>
      </c>
      <c r="J4" s="88">
        <v>9</v>
      </c>
      <c r="K4" s="88">
        <v>10</v>
      </c>
      <c r="L4" s="88">
        <v>11</v>
      </c>
      <c r="M4" s="89">
        <v>12</v>
      </c>
    </row>
    <row r="5" spans="1:13" ht="15" customHeight="1">
      <c r="A5" s="100" t="s">
        <v>18</v>
      </c>
      <c r="B5" s="82">
        <v>1</v>
      </c>
      <c r="C5" s="82"/>
      <c r="D5" s="82"/>
      <c r="E5" s="82"/>
      <c r="F5" s="82">
        <v>6</v>
      </c>
      <c r="G5" s="82"/>
      <c r="H5" s="82"/>
      <c r="I5" s="82">
        <v>8</v>
      </c>
      <c r="J5" s="82"/>
      <c r="K5" s="82"/>
      <c r="L5" s="82"/>
      <c r="M5" s="90">
        <v>26</v>
      </c>
    </row>
    <row r="6" spans="1:13">
      <c r="A6" s="101"/>
      <c r="B6" s="83"/>
      <c r="C6" s="83"/>
      <c r="D6" s="83"/>
      <c r="E6" s="83"/>
      <c r="F6" s="83"/>
      <c r="G6" s="83"/>
      <c r="H6" s="83"/>
      <c r="I6" s="83">
        <v>9</v>
      </c>
      <c r="J6" s="83"/>
      <c r="K6" s="83"/>
      <c r="L6" s="83"/>
      <c r="M6" s="91">
        <v>27</v>
      </c>
    </row>
    <row r="7" spans="1:13">
      <c r="A7" s="101"/>
      <c r="B7" s="83"/>
      <c r="C7" s="83"/>
      <c r="D7" s="83"/>
      <c r="E7" s="83"/>
      <c r="F7" s="83"/>
      <c r="G7" s="83"/>
      <c r="H7" s="83"/>
      <c r="I7" s="83">
        <v>10</v>
      </c>
      <c r="J7" s="83"/>
      <c r="K7" s="83"/>
      <c r="L7" s="83"/>
      <c r="M7" s="91">
        <v>28</v>
      </c>
    </row>
    <row r="8" spans="1:13">
      <c r="A8" s="101"/>
      <c r="B8" s="83"/>
      <c r="C8" s="83"/>
      <c r="D8" s="83"/>
      <c r="E8" s="83"/>
      <c r="F8" s="83"/>
      <c r="G8" s="83"/>
      <c r="H8" s="83"/>
      <c r="I8" s="83">
        <v>11</v>
      </c>
      <c r="J8" s="83"/>
      <c r="K8" s="83"/>
      <c r="L8" s="83"/>
      <c r="M8" s="91">
        <v>29</v>
      </c>
    </row>
    <row r="9" spans="1:13">
      <c r="A9" s="101"/>
      <c r="B9" s="83"/>
      <c r="C9" s="83"/>
      <c r="D9" s="83"/>
      <c r="E9" s="83"/>
      <c r="F9" s="83"/>
      <c r="G9" s="83"/>
      <c r="H9" s="83"/>
      <c r="I9" s="83">
        <v>12</v>
      </c>
      <c r="J9" s="83"/>
      <c r="K9" s="83"/>
      <c r="L9" s="83"/>
      <c r="M9" s="91"/>
    </row>
    <row r="10" spans="1:13">
      <c r="A10" s="101"/>
      <c r="B10" s="83"/>
      <c r="C10" s="83"/>
      <c r="D10" s="83"/>
      <c r="E10" s="83"/>
      <c r="F10" s="83"/>
      <c r="G10" s="83"/>
      <c r="H10" s="83"/>
      <c r="I10" s="83">
        <v>13</v>
      </c>
      <c r="J10" s="83"/>
      <c r="K10" s="83"/>
      <c r="L10" s="83"/>
      <c r="M10" s="91"/>
    </row>
    <row r="11" spans="1:13">
      <c r="A11" s="101"/>
      <c r="B11" s="83"/>
      <c r="C11" s="83"/>
      <c r="D11" s="83"/>
      <c r="E11" s="83"/>
      <c r="F11" s="83"/>
      <c r="G11" s="83"/>
      <c r="H11" s="83"/>
      <c r="I11" s="83">
        <v>14</v>
      </c>
      <c r="J11" s="83"/>
      <c r="K11" s="83"/>
      <c r="L11" s="83"/>
      <c r="M11" s="91"/>
    </row>
    <row r="12" spans="1:13">
      <c r="A12" s="101"/>
      <c r="B12" s="83"/>
      <c r="C12" s="83"/>
      <c r="D12" s="83"/>
      <c r="E12" s="83"/>
      <c r="F12" s="83"/>
      <c r="G12" s="83"/>
      <c r="H12" s="83"/>
      <c r="I12" s="83">
        <v>15</v>
      </c>
      <c r="J12" s="83"/>
      <c r="K12" s="83"/>
      <c r="L12" s="83"/>
      <c r="M12" s="91"/>
    </row>
    <row r="13" spans="1:13">
      <c r="A13" s="101"/>
      <c r="B13" s="83"/>
      <c r="C13" s="83"/>
      <c r="D13" s="83"/>
      <c r="E13" s="83"/>
      <c r="F13" s="83"/>
      <c r="G13" s="83"/>
      <c r="H13" s="83"/>
      <c r="I13" s="83">
        <v>16</v>
      </c>
      <c r="J13" s="83"/>
      <c r="K13" s="83"/>
      <c r="L13" s="83"/>
      <c r="M13" s="91"/>
    </row>
    <row r="14" spans="1:13">
      <c r="A14" s="101"/>
      <c r="B14" s="83"/>
      <c r="C14" s="83"/>
      <c r="D14" s="83"/>
      <c r="E14" s="83"/>
      <c r="F14" s="83"/>
      <c r="G14" s="83"/>
      <c r="H14" s="83"/>
      <c r="I14" s="83">
        <v>17</v>
      </c>
      <c r="J14" s="83"/>
      <c r="K14" s="83"/>
      <c r="L14" s="83"/>
      <c r="M14" s="91"/>
    </row>
    <row r="15" spans="1:13">
      <c r="A15" s="101"/>
      <c r="B15" s="83"/>
      <c r="C15" s="83"/>
      <c r="D15" s="83"/>
      <c r="E15" s="83"/>
      <c r="F15" s="83"/>
      <c r="G15" s="83"/>
      <c r="H15" s="83"/>
      <c r="I15" s="83">
        <v>18</v>
      </c>
      <c r="J15" s="83"/>
      <c r="K15" s="83"/>
      <c r="L15" s="83"/>
      <c r="M15" s="91"/>
    </row>
    <row r="16" spans="1:13" ht="15.75" thickBot="1">
      <c r="A16" s="102"/>
      <c r="B16" s="84"/>
      <c r="C16" s="84"/>
      <c r="D16" s="84"/>
      <c r="E16" s="84"/>
      <c r="F16" s="84"/>
      <c r="G16" s="84"/>
      <c r="H16" s="84"/>
      <c r="I16" s="84">
        <v>19</v>
      </c>
      <c r="J16" s="84"/>
      <c r="K16" s="84"/>
      <c r="L16" s="84"/>
      <c r="M16" s="92"/>
    </row>
    <row r="17" spans="1:13" ht="15.75" thickBot="1"/>
    <row r="18" spans="1:13">
      <c r="A18" s="100" t="s">
        <v>20</v>
      </c>
      <c r="B18" s="93">
        <f t="shared" ref="B18:B29" si="0">IF(B5="","",DATE($A$1,$B$4,B5))</f>
        <v>42370</v>
      </c>
      <c r="C18" s="93" t="str">
        <f>IF(C5="","",DATE($A$1,$C$4,C5))</f>
        <v/>
      </c>
      <c r="D18" s="93" t="str">
        <f>IF(D5="","",DATE($A$1,$D$4,D5))</f>
        <v/>
      </c>
      <c r="E18" s="93" t="str">
        <f>IF(E5="","",DATE($A$1,$E$4,E5))</f>
        <v/>
      </c>
      <c r="F18" s="93">
        <f>IF(F5="","",DATE($A$1,$B$4,F5))</f>
        <v>42375</v>
      </c>
      <c r="G18" s="93" t="str">
        <f>IF(G5="","",DATE($A$1,$G$4,G5))</f>
        <v/>
      </c>
      <c r="H18" s="93" t="str">
        <f>IF(H5="","",DATE($A$1,$H$4,H5))</f>
        <v/>
      </c>
      <c r="I18" s="85">
        <f t="shared" ref="I18:I29" si="1">IF(I5="","",DATE($A$1,$I$4,I5))</f>
        <v>42590</v>
      </c>
      <c r="J18" s="93" t="str">
        <f>IF(J5="","",DATE($A$1,$J$4,J5))</f>
        <v/>
      </c>
      <c r="K18" s="93" t="str">
        <f>IF(K5="","",DATE($A$1,$K$4,K5))</f>
        <v/>
      </c>
      <c r="L18" s="93" t="str">
        <f>IF(L5="","",DATE($A$1,$L$4,L5))</f>
        <v/>
      </c>
      <c r="M18" s="85">
        <f t="shared" ref="M18:M29" si="2">IF(M5="","",DATE($A$1,$M$4,M5))</f>
        <v>42730</v>
      </c>
    </row>
    <row r="19" spans="1:13">
      <c r="A19" s="101"/>
      <c r="B19" s="94" t="str">
        <f t="shared" si="0"/>
        <v/>
      </c>
      <c r="C19" s="94" t="str">
        <f t="shared" ref="C19:C29" si="3">IF(C6="","",DATE($A$1,$C$4,C6))</f>
        <v/>
      </c>
      <c r="D19" s="94" t="str">
        <f t="shared" ref="D19:D29" si="4">IF(D6="","",DATE($A$1,$D$4,D6))</f>
        <v/>
      </c>
      <c r="E19" s="94" t="str">
        <f t="shared" ref="E19:E29" si="5">IF(E6="","",DATE($A$1,$E$4,E6))</f>
        <v/>
      </c>
      <c r="F19" s="97"/>
      <c r="G19" s="94" t="str">
        <f t="shared" ref="G19:G29" si="6">IF(G6="","",DATE($A$1,$G$4,G6))</f>
        <v/>
      </c>
      <c r="H19" s="94" t="str">
        <f t="shared" ref="H19:H29" si="7">IF(H6="","",DATE($A$1,$H$4,H6))</f>
        <v/>
      </c>
      <c r="I19" s="86">
        <f t="shared" si="1"/>
        <v>42591</v>
      </c>
      <c r="J19" s="94" t="str">
        <f t="shared" ref="J19:J29" si="8">IF(J6="","",DATE($A$1,$J$4,J6))</f>
        <v/>
      </c>
      <c r="K19" s="94" t="str">
        <f t="shared" ref="K19:K29" si="9">IF(K6="","",DATE($A$1,$K$4,K6))</f>
        <v/>
      </c>
      <c r="L19" s="94" t="str">
        <f t="shared" ref="L19:L29" si="10">IF(L6="","",DATE($A$1,$L$4,L6))</f>
        <v/>
      </c>
      <c r="M19" s="86">
        <f t="shared" si="2"/>
        <v>42731</v>
      </c>
    </row>
    <row r="20" spans="1:13">
      <c r="A20" s="101"/>
      <c r="B20" s="94" t="str">
        <f t="shared" si="0"/>
        <v/>
      </c>
      <c r="C20" s="94" t="str">
        <f t="shared" si="3"/>
        <v/>
      </c>
      <c r="D20" s="94" t="str">
        <f t="shared" si="4"/>
        <v/>
      </c>
      <c r="E20" s="94" t="str">
        <f t="shared" si="5"/>
        <v/>
      </c>
      <c r="F20" s="97"/>
      <c r="G20" s="94" t="str">
        <f t="shared" si="6"/>
        <v/>
      </c>
      <c r="H20" s="94" t="str">
        <f t="shared" si="7"/>
        <v/>
      </c>
      <c r="I20" s="86">
        <f t="shared" si="1"/>
        <v>42592</v>
      </c>
      <c r="J20" s="94" t="str">
        <f t="shared" si="8"/>
        <v/>
      </c>
      <c r="K20" s="94" t="str">
        <f t="shared" si="9"/>
        <v/>
      </c>
      <c r="L20" s="94" t="str">
        <f t="shared" si="10"/>
        <v/>
      </c>
      <c r="M20" s="86">
        <f t="shared" si="2"/>
        <v>42732</v>
      </c>
    </row>
    <row r="21" spans="1:13">
      <c r="A21" s="101"/>
      <c r="B21" s="94" t="str">
        <f t="shared" si="0"/>
        <v/>
      </c>
      <c r="C21" s="94" t="str">
        <f t="shared" si="3"/>
        <v/>
      </c>
      <c r="D21" s="94" t="str">
        <f t="shared" si="4"/>
        <v/>
      </c>
      <c r="E21" s="94" t="str">
        <f t="shared" si="5"/>
        <v/>
      </c>
      <c r="F21" s="97"/>
      <c r="G21" s="94" t="str">
        <f t="shared" si="6"/>
        <v/>
      </c>
      <c r="H21" s="94" t="str">
        <f t="shared" si="7"/>
        <v/>
      </c>
      <c r="I21" s="86">
        <f t="shared" si="1"/>
        <v>42593</v>
      </c>
      <c r="J21" s="94" t="str">
        <f t="shared" si="8"/>
        <v/>
      </c>
      <c r="K21" s="94" t="str">
        <f t="shared" si="9"/>
        <v/>
      </c>
      <c r="L21" s="94" t="str">
        <f t="shared" si="10"/>
        <v/>
      </c>
      <c r="M21" s="86">
        <f t="shared" si="2"/>
        <v>42733</v>
      </c>
    </row>
    <row r="22" spans="1:13">
      <c r="A22" s="101"/>
      <c r="B22" s="94" t="str">
        <f t="shared" si="0"/>
        <v/>
      </c>
      <c r="C22" s="94" t="str">
        <f t="shared" si="3"/>
        <v/>
      </c>
      <c r="D22" s="94" t="str">
        <f t="shared" si="4"/>
        <v/>
      </c>
      <c r="E22" s="94" t="str">
        <f t="shared" si="5"/>
        <v/>
      </c>
      <c r="F22" s="97"/>
      <c r="G22" s="94" t="str">
        <f t="shared" si="6"/>
        <v/>
      </c>
      <c r="H22" s="94" t="str">
        <f t="shared" si="7"/>
        <v/>
      </c>
      <c r="I22" s="86">
        <f t="shared" si="1"/>
        <v>42594</v>
      </c>
      <c r="J22" s="94" t="str">
        <f t="shared" si="8"/>
        <v/>
      </c>
      <c r="K22" s="94" t="str">
        <f t="shared" si="9"/>
        <v/>
      </c>
      <c r="L22" s="94" t="str">
        <f t="shared" si="10"/>
        <v/>
      </c>
      <c r="M22" s="86" t="str">
        <f t="shared" si="2"/>
        <v/>
      </c>
    </row>
    <row r="23" spans="1:13">
      <c r="A23" s="101"/>
      <c r="B23" s="94" t="str">
        <f t="shared" si="0"/>
        <v/>
      </c>
      <c r="C23" s="94" t="str">
        <f t="shared" si="3"/>
        <v/>
      </c>
      <c r="D23" s="94" t="str">
        <f t="shared" si="4"/>
        <v/>
      </c>
      <c r="E23" s="94" t="str">
        <f t="shared" si="5"/>
        <v/>
      </c>
      <c r="F23" s="97"/>
      <c r="G23" s="94" t="str">
        <f t="shared" si="6"/>
        <v/>
      </c>
      <c r="H23" s="94" t="str">
        <f t="shared" si="7"/>
        <v/>
      </c>
      <c r="I23" s="86">
        <f t="shared" si="1"/>
        <v>42595</v>
      </c>
      <c r="J23" s="94" t="str">
        <f t="shared" si="8"/>
        <v/>
      </c>
      <c r="K23" s="94" t="str">
        <f t="shared" si="9"/>
        <v/>
      </c>
      <c r="L23" s="94" t="str">
        <f t="shared" si="10"/>
        <v/>
      </c>
      <c r="M23" s="86" t="str">
        <f t="shared" si="2"/>
        <v/>
      </c>
    </row>
    <row r="24" spans="1:13">
      <c r="A24" s="101"/>
      <c r="B24" s="94" t="str">
        <f t="shared" si="0"/>
        <v/>
      </c>
      <c r="C24" s="94" t="str">
        <f t="shared" si="3"/>
        <v/>
      </c>
      <c r="D24" s="94" t="str">
        <f t="shared" si="4"/>
        <v/>
      </c>
      <c r="E24" s="94" t="str">
        <f t="shared" si="5"/>
        <v/>
      </c>
      <c r="F24" s="97"/>
      <c r="G24" s="94" t="str">
        <f t="shared" si="6"/>
        <v/>
      </c>
      <c r="H24" s="94" t="str">
        <f t="shared" si="7"/>
        <v/>
      </c>
      <c r="I24" s="86">
        <f t="shared" si="1"/>
        <v>42596</v>
      </c>
      <c r="J24" s="94" t="str">
        <f t="shared" si="8"/>
        <v/>
      </c>
      <c r="K24" s="94" t="str">
        <f t="shared" si="9"/>
        <v/>
      </c>
      <c r="L24" s="94" t="str">
        <f t="shared" si="10"/>
        <v/>
      </c>
      <c r="M24" s="86" t="str">
        <f t="shared" si="2"/>
        <v/>
      </c>
    </row>
    <row r="25" spans="1:13">
      <c r="A25" s="101"/>
      <c r="B25" s="94" t="str">
        <f t="shared" si="0"/>
        <v/>
      </c>
      <c r="C25" s="94" t="str">
        <f t="shared" si="3"/>
        <v/>
      </c>
      <c r="D25" s="94" t="str">
        <f t="shared" si="4"/>
        <v/>
      </c>
      <c r="E25" s="94" t="str">
        <f t="shared" si="5"/>
        <v/>
      </c>
      <c r="F25" s="97"/>
      <c r="G25" s="94" t="str">
        <f t="shared" si="6"/>
        <v/>
      </c>
      <c r="H25" s="94" t="str">
        <f t="shared" si="7"/>
        <v/>
      </c>
      <c r="I25" s="86">
        <f t="shared" si="1"/>
        <v>42597</v>
      </c>
      <c r="J25" s="94" t="str">
        <f t="shared" si="8"/>
        <v/>
      </c>
      <c r="K25" s="94" t="str">
        <f t="shared" si="9"/>
        <v/>
      </c>
      <c r="L25" s="94" t="str">
        <f t="shared" si="10"/>
        <v/>
      </c>
      <c r="M25" s="86" t="str">
        <f t="shared" si="2"/>
        <v/>
      </c>
    </row>
    <row r="26" spans="1:13">
      <c r="A26" s="101"/>
      <c r="B26" s="94" t="str">
        <f t="shared" si="0"/>
        <v/>
      </c>
      <c r="C26" s="94" t="str">
        <f t="shared" si="3"/>
        <v/>
      </c>
      <c r="D26" s="94" t="str">
        <f t="shared" si="4"/>
        <v/>
      </c>
      <c r="E26" s="94" t="str">
        <f t="shared" si="5"/>
        <v/>
      </c>
      <c r="F26" s="97"/>
      <c r="G26" s="94" t="str">
        <f t="shared" si="6"/>
        <v/>
      </c>
      <c r="H26" s="94" t="str">
        <f t="shared" si="7"/>
        <v/>
      </c>
      <c r="I26" s="86">
        <f t="shared" si="1"/>
        <v>42598</v>
      </c>
      <c r="J26" s="94" t="str">
        <f t="shared" si="8"/>
        <v/>
      </c>
      <c r="K26" s="94" t="str">
        <f t="shared" si="9"/>
        <v/>
      </c>
      <c r="L26" s="94" t="str">
        <f t="shared" si="10"/>
        <v/>
      </c>
      <c r="M26" s="86" t="str">
        <f t="shared" si="2"/>
        <v/>
      </c>
    </row>
    <row r="27" spans="1:13">
      <c r="A27" s="101"/>
      <c r="B27" s="94" t="str">
        <f t="shared" si="0"/>
        <v/>
      </c>
      <c r="C27" s="94" t="str">
        <f t="shared" si="3"/>
        <v/>
      </c>
      <c r="D27" s="94" t="str">
        <f t="shared" si="4"/>
        <v/>
      </c>
      <c r="E27" s="94" t="str">
        <f t="shared" si="5"/>
        <v/>
      </c>
      <c r="F27" s="97"/>
      <c r="G27" s="94" t="str">
        <f t="shared" si="6"/>
        <v/>
      </c>
      <c r="H27" s="94" t="str">
        <f t="shared" si="7"/>
        <v/>
      </c>
      <c r="I27" s="86">
        <f t="shared" si="1"/>
        <v>42599</v>
      </c>
      <c r="J27" s="94" t="str">
        <f t="shared" si="8"/>
        <v/>
      </c>
      <c r="K27" s="94" t="str">
        <f t="shared" si="9"/>
        <v/>
      </c>
      <c r="L27" s="94" t="str">
        <f t="shared" si="10"/>
        <v/>
      </c>
      <c r="M27" s="86" t="str">
        <f t="shared" si="2"/>
        <v/>
      </c>
    </row>
    <row r="28" spans="1:13">
      <c r="A28" s="101"/>
      <c r="B28" s="94" t="str">
        <f t="shared" si="0"/>
        <v/>
      </c>
      <c r="C28" s="94" t="str">
        <f t="shared" si="3"/>
        <v/>
      </c>
      <c r="D28" s="94" t="str">
        <f t="shared" si="4"/>
        <v/>
      </c>
      <c r="E28" s="94" t="str">
        <f t="shared" si="5"/>
        <v/>
      </c>
      <c r="F28" s="97"/>
      <c r="G28" s="94" t="str">
        <f t="shared" si="6"/>
        <v/>
      </c>
      <c r="H28" s="94" t="str">
        <f t="shared" si="7"/>
        <v/>
      </c>
      <c r="I28" s="86">
        <f t="shared" si="1"/>
        <v>42600</v>
      </c>
      <c r="J28" s="94" t="str">
        <f t="shared" si="8"/>
        <v/>
      </c>
      <c r="K28" s="94" t="str">
        <f t="shared" si="9"/>
        <v/>
      </c>
      <c r="L28" s="94" t="str">
        <f t="shared" si="10"/>
        <v/>
      </c>
      <c r="M28" s="86" t="str">
        <f t="shared" si="2"/>
        <v/>
      </c>
    </row>
    <row r="29" spans="1:13" ht="15.75" thickBot="1">
      <c r="A29" s="102"/>
      <c r="B29" s="95" t="str">
        <f t="shared" si="0"/>
        <v/>
      </c>
      <c r="C29" s="95" t="str">
        <f t="shared" si="3"/>
        <v/>
      </c>
      <c r="D29" s="95" t="str">
        <f t="shared" si="4"/>
        <v/>
      </c>
      <c r="E29" s="95" t="str">
        <f t="shared" si="5"/>
        <v/>
      </c>
      <c r="F29" s="98"/>
      <c r="G29" s="95" t="str">
        <f t="shared" si="6"/>
        <v/>
      </c>
      <c r="H29" s="95" t="str">
        <f t="shared" si="7"/>
        <v/>
      </c>
      <c r="I29" s="87">
        <f t="shared" si="1"/>
        <v>42601</v>
      </c>
      <c r="J29" s="95" t="str">
        <f t="shared" si="8"/>
        <v/>
      </c>
      <c r="K29" s="95" t="str">
        <f t="shared" si="9"/>
        <v/>
      </c>
      <c r="L29" s="95" t="str">
        <f t="shared" si="10"/>
        <v/>
      </c>
      <c r="M29" s="87" t="str">
        <f t="shared" si="2"/>
        <v/>
      </c>
    </row>
  </sheetData>
  <mergeCells count="3">
    <mergeCell ref="A18:A29"/>
    <mergeCell ref="A1:B2"/>
    <mergeCell ref="A5:A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X54"/>
  <sheetViews>
    <sheetView workbookViewId="0">
      <selection activeCell="C18" sqref="C18"/>
    </sheetView>
  </sheetViews>
  <sheetFormatPr baseColWidth="10" defaultColWidth="11.5703125" defaultRowHeight="15"/>
  <cols>
    <col min="1" max="1" width="14.42578125" style="1" customWidth="1"/>
    <col min="2" max="2" width="22.5703125" style="3" customWidth="1"/>
    <col min="3" max="3" width="12.5703125" style="3" bestFit="1" customWidth="1"/>
    <col min="4" max="4" width="10.85546875" style="3" customWidth="1"/>
    <col min="5" max="5" width="14.42578125" style="3" bestFit="1" customWidth="1"/>
    <col min="6" max="6" width="17.28515625" style="4" customWidth="1"/>
    <col min="7" max="7" width="17.7109375" style="4" customWidth="1"/>
    <col min="8" max="8" width="17.7109375" style="3" customWidth="1"/>
    <col min="9" max="9" width="18.28515625" style="4" customWidth="1"/>
    <col min="10" max="11" width="11.5703125" style="1"/>
    <col min="12" max="12" width="17.85546875" style="1" customWidth="1"/>
    <col min="13" max="13" width="20.28515625" style="1" customWidth="1"/>
    <col min="14" max="14" width="17.85546875" style="1" customWidth="1"/>
    <col min="15" max="16" width="25" style="1" customWidth="1"/>
    <col min="17" max="17" width="11.5703125" style="1" customWidth="1"/>
    <col min="18" max="18" width="17.85546875" style="1" customWidth="1"/>
    <col min="19" max="19" width="20.28515625" style="1" customWidth="1"/>
    <col min="20" max="20" width="17.85546875" style="1" customWidth="1"/>
    <col min="21" max="21" width="22.5703125" style="1" customWidth="1"/>
    <col min="22" max="22" width="20.140625" style="1" customWidth="1"/>
    <col min="23" max="23" width="16.140625" style="1" customWidth="1"/>
    <col min="24" max="24" width="14.85546875" style="1" customWidth="1"/>
    <col min="25" max="16384" width="11.5703125" style="1"/>
  </cols>
  <sheetData>
    <row r="1" spans="1:24" ht="15" customHeight="1">
      <c r="A1" s="116" t="s">
        <v>24</v>
      </c>
      <c r="B1" s="117"/>
      <c r="C1" s="130" t="s">
        <v>1</v>
      </c>
      <c r="D1" s="131"/>
      <c r="E1" s="131"/>
      <c r="F1" s="131"/>
      <c r="G1" s="131"/>
      <c r="H1" s="131"/>
      <c r="I1" s="128">
        <v>42485.208333333336</v>
      </c>
      <c r="L1" s="115"/>
      <c r="M1" s="115"/>
      <c r="N1" s="115"/>
      <c r="O1" s="115"/>
      <c r="P1" s="115"/>
      <c r="Q1" s="115"/>
    </row>
    <row r="2" spans="1:24" ht="15" customHeight="1" thickBot="1">
      <c r="A2" s="118"/>
      <c r="B2" s="119"/>
      <c r="C2" s="132"/>
      <c r="D2" s="133"/>
      <c r="E2" s="133"/>
      <c r="F2" s="133"/>
      <c r="G2" s="133"/>
      <c r="H2" s="133"/>
      <c r="I2" s="129"/>
      <c r="L2" s="115"/>
      <c r="M2" s="115"/>
      <c r="N2" s="115"/>
      <c r="O2" s="115"/>
      <c r="P2" s="115"/>
      <c r="Q2" s="115"/>
    </row>
    <row r="3" spans="1:24" s="5" customFormat="1" ht="30" customHeight="1">
      <c r="A3" s="111" t="s">
        <v>2</v>
      </c>
      <c r="B3" s="113" t="s">
        <v>8</v>
      </c>
      <c r="C3" s="120" t="s">
        <v>0</v>
      </c>
      <c r="D3" s="122" t="s">
        <v>23</v>
      </c>
      <c r="E3" s="122" t="s">
        <v>22</v>
      </c>
      <c r="F3" s="124" t="s">
        <v>9</v>
      </c>
      <c r="G3" s="124" t="s">
        <v>10</v>
      </c>
      <c r="H3" s="124" t="s">
        <v>17</v>
      </c>
      <c r="I3" s="126" t="s">
        <v>15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>
      <c r="A4" s="112"/>
      <c r="B4" s="114"/>
      <c r="C4" s="121"/>
      <c r="D4" s="121"/>
      <c r="E4" s="123"/>
      <c r="F4" s="125"/>
      <c r="G4" s="125"/>
      <c r="H4" s="125"/>
      <c r="I4" s="127"/>
    </row>
    <row r="5" spans="1:24" s="11" customFormat="1" ht="9.9499999999999993" customHeight="1">
      <c r="A5" s="107" t="s">
        <v>3</v>
      </c>
      <c r="B5" s="13">
        <v>223737</v>
      </c>
      <c r="C5" s="13">
        <v>100</v>
      </c>
      <c r="D5" s="13">
        <v>2</v>
      </c>
      <c r="E5" s="13">
        <v>9</v>
      </c>
      <c r="F5" s="14">
        <f>IF(C5*E5/60+D5=0, "", C5*E5/60+D5)</f>
        <v>17</v>
      </c>
      <c r="G5" s="14">
        <f>IF(F5="","",F5/16)</f>
        <v>1.0625</v>
      </c>
      <c r="H5" s="15">
        <f>$I$1</f>
        <v>42485.208333333336</v>
      </c>
      <c r="I5" s="16">
        <f>IF(G5="","",IF(G5&lt;=16/24,G5,G5+H5+(16/24-1)))</f>
        <v>42485.9375</v>
      </c>
    </row>
    <row r="6" spans="1:24" s="11" customFormat="1" ht="9.9499999999999993" customHeight="1">
      <c r="A6" s="108"/>
      <c r="B6" s="17">
        <v>223756</v>
      </c>
      <c r="C6" s="17">
        <v>100</v>
      </c>
      <c r="D6" s="17">
        <v>2.5</v>
      </c>
      <c r="E6" s="17">
        <v>8.5</v>
      </c>
      <c r="F6" s="18">
        <f t="shared" ref="F6:F53" si="0">IF(C6*E6/60+D6=0, "", C6*E6/60+D6)</f>
        <v>16.666666666666664</v>
      </c>
      <c r="G6" s="18">
        <f t="shared" ref="G6:G53" si="1">IF(F6="","",F6/16)</f>
        <v>1.0416666666666665</v>
      </c>
      <c r="H6" s="19">
        <f>IF(I5="","",I5)</f>
        <v>42485.9375</v>
      </c>
      <c r="I6" s="28">
        <f>IF(G6="", "", H6+G6)</f>
        <v>42486.979166666664</v>
      </c>
    </row>
    <row r="7" spans="1:24" s="11" customFormat="1" ht="9.9499999999999993" customHeight="1">
      <c r="A7" s="108"/>
      <c r="B7" s="17"/>
      <c r="C7" s="17"/>
      <c r="D7" s="17"/>
      <c r="E7" s="17"/>
      <c r="F7" s="18" t="str">
        <f t="shared" si="0"/>
        <v/>
      </c>
      <c r="G7" s="18" t="str">
        <f t="shared" si="1"/>
        <v/>
      </c>
      <c r="H7" s="19">
        <f>IF(I6="","",I6)</f>
        <v>42486.979166666664</v>
      </c>
      <c r="I7" s="28" t="str">
        <f t="shared" ref="I7:I53" si="2">IF(G7="", "", H7+G7)</f>
        <v/>
      </c>
    </row>
    <row r="8" spans="1:24" s="11" customFormat="1" ht="9.9499999999999993" customHeight="1">
      <c r="A8" s="108"/>
      <c r="B8" s="17"/>
      <c r="C8" s="17"/>
      <c r="D8" s="17"/>
      <c r="E8" s="17"/>
      <c r="F8" s="18" t="str">
        <f t="shared" si="0"/>
        <v/>
      </c>
      <c r="G8" s="18" t="str">
        <f t="shared" si="1"/>
        <v/>
      </c>
      <c r="H8" s="19" t="str">
        <f t="shared" ref="H8:H13" si="3">IF(I7="","",I7)</f>
        <v/>
      </c>
      <c r="I8" s="28" t="str">
        <f t="shared" si="2"/>
        <v/>
      </c>
    </row>
    <row r="9" spans="1:24" s="11" customFormat="1" ht="9.9499999999999993" customHeight="1">
      <c r="A9" s="108"/>
      <c r="B9" s="17"/>
      <c r="C9" s="17"/>
      <c r="D9" s="17"/>
      <c r="E9" s="17"/>
      <c r="F9" s="18" t="str">
        <f t="shared" si="0"/>
        <v/>
      </c>
      <c r="G9" s="18" t="str">
        <f t="shared" si="1"/>
        <v/>
      </c>
      <c r="H9" s="19" t="str">
        <f t="shared" si="3"/>
        <v/>
      </c>
      <c r="I9" s="28" t="str">
        <f t="shared" si="2"/>
        <v/>
      </c>
    </row>
    <row r="10" spans="1:24" s="11" customFormat="1" ht="9.9499999999999993" customHeight="1">
      <c r="A10" s="108"/>
      <c r="B10" s="17"/>
      <c r="C10" s="17"/>
      <c r="D10" s="17"/>
      <c r="E10" s="17"/>
      <c r="F10" s="18" t="str">
        <f t="shared" si="0"/>
        <v/>
      </c>
      <c r="G10" s="18" t="str">
        <f t="shared" si="1"/>
        <v/>
      </c>
      <c r="H10" s="19" t="str">
        <f t="shared" si="3"/>
        <v/>
      </c>
      <c r="I10" s="28" t="str">
        <f t="shared" si="2"/>
        <v/>
      </c>
    </row>
    <row r="11" spans="1:24" s="11" customFormat="1" ht="9.9499999999999993" customHeight="1">
      <c r="A11" s="108"/>
      <c r="B11" s="17"/>
      <c r="C11" s="17"/>
      <c r="D11" s="17"/>
      <c r="E11" s="17"/>
      <c r="F11" s="18" t="str">
        <f t="shared" si="0"/>
        <v/>
      </c>
      <c r="G11" s="18" t="str">
        <f t="shared" si="1"/>
        <v/>
      </c>
      <c r="H11" s="19" t="str">
        <f t="shared" si="3"/>
        <v/>
      </c>
      <c r="I11" s="28" t="str">
        <f t="shared" si="2"/>
        <v/>
      </c>
    </row>
    <row r="12" spans="1:24" s="11" customFormat="1" ht="9.9499999999999993" customHeight="1">
      <c r="A12" s="108"/>
      <c r="B12" s="17"/>
      <c r="C12" s="17"/>
      <c r="D12" s="17"/>
      <c r="E12" s="17"/>
      <c r="F12" s="18" t="str">
        <f t="shared" si="0"/>
        <v/>
      </c>
      <c r="G12" s="18" t="str">
        <f t="shared" si="1"/>
        <v/>
      </c>
      <c r="H12" s="19" t="str">
        <f t="shared" si="3"/>
        <v/>
      </c>
      <c r="I12" s="28" t="str">
        <f t="shared" si="2"/>
        <v/>
      </c>
    </row>
    <row r="13" spans="1:24" s="11" customFormat="1" ht="9.9499999999999993" customHeight="1">
      <c r="A13" s="108"/>
      <c r="B13" s="17"/>
      <c r="C13" s="17"/>
      <c r="D13" s="17"/>
      <c r="E13" s="17"/>
      <c r="F13" s="18" t="str">
        <f t="shared" si="0"/>
        <v/>
      </c>
      <c r="G13" s="18" t="str">
        <f t="shared" si="1"/>
        <v/>
      </c>
      <c r="H13" s="19" t="str">
        <f t="shared" si="3"/>
        <v/>
      </c>
      <c r="I13" s="28" t="str">
        <f t="shared" si="2"/>
        <v/>
      </c>
    </row>
    <row r="14" spans="1:24" s="11" customFormat="1" ht="5.0999999999999996" customHeight="1">
      <c r="A14" s="109"/>
      <c r="B14" s="24"/>
      <c r="C14" s="24"/>
      <c r="D14" s="24"/>
      <c r="E14" s="24"/>
      <c r="F14" s="25" t="str">
        <f t="shared" si="0"/>
        <v/>
      </c>
      <c r="G14" s="25" t="str">
        <f t="shared" si="1"/>
        <v/>
      </c>
      <c r="H14" s="26"/>
      <c r="I14" s="27"/>
    </row>
    <row r="15" spans="1:24" s="11" customFormat="1" ht="9.9499999999999993" customHeight="1">
      <c r="A15" s="107" t="s">
        <v>4</v>
      </c>
      <c r="B15" s="13"/>
      <c r="C15" s="13"/>
      <c r="D15" s="13"/>
      <c r="E15" s="13"/>
      <c r="F15" s="18" t="str">
        <f t="shared" si="0"/>
        <v/>
      </c>
      <c r="G15" s="18" t="str">
        <f t="shared" si="1"/>
        <v/>
      </c>
      <c r="H15" s="15">
        <f t="shared" ref="H15:H45" si="4">$I$1</f>
        <v>42485.208333333336</v>
      </c>
      <c r="I15" s="28" t="str">
        <f t="shared" si="2"/>
        <v/>
      </c>
      <c r="L15" s="19" t="e">
        <f>WORKDAY(H5,G5,'Période de fermeture'!B18:M29)</f>
        <v>#VALUE!</v>
      </c>
    </row>
    <row r="16" spans="1:24" s="11" customFormat="1" ht="9.9499999999999993" customHeight="1">
      <c r="A16" s="108"/>
      <c r="B16" s="17"/>
      <c r="C16" s="17"/>
      <c r="D16" s="17"/>
      <c r="E16" s="17"/>
      <c r="F16" s="18" t="str">
        <f t="shared" si="0"/>
        <v/>
      </c>
      <c r="G16" s="18" t="str">
        <f t="shared" si="1"/>
        <v/>
      </c>
      <c r="H16" s="19" t="str">
        <f>IF(I16="","",I16)</f>
        <v/>
      </c>
      <c r="I16" s="28" t="str">
        <f t="shared" si="2"/>
        <v/>
      </c>
    </row>
    <row r="17" spans="1:12" s="11" customFormat="1" ht="9.9499999999999993" customHeight="1">
      <c r="A17" s="108"/>
      <c r="B17" s="17"/>
      <c r="C17" s="17"/>
      <c r="D17" s="17"/>
      <c r="E17" s="17"/>
      <c r="F17" s="18" t="str">
        <f t="shared" si="0"/>
        <v/>
      </c>
      <c r="G17" s="18" t="str">
        <f t="shared" si="1"/>
        <v/>
      </c>
      <c r="H17" s="19" t="str">
        <f t="shared" ref="H17:H23" si="5">IF(I17="","",I17)</f>
        <v/>
      </c>
      <c r="I17" s="28" t="str">
        <f t="shared" si="2"/>
        <v/>
      </c>
    </row>
    <row r="18" spans="1:12" s="11" customFormat="1" ht="9.9499999999999993" customHeight="1">
      <c r="A18" s="108"/>
      <c r="B18" s="17"/>
      <c r="C18" s="17"/>
      <c r="D18" s="17"/>
      <c r="E18" s="17"/>
      <c r="F18" s="18" t="str">
        <f t="shared" si="0"/>
        <v/>
      </c>
      <c r="G18" s="18" t="str">
        <f t="shared" si="1"/>
        <v/>
      </c>
      <c r="H18" s="19" t="str">
        <f t="shared" si="5"/>
        <v/>
      </c>
      <c r="I18" s="28" t="str">
        <f t="shared" si="2"/>
        <v/>
      </c>
    </row>
    <row r="19" spans="1:12" s="11" customFormat="1" ht="9.9499999999999993" customHeight="1">
      <c r="A19" s="108"/>
      <c r="B19" s="17"/>
      <c r="C19" s="17"/>
      <c r="D19" s="17"/>
      <c r="E19" s="17"/>
      <c r="F19" s="18" t="str">
        <f t="shared" si="0"/>
        <v/>
      </c>
      <c r="G19" s="18" t="str">
        <f t="shared" si="1"/>
        <v/>
      </c>
      <c r="H19" s="19" t="str">
        <f t="shared" si="5"/>
        <v/>
      </c>
      <c r="I19" s="28" t="str">
        <f t="shared" si="2"/>
        <v/>
      </c>
    </row>
    <row r="20" spans="1:12" s="11" customFormat="1" ht="9.9499999999999993" customHeight="1">
      <c r="A20" s="108"/>
      <c r="B20" s="17"/>
      <c r="C20" s="17"/>
      <c r="D20" s="17"/>
      <c r="E20" s="17"/>
      <c r="F20" s="18" t="str">
        <f t="shared" si="0"/>
        <v/>
      </c>
      <c r="G20" s="18" t="str">
        <f t="shared" si="1"/>
        <v/>
      </c>
      <c r="H20" s="19" t="str">
        <f t="shared" si="5"/>
        <v/>
      </c>
      <c r="I20" s="28" t="str">
        <f t="shared" si="2"/>
        <v/>
      </c>
      <c r="L20" s="149"/>
    </row>
    <row r="21" spans="1:12" s="11" customFormat="1" ht="9.9499999999999993" customHeight="1">
      <c r="A21" s="108"/>
      <c r="B21" s="17"/>
      <c r="C21" s="17"/>
      <c r="D21" s="17"/>
      <c r="E21" s="17"/>
      <c r="F21" s="18" t="str">
        <f t="shared" si="0"/>
        <v/>
      </c>
      <c r="G21" s="18" t="str">
        <f t="shared" si="1"/>
        <v/>
      </c>
      <c r="H21" s="19" t="str">
        <f t="shared" si="5"/>
        <v/>
      </c>
      <c r="I21" s="28" t="str">
        <f t="shared" si="2"/>
        <v/>
      </c>
    </row>
    <row r="22" spans="1:12" s="11" customFormat="1" ht="9.9499999999999993" customHeight="1">
      <c r="A22" s="108"/>
      <c r="B22" s="17"/>
      <c r="C22" s="17"/>
      <c r="D22" s="17"/>
      <c r="E22" s="17"/>
      <c r="F22" s="18" t="str">
        <f t="shared" si="0"/>
        <v/>
      </c>
      <c r="G22" s="18" t="str">
        <f t="shared" si="1"/>
        <v/>
      </c>
      <c r="H22" s="19" t="str">
        <f t="shared" si="5"/>
        <v/>
      </c>
      <c r="I22" s="28" t="str">
        <f t="shared" si="2"/>
        <v/>
      </c>
    </row>
    <row r="23" spans="1:12" s="11" customFormat="1" ht="9.9499999999999993" customHeight="1">
      <c r="A23" s="108"/>
      <c r="B23" s="17"/>
      <c r="C23" s="17"/>
      <c r="D23" s="17"/>
      <c r="E23" s="17"/>
      <c r="F23" s="18" t="str">
        <f t="shared" si="0"/>
        <v/>
      </c>
      <c r="G23" s="18" t="str">
        <f t="shared" si="1"/>
        <v/>
      </c>
      <c r="H23" s="19" t="str">
        <f t="shared" si="5"/>
        <v/>
      </c>
      <c r="I23" s="28" t="str">
        <f t="shared" si="2"/>
        <v/>
      </c>
    </row>
    <row r="24" spans="1:12" s="11" customFormat="1" ht="5.0999999999999996" customHeight="1">
      <c r="A24" s="109"/>
      <c r="B24" s="24"/>
      <c r="C24" s="24"/>
      <c r="D24" s="24"/>
      <c r="E24" s="24"/>
      <c r="F24" s="25" t="str">
        <f t="shared" si="0"/>
        <v/>
      </c>
      <c r="G24" s="25" t="str">
        <f t="shared" si="1"/>
        <v/>
      </c>
      <c r="H24" s="26"/>
      <c r="I24" s="27"/>
    </row>
    <row r="25" spans="1:12" s="11" customFormat="1" ht="9.9499999999999993" customHeight="1">
      <c r="A25" s="107" t="s">
        <v>5</v>
      </c>
      <c r="B25" s="13"/>
      <c r="C25" s="13"/>
      <c r="D25" s="13"/>
      <c r="E25" s="13"/>
      <c r="F25" s="18" t="str">
        <f t="shared" si="0"/>
        <v/>
      </c>
      <c r="G25" s="18" t="str">
        <f t="shared" si="1"/>
        <v/>
      </c>
      <c r="H25" s="15">
        <f t="shared" si="4"/>
        <v>42485.208333333336</v>
      </c>
      <c r="I25" s="28" t="str">
        <f t="shared" si="2"/>
        <v/>
      </c>
    </row>
    <row r="26" spans="1:12" s="11" customFormat="1" ht="9.9499999999999993" customHeight="1">
      <c r="A26" s="108"/>
      <c r="B26" s="17"/>
      <c r="C26" s="17"/>
      <c r="D26" s="17"/>
      <c r="E26" s="17"/>
      <c r="F26" s="18" t="str">
        <f t="shared" si="0"/>
        <v/>
      </c>
      <c r="G26" s="18" t="str">
        <f t="shared" si="1"/>
        <v/>
      </c>
      <c r="H26" s="19" t="str">
        <f>IF(I26="","",I26)</f>
        <v/>
      </c>
      <c r="I26" s="28" t="str">
        <f t="shared" si="2"/>
        <v/>
      </c>
    </row>
    <row r="27" spans="1:12" s="11" customFormat="1" ht="9.9499999999999993" customHeight="1">
      <c r="A27" s="108"/>
      <c r="B27" s="17"/>
      <c r="C27" s="17"/>
      <c r="D27" s="17"/>
      <c r="E27" s="17"/>
      <c r="F27" s="18" t="str">
        <f t="shared" si="0"/>
        <v/>
      </c>
      <c r="G27" s="18" t="str">
        <f t="shared" si="1"/>
        <v/>
      </c>
      <c r="H27" s="19" t="str">
        <f t="shared" ref="H27:H33" si="6">IF(I27="","",I27)</f>
        <v/>
      </c>
      <c r="I27" s="28" t="str">
        <f t="shared" si="2"/>
        <v/>
      </c>
    </row>
    <row r="28" spans="1:12" s="11" customFormat="1" ht="9.9499999999999993" customHeight="1">
      <c r="A28" s="108"/>
      <c r="B28" s="17"/>
      <c r="C28" s="17"/>
      <c r="D28" s="17"/>
      <c r="E28" s="17"/>
      <c r="F28" s="18" t="str">
        <f t="shared" si="0"/>
        <v/>
      </c>
      <c r="G28" s="18" t="str">
        <f t="shared" si="1"/>
        <v/>
      </c>
      <c r="H28" s="19" t="str">
        <f t="shared" si="6"/>
        <v/>
      </c>
      <c r="I28" s="28" t="str">
        <f t="shared" si="2"/>
        <v/>
      </c>
    </row>
    <row r="29" spans="1:12" s="11" customFormat="1" ht="9.9499999999999993" customHeight="1">
      <c r="A29" s="108"/>
      <c r="B29" s="17"/>
      <c r="C29" s="17"/>
      <c r="D29" s="17"/>
      <c r="E29" s="17"/>
      <c r="F29" s="18" t="str">
        <f t="shared" si="0"/>
        <v/>
      </c>
      <c r="G29" s="18" t="str">
        <f t="shared" si="1"/>
        <v/>
      </c>
      <c r="H29" s="19" t="str">
        <f t="shared" si="6"/>
        <v/>
      </c>
      <c r="I29" s="28" t="str">
        <f t="shared" si="2"/>
        <v/>
      </c>
    </row>
    <row r="30" spans="1:12" s="11" customFormat="1" ht="9.9499999999999993" customHeight="1">
      <c r="A30" s="108"/>
      <c r="B30" s="17"/>
      <c r="C30" s="17"/>
      <c r="D30" s="17"/>
      <c r="E30" s="17"/>
      <c r="F30" s="18" t="str">
        <f t="shared" si="0"/>
        <v/>
      </c>
      <c r="G30" s="18" t="str">
        <f t="shared" si="1"/>
        <v/>
      </c>
      <c r="H30" s="19" t="str">
        <f t="shared" si="6"/>
        <v/>
      </c>
      <c r="I30" s="28" t="str">
        <f t="shared" si="2"/>
        <v/>
      </c>
    </row>
    <row r="31" spans="1:12" s="11" customFormat="1" ht="9.9499999999999993" customHeight="1">
      <c r="A31" s="108"/>
      <c r="B31" s="17"/>
      <c r="C31" s="17"/>
      <c r="D31" s="17"/>
      <c r="E31" s="17"/>
      <c r="F31" s="18" t="str">
        <f t="shared" si="0"/>
        <v/>
      </c>
      <c r="G31" s="18" t="str">
        <f t="shared" si="1"/>
        <v/>
      </c>
      <c r="H31" s="19" t="str">
        <f t="shared" si="6"/>
        <v/>
      </c>
      <c r="I31" s="28" t="str">
        <f t="shared" si="2"/>
        <v/>
      </c>
    </row>
    <row r="32" spans="1:12" s="11" customFormat="1" ht="9.9499999999999993" customHeight="1">
      <c r="A32" s="108"/>
      <c r="B32" s="17"/>
      <c r="C32" s="17"/>
      <c r="D32" s="17"/>
      <c r="E32" s="17"/>
      <c r="F32" s="18" t="str">
        <f t="shared" si="0"/>
        <v/>
      </c>
      <c r="G32" s="18" t="str">
        <f t="shared" si="1"/>
        <v/>
      </c>
      <c r="H32" s="19" t="str">
        <f t="shared" si="6"/>
        <v/>
      </c>
      <c r="I32" s="28" t="str">
        <f t="shared" si="2"/>
        <v/>
      </c>
    </row>
    <row r="33" spans="1:9" s="11" customFormat="1" ht="9.9499999999999993" customHeight="1">
      <c r="A33" s="108"/>
      <c r="B33" s="17"/>
      <c r="C33" s="17"/>
      <c r="D33" s="17"/>
      <c r="E33" s="17"/>
      <c r="F33" s="18" t="str">
        <f t="shared" si="0"/>
        <v/>
      </c>
      <c r="G33" s="18" t="str">
        <f t="shared" si="1"/>
        <v/>
      </c>
      <c r="H33" s="19" t="str">
        <f t="shared" si="6"/>
        <v/>
      </c>
      <c r="I33" s="28" t="str">
        <f t="shared" si="2"/>
        <v/>
      </c>
    </row>
    <row r="34" spans="1:9" s="11" customFormat="1" ht="5.0999999999999996" customHeight="1">
      <c r="A34" s="109"/>
      <c r="B34" s="24"/>
      <c r="C34" s="24"/>
      <c r="D34" s="24"/>
      <c r="E34" s="24"/>
      <c r="F34" s="25" t="str">
        <f t="shared" si="0"/>
        <v/>
      </c>
      <c r="G34" s="25" t="str">
        <f t="shared" si="1"/>
        <v/>
      </c>
      <c r="H34" s="26"/>
      <c r="I34" s="27"/>
    </row>
    <row r="35" spans="1:9" s="11" customFormat="1" ht="9.9499999999999993" customHeight="1">
      <c r="A35" s="107" t="s">
        <v>6</v>
      </c>
      <c r="B35" s="13"/>
      <c r="C35" s="13"/>
      <c r="D35" s="13"/>
      <c r="E35" s="13"/>
      <c r="F35" s="18" t="str">
        <f t="shared" si="0"/>
        <v/>
      </c>
      <c r="G35" s="18" t="str">
        <f t="shared" si="1"/>
        <v/>
      </c>
      <c r="H35" s="15">
        <f t="shared" si="4"/>
        <v>42485.208333333336</v>
      </c>
      <c r="I35" s="28" t="str">
        <f t="shared" si="2"/>
        <v/>
      </c>
    </row>
    <row r="36" spans="1:9" s="11" customFormat="1" ht="9.9499999999999993" customHeight="1">
      <c r="A36" s="108"/>
      <c r="B36" s="17"/>
      <c r="C36" s="17"/>
      <c r="D36" s="17"/>
      <c r="E36" s="17"/>
      <c r="F36" s="18" t="str">
        <f t="shared" si="0"/>
        <v/>
      </c>
      <c r="G36" s="18" t="str">
        <f t="shared" si="1"/>
        <v/>
      </c>
      <c r="H36" s="19" t="str">
        <f>IF(I36="","",I36)</f>
        <v/>
      </c>
      <c r="I36" s="28" t="str">
        <f t="shared" si="2"/>
        <v/>
      </c>
    </row>
    <row r="37" spans="1:9" s="11" customFormat="1" ht="9.9499999999999993" customHeight="1">
      <c r="A37" s="108"/>
      <c r="B37" s="17"/>
      <c r="C37" s="17"/>
      <c r="D37" s="17"/>
      <c r="E37" s="17"/>
      <c r="F37" s="18" t="str">
        <f t="shared" si="0"/>
        <v/>
      </c>
      <c r="G37" s="18" t="str">
        <f t="shared" si="1"/>
        <v/>
      </c>
      <c r="H37" s="19" t="str">
        <f t="shared" ref="H37:H43" si="7">IF(I37="","",I37)</f>
        <v/>
      </c>
      <c r="I37" s="28" t="str">
        <f t="shared" si="2"/>
        <v/>
      </c>
    </row>
    <row r="38" spans="1:9" s="11" customFormat="1" ht="9.9499999999999993" customHeight="1">
      <c r="A38" s="108"/>
      <c r="B38" s="17"/>
      <c r="C38" s="17"/>
      <c r="D38" s="17"/>
      <c r="E38" s="17"/>
      <c r="F38" s="18" t="str">
        <f t="shared" si="0"/>
        <v/>
      </c>
      <c r="G38" s="18" t="str">
        <f t="shared" si="1"/>
        <v/>
      </c>
      <c r="H38" s="19" t="str">
        <f t="shared" si="7"/>
        <v/>
      </c>
      <c r="I38" s="28" t="str">
        <f t="shared" si="2"/>
        <v/>
      </c>
    </row>
    <row r="39" spans="1:9" s="11" customFormat="1" ht="9.9499999999999993" customHeight="1">
      <c r="A39" s="108"/>
      <c r="B39" s="17"/>
      <c r="C39" s="17"/>
      <c r="D39" s="17"/>
      <c r="E39" s="17"/>
      <c r="F39" s="18" t="str">
        <f t="shared" si="0"/>
        <v/>
      </c>
      <c r="G39" s="18" t="str">
        <f t="shared" si="1"/>
        <v/>
      </c>
      <c r="H39" s="19" t="str">
        <f t="shared" si="7"/>
        <v/>
      </c>
      <c r="I39" s="28" t="str">
        <f t="shared" si="2"/>
        <v/>
      </c>
    </row>
    <row r="40" spans="1:9" s="11" customFormat="1" ht="9.9499999999999993" customHeight="1">
      <c r="A40" s="108"/>
      <c r="B40" s="17"/>
      <c r="C40" s="17"/>
      <c r="D40" s="17"/>
      <c r="E40" s="17"/>
      <c r="F40" s="18" t="str">
        <f t="shared" si="0"/>
        <v/>
      </c>
      <c r="G40" s="18" t="str">
        <f t="shared" si="1"/>
        <v/>
      </c>
      <c r="H40" s="19" t="str">
        <f t="shared" si="7"/>
        <v/>
      </c>
      <c r="I40" s="28" t="str">
        <f t="shared" si="2"/>
        <v/>
      </c>
    </row>
    <row r="41" spans="1:9" s="11" customFormat="1" ht="9.9499999999999993" customHeight="1">
      <c r="A41" s="108"/>
      <c r="B41" s="17"/>
      <c r="C41" s="17"/>
      <c r="D41" s="17"/>
      <c r="E41" s="17"/>
      <c r="F41" s="18" t="str">
        <f t="shared" si="0"/>
        <v/>
      </c>
      <c r="G41" s="18" t="str">
        <f t="shared" si="1"/>
        <v/>
      </c>
      <c r="H41" s="19" t="str">
        <f t="shared" si="7"/>
        <v/>
      </c>
      <c r="I41" s="28" t="str">
        <f t="shared" si="2"/>
        <v/>
      </c>
    </row>
    <row r="42" spans="1:9" s="11" customFormat="1" ht="9.9499999999999993" customHeight="1">
      <c r="A42" s="108"/>
      <c r="B42" s="17"/>
      <c r="C42" s="17"/>
      <c r="D42" s="17"/>
      <c r="E42" s="17"/>
      <c r="F42" s="18" t="str">
        <f t="shared" si="0"/>
        <v/>
      </c>
      <c r="G42" s="18" t="str">
        <f t="shared" si="1"/>
        <v/>
      </c>
      <c r="H42" s="19" t="str">
        <f t="shared" si="7"/>
        <v/>
      </c>
      <c r="I42" s="28" t="str">
        <f t="shared" si="2"/>
        <v/>
      </c>
    </row>
    <row r="43" spans="1:9" s="11" customFormat="1" ht="9.9499999999999993" customHeight="1">
      <c r="A43" s="108"/>
      <c r="B43" s="17"/>
      <c r="C43" s="17"/>
      <c r="D43" s="17"/>
      <c r="E43" s="17"/>
      <c r="F43" s="18" t="str">
        <f t="shared" si="0"/>
        <v/>
      </c>
      <c r="G43" s="18" t="str">
        <f t="shared" si="1"/>
        <v/>
      </c>
      <c r="H43" s="19" t="str">
        <f t="shared" si="7"/>
        <v/>
      </c>
      <c r="I43" s="28" t="str">
        <f t="shared" si="2"/>
        <v/>
      </c>
    </row>
    <row r="44" spans="1:9" s="11" customFormat="1" ht="5.0999999999999996" customHeight="1">
      <c r="A44" s="109"/>
      <c r="B44" s="17"/>
      <c r="C44" s="17"/>
      <c r="D44" s="17"/>
      <c r="E44" s="17"/>
      <c r="F44" s="25" t="str">
        <f t="shared" si="0"/>
        <v/>
      </c>
      <c r="G44" s="25" t="str">
        <f t="shared" si="1"/>
        <v/>
      </c>
      <c r="H44" s="19"/>
      <c r="I44" s="27"/>
    </row>
    <row r="45" spans="1:9" s="11" customFormat="1" ht="9.9499999999999993" customHeight="1">
      <c r="A45" s="107" t="s">
        <v>7</v>
      </c>
      <c r="B45" s="13"/>
      <c r="C45" s="13"/>
      <c r="D45" s="13"/>
      <c r="E45" s="13"/>
      <c r="F45" s="18" t="str">
        <f t="shared" si="0"/>
        <v/>
      </c>
      <c r="G45" s="18" t="str">
        <f t="shared" si="1"/>
        <v/>
      </c>
      <c r="H45" s="15">
        <f t="shared" si="4"/>
        <v>42485.208333333336</v>
      </c>
      <c r="I45" s="28" t="str">
        <f t="shared" si="2"/>
        <v/>
      </c>
    </row>
    <row r="46" spans="1:9" s="11" customFormat="1" ht="9.9499999999999993" customHeight="1">
      <c r="A46" s="108"/>
      <c r="B46" s="17"/>
      <c r="C46" s="17"/>
      <c r="D46" s="17"/>
      <c r="E46" s="17"/>
      <c r="F46" s="18" t="str">
        <f t="shared" si="0"/>
        <v/>
      </c>
      <c r="G46" s="18" t="str">
        <f t="shared" si="1"/>
        <v/>
      </c>
      <c r="H46" s="19" t="str">
        <f>IF(I46="","",I46)</f>
        <v/>
      </c>
      <c r="I46" s="28" t="str">
        <f t="shared" si="2"/>
        <v/>
      </c>
    </row>
    <row r="47" spans="1:9" s="11" customFormat="1" ht="9.9499999999999993" customHeight="1">
      <c r="A47" s="108"/>
      <c r="B47" s="17"/>
      <c r="C47" s="17"/>
      <c r="D47" s="17"/>
      <c r="E47" s="17"/>
      <c r="F47" s="18" t="str">
        <f t="shared" si="0"/>
        <v/>
      </c>
      <c r="G47" s="18" t="str">
        <f t="shared" si="1"/>
        <v/>
      </c>
      <c r="H47" s="19" t="str">
        <f t="shared" ref="H47:H53" si="8">IF(I47="","",I47)</f>
        <v/>
      </c>
      <c r="I47" s="28" t="str">
        <f t="shared" si="2"/>
        <v/>
      </c>
    </row>
    <row r="48" spans="1:9" s="11" customFormat="1" ht="9.9499999999999993" customHeight="1">
      <c r="A48" s="108"/>
      <c r="B48" s="17"/>
      <c r="C48" s="17"/>
      <c r="D48" s="17"/>
      <c r="E48" s="17"/>
      <c r="F48" s="18" t="str">
        <f t="shared" si="0"/>
        <v/>
      </c>
      <c r="G48" s="18" t="str">
        <f t="shared" si="1"/>
        <v/>
      </c>
      <c r="H48" s="19" t="str">
        <f t="shared" si="8"/>
        <v/>
      </c>
      <c r="I48" s="28" t="str">
        <f t="shared" si="2"/>
        <v/>
      </c>
    </row>
    <row r="49" spans="1:9" s="11" customFormat="1" ht="9.9499999999999993" customHeight="1">
      <c r="A49" s="108"/>
      <c r="B49" s="17"/>
      <c r="C49" s="17"/>
      <c r="D49" s="17"/>
      <c r="E49" s="17"/>
      <c r="F49" s="18" t="str">
        <f t="shared" si="0"/>
        <v/>
      </c>
      <c r="G49" s="18" t="str">
        <f t="shared" si="1"/>
        <v/>
      </c>
      <c r="H49" s="19" t="str">
        <f t="shared" si="8"/>
        <v/>
      </c>
      <c r="I49" s="28" t="str">
        <f t="shared" si="2"/>
        <v/>
      </c>
    </row>
    <row r="50" spans="1:9" s="11" customFormat="1" ht="9.9499999999999993" customHeight="1">
      <c r="A50" s="108"/>
      <c r="B50" s="17"/>
      <c r="C50" s="17"/>
      <c r="D50" s="17"/>
      <c r="E50" s="17"/>
      <c r="F50" s="18" t="str">
        <f t="shared" si="0"/>
        <v/>
      </c>
      <c r="G50" s="18" t="str">
        <f t="shared" si="1"/>
        <v/>
      </c>
      <c r="H50" s="19" t="str">
        <f t="shared" si="8"/>
        <v/>
      </c>
      <c r="I50" s="28" t="str">
        <f t="shared" si="2"/>
        <v/>
      </c>
    </row>
    <row r="51" spans="1:9" s="11" customFormat="1" ht="9.9499999999999993" customHeight="1">
      <c r="A51" s="108"/>
      <c r="B51" s="17"/>
      <c r="C51" s="17"/>
      <c r="D51" s="17"/>
      <c r="E51" s="17"/>
      <c r="F51" s="18" t="str">
        <f t="shared" si="0"/>
        <v/>
      </c>
      <c r="G51" s="18" t="str">
        <f t="shared" si="1"/>
        <v/>
      </c>
      <c r="H51" s="19" t="str">
        <f t="shared" si="8"/>
        <v/>
      </c>
      <c r="I51" s="28" t="str">
        <f t="shared" si="2"/>
        <v/>
      </c>
    </row>
    <row r="52" spans="1:9" s="11" customFormat="1" ht="9.9499999999999993" customHeight="1">
      <c r="A52" s="108"/>
      <c r="B52" s="17"/>
      <c r="C52" s="17"/>
      <c r="D52" s="17"/>
      <c r="E52" s="17"/>
      <c r="F52" s="18" t="str">
        <f t="shared" si="0"/>
        <v/>
      </c>
      <c r="G52" s="18" t="str">
        <f t="shared" si="1"/>
        <v/>
      </c>
      <c r="H52" s="19" t="str">
        <f t="shared" si="8"/>
        <v/>
      </c>
      <c r="I52" s="28" t="str">
        <f t="shared" si="2"/>
        <v/>
      </c>
    </row>
    <row r="53" spans="1:9" s="11" customFormat="1" ht="9.9499999999999993" customHeight="1">
      <c r="A53" s="108"/>
      <c r="B53" s="17"/>
      <c r="C53" s="17"/>
      <c r="D53" s="17"/>
      <c r="E53" s="17"/>
      <c r="F53" s="18" t="str">
        <f t="shared" si="0"/>
        <v/>
      </c>
      <c r="G53" s="18" t="str">
        <f t="shared" si="1"/>
        <v/>
      </c>
      <c r="H53" s="19" t="str">
        <f t="shared" si="8"/>
        <v/>
      </c>
      <c r="I53" s="28" t="str">
        <f t="shared" si="2"/>
        <v/>
      </c>
    </row>
    <row r="54" spans="1:9" s="11" customFormat="1" ht="5.0999999999999996" customHeight="1" thickBot="1">
      <c r="A54" s="110"/>
      <c r="B54" s="20"/>
      <c r="C54" s="20"/>
      <c r="D54" s="20"/>
      <c r="E54" s="20"/>
      <c r="F54" s="21"/>
      <c r="G54" s="21"/>
      <c r="H54" s="22"/>
      <c r="I54" s="23"/>
    </row>
  </sheetData>
  <mergeCells count="18">
    <mergeCell ref="L1:Q2"/>
    <mergeCell ref="A1:B2"/>
    <mergeCell ref="A5:A14"/>
    <mergeCell ref="A15:A24"/>
    <mergeCell ref="C3:C4"/>
    <mergeCell ref="E3:E4"/>
    <mergeCell ref="F3:F4"/>
    <mergeCell ref="G3:G4"/>
    <mergeCell ref="H3:H4"/>
    <mergeCell ref="I3:I4"/>
    <mergeCell ref="I1:I2"/>
    <mergeCell ref="C1:H2"/>
    <mergeCell ref="D3:D4"/>
    <mergeCell ref="A25:A34"/>
    <mergeCell ref="A35:A44"/>
    <mergeCell ref="A45:A54"/>
    <mergeCell ref="A3:A4"/>
    <mergeCell ref="B3:B4"/>
  </mergeCells>
  <pageMargins left="0.7" right="0.7" top="0.75" bottom="0.75" header="0.3" footer="0.3"/>
  <pageSetup paperSize="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I58"/>
  <sheetViews>
    <sheetView showGridLines="0" tabSelected="1" topLeftCell="C1" workbookViewId="0">
      <selection activeCell="L5" sqref="L5"/>
    </sheetView>
  </sheetViews>
  <sheetFormatPr baseColWidth="10" defaultColWidth="3.7109375" defaultRowHeight="15"/>
  <cols>
    <col min="1" max="1" width="0.7109375" customWidth="1"/>
    <col min="2" max="2" width="12.5703125" style="80" customWidth="1"/>
    <col min="3" max="3" width="13.85546875" customWidth="1"/>
    <col min="4" max="4" width="13.42578125" customWidth="1"/>
    <col min="5" max="5" width="2.7109375" customWidth="1"/>
    <col min="6" max="10" width="2.7109375" style="2" customWidth="1"/>
    <col min="11" max="11" width="2.7109375" customWidth="1"/>
    <col min="12" max="20" width="2.7109375" style="2" customWidth="1"/>
    <col min="21" max="21" width="2.7109375" customWidth="1"/>
    <col min="22" max="87" width="2.7109375" style="2" customWidth="1"/>
  </cols>
  <sheetData>
    <row r="1" spans="1:87">
      <c r="A1" s="143"/>
      <c r="B1" s="144"/>
      <c r="C1" s="144"/>
      <c r="D1" s="144"/>
      <c r="E1" s="136">
        <f>+'Feuille de calcul'!I1</f>
        <v>42485.208333333336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8"/>
      <c r="V1" s="136">
        <f>E1+1</f>
        <v>42486.208333333336</v>
      </c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8"/>
      <c r="AM1" s="136">
        <f>V1+1</f>
        <v>42487.208333333336</v>
      </c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8"/>
      <c r="BD1" s="136">
        <f>AM1+1</f>
        <v>42488.208333333336</v>
      </c>
      <c r="BE1" s="137"/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8"/>
      <c r="BU1" s="136">
        <f>BD1+1</f>
        <v>42489.208333333336</v>
      </c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8"/>
    </row>
    <row r="2" spans="1:87">
      <c r="A2" s="145"/>
      <c r="B2" s="146"/>
      <c r="C2" s="146"/>
      <c r="D2" s="146"/>
      <c r="E2" s="139">
        <f>E1</f>
        <v>42485.208333333336</v>
      </c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1"/>
      <c r="V2" s="139">
        <f>V1</f>
        <v>42486.208333333336</v>
      </c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1"/>
      <c r="AM2" s="139">
        <f>AM1</f>
        <v>42487.208333333336</v>
      </c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1"/>
      <c r="BD2" s="139">
        <f>BD1</f>
        <v>42488.208333333336</v>
      </c>
      <c r="BE2" s="140"/>
      <c r="BF2" s="140"/>
      <c r="BG2" s="140"/>
      <c r="BH2" s="140"/>
      <c r="BI2" s="140"/>
      <c r="BJ2" s="140"/>
      <c r="BK2" s="140"/>
      <c r="BL2" s="140"/>
      <c r="BM2" s="140"/>
      <c r="BN2" s="140"/>
      <c r="BO2" s="140"/>
      <c r="BP2" s="140"/>
      <c r="BQ2" s="140"/>
      <c r="BR2" s="140"/>
      <c r="BS2" s="140"/>
      <c r="BT2" s="141"/>
      <c r="BU2" s="139">
        <f>BU1</f>
        <v>42489.208333333336</v>
      </c>
      <c r="BV2" s="140"/>
      <c r="BW2" s="140"/>
      <c r="BX2" s="140"/>
      <c r="BY2" s="140"/>
      <c r="BZ2" s="140"/>
      <c r="CA2" s="140"/>
      <c r="CB2" s="140"/>
      <c r="CC2" s="140"/>
      <c r="CD2" s="140"/>
      <c r="CE2" s="140"/>
      <c r="CF2" s="140"/>
      <c r="CG2" s="140"/>
      <c r="CH2" s="140"/>
      <c r="CI2" s="141"/>
    </row>
    <row r="3" spans="1:87" s="2" customFormat="1" ht="15.75" thickBot="1">
      <c r="A3" s="147"/>
      <c r="B3" s="148"/>
      <c r="C3" s="148"/>
      <c r="D3" s="148"/>
      <c r="E3" s="142" t="s">
        <v>11</v>
      </c>
      <c r="F3" s="134"/>
      <c r="G3" s="31"/>
      <c r="H3" s="31"/>
      <c r="I3" s="31"/>
      <c r="J3" s="31"/>
      <c r="K3" s="29"/>
      <c r="L3" s="29"/>
      <c r="M3" s="31" t="s">
        <v>16</v>
      </c>
      <c r="N3" s="29"/>
      <c r="O3" s="29"/>
      <c r="P3" s="30"/>
      <c r="Q3" s="29"/>
      <c r="R3" s="29"/>
      <c r="S3" s="29"/>
      <c r="T3" s="134" t="s">
        <v>12</v>
      </c>
      <c r="U3" s="135"/>
      <c r="V3" s="142" t="s">
        <v>11</v>
      </c>
      <c r="W3" s="134"/>
      <c r="X3" s="31"/>
      <c r="Y3" s="31"/>
      <c r="Z3" s="31"/>
      <c r="AA3" s="31"/>
      <c r="AB3" s="29"/>
      <c r="AC3" s="29"/>
      <c r="AD3" s="31" t="s">
        <v>16</v>
      </c>
      <c r="AE3" s="29"/>
      <c r="AF3" s="29"/>
      <c r="AG3" s="30"/>
      <c r="AH3" s="29"/>
      <c r="AI3" s="29"/>
      <c r="AJ3" s="29"/>
      <c r="AK3" s="134" t="s">
        <v>12</v>
      </c>
      <c r="AL3" s="135"/>
      <c r="AM3" s="142" t="s">
        <v>11</v>
      </c>
      <c r="AN3" s="134"/>
      <c r="AO3" s="31"/>
      <c r="AP3" s="31"/>
      <c r="AQ3" s="31"/>
      <c r="AR3" s="31"/>
      <c r="AS3" s="29"/>
      <c r="AT3" s="29"/>
      <c r="AU3" s="31" t="s">
        <v>16</v>
      </c>
      <c r="AV3" s="29"/>
      <c r="AW3" s="29"/>
      <c r="AX3" s="30"/>
      <c r="AY3" s="29"/>
      <c r="AZ3" s="29"/>
      <c r="BA3" s="29"/>
      <c r="BB3" s="134" t="s">
        <v>12</v>
      </c>
      <c r="BC3" s="135"/>
      <c r="BD3" s="142" t="s">
        <v>11</v>
      </c>
      <c r="BE3" s="134"/>
      <c r="BF3" s="31"/>
      <c r="BG3" s="31"/>
      <c r="BH3" s="31"/>
      <c r="BI3" s="31"/>
      <c r="BJ3" s="29"/>
      <c r="BK3" s="29"/>
      <c r="BL3" s="31" t="s">
        <v>16</v>
      </c>
      <c r="BM3" s="29"/>
      <c r="BN3" s="29"/>
      <c r="BO3" s="30"/>
      <c r="BP3" s="29"/>
      <c r="BQ3" s="29"/>
      <c r="BR3" s="29"/>
      <c r="BS3" s="134" t="s">
        <v>12</v>
      </c>
      <c r="BT3" s="135"/>
      <c r="BU3" s="142" t="s">
        <v>11</v>
      </c>
      <c r="BV3" s="134"/>
      <c r="BW3" s="31"/>
      <c r="BX3" s="31"/>
      <c r="BY3" s="31"/>
      <c r="BZ3" s="31"/>
      <c r="CA3" s="29"/>
      <c r="CB3" s="31" t="s">
        <v>21</v>
      </c>
      <c r="CC3" s="31"/>
      <c r="CD3" s="29"/>
      <c r="CE3" s="29"/>
      <c r="CF3" s="29"/>
      <c r="CG3" s="29"/>
      <c r="CH3" s="134" t="s">
        <v>13</v>
      </c>
      <c r="CI3" s="135"/>
    </row>
    <row r="4" spans="1:87" s="7" customFormat="1">
      <c r="A4" s="12" t="str">
        <f>'Feuille de calcul'!A5</f>
        <v>DMC635 V</v>
      </c>
      <c r="B4" s="74"/>
      <c r="C4" s="32" t="s">
        <v>14</v>
      </c>
      <c r="D4" s="32" t="s">
        <v>15</v>
      </c>
      <c r="E4" s="10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9"/>
      <c r="V4" s="10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10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9"/>
      <c r="BD4" s="10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9"/>
      <c r="BU4" s="10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9"/>
    </row>
    <row r="5" spans="1:87" s="49" customFormat="1" ht="9.9499999999999993" customHeight="1">
      <c r="A5" s="44"/>
      <c r="B5" s="72">
        <f>IF('Feuille de calcul'!B5=0,"",'Feuille de calcul'!B5)</f>
        <v>223737</v>
      </c>
      <c r="C5" s="58">
        <f>IF('Feuille de calcul'!H5=0,"",'Feuille de calcul'!H5)</f>
        <v>42485.208333333336</v>
      </c>
      <c r="D5" s="59">
        <f>IF('Feuille de calcul'!I5=0,"",'Feuille de calcul'!I5)</f>
        <v>42485.9375</v>
      </c>
      <c r="E5" s="150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2"/>
      <c r="V5" s="150"/>
      <c r="W5" s="151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8"/>
      <c r="AM5" s="46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8"/>
      <c r="BD5" s="46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8"/>
      <c r="BU5" s="46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8"/>
    </row>
    <row r="6" spans="1:87" s="49" customFormat="1" ht="9.9499999999999993" customHeight="1">
      <c r="A6" s="57"/>
      <c r="B6" s="73">
        <f>IF('Feuille de calcul'!B6=0,"",'Feuille de calcul'!B6)</f>
        <v>223756</v>
      </c>
      <c r="C6" s="51">
        <f>IF('Feuille de calcul'!H6=0,"",'Feuille de calcul'!H6)</f>
        <v>42485.9375</v>
      </c>
      <c r="D6" s="52">
        <f>IF('Feuille de calcul'!I6=0,"",'Feuille de calcul'!I6)</f>
        <v>42486.979166666664</v>
      </c>
      <c r="E6" s="53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5"/>
      <c r="V6" s="53"/>
      <c r="W6" s="54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4"/>
      <c r="AM6" s="155"/>
      <c r="AN6" s="153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5"/>
      <c r="BD6" s="53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5"/>
      <c r="BU6" s="53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5"/>
    </row>
    <row r="7" spans="1:87" s="49" customFormat="1" ht="9.9499999999999993" customHeight="1">
      <c r="A7" s="57"/>
      <c r="B7" s="73" t="str">
        <f>IF('Feuille de calcul'!B7=0,"",'Feuille de calcul'!B7)</f>
        <v/>
      </c>
      <c r="C7" s="51">
        <f>IF('Feuille de calcul'!H7=0,"",'Feuille de calcul'!H7)</f>
        <v>42486.979166666664</v>
      </c>
      <c r="D7" s="52" t="str">
        <f>IF('Feuille de calcul'!I7=0,"",'Feuille de calcul'!I7)</f>
        <v/>
      </c>
      <c r="E7" s="53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5"/>
      <c r="V7" s="53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5"/>
      <c r="AM7" s="53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5"/>
      <c r="BD7" s="53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5"/>
      <c r="BU7" s="53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5"/>
    </row>
    <row r="8" spans="1:87" s="49" customFormat="1" ht="9.9499999999999993" customHeight="1">
      <c r="A8" s="57"/>
      <c r="B8" s="73" t="str">
        <f>IF('Feuille de calcul'!B8=0,"",'Feuille de calcul'!B8)</f>
        <v/>
      </c>
      <c r="C8" s="51" t="str">
        <f>IF('Feuille de calcul'!H8=0,"",'Feuille de calcul'!H8)</f>
        <v/>
      </c>
      <c r="D8" s="52" t="str">
        <f>IF('Feuille de calcul'!I8=0,"",'Feuille de calcul'!I8)</f>
        <v/>
      </c>
      <c r="E8" s="53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5"/>
      <c r="V8" s="53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5"/>
      <c r="AM8" s="53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5"/>
      <c r="BD8" s="53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5"/>
      <c r="BU8" s="53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5"/>
    </row>
    <row r="9" spans="1:87" s="49" customFormat="1" ht="9.9499999999999993" customHeight="1">
      <c r="A9" s="57"/>
      <c r="B9" s="73" t="str">
        <f>IF('Feuille de calcul'!B9=0,"",'Feuille de calcul'!B9)</f>
        <v/>
      </c>
      <c r="C9" s="51" t="str">
        <f>IF('Feuille de calcul'!H9=0,"",'Feuille de calcul'!H9)</f>
        <v/>
      </c>
      <c r="D9" s="52" t="str">
        <f>IF('Feuille de calcul'!I9=0,"",'Feuille de calcul'!I9)</f>
        <v/>
      </c>
      <c r="E9" s="53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5"/>
      <c r="V9" s="53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5"/>
      <c r="AM9" s="53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5"/>
      <c r="BD9" s="53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5"/>
      <c r="BU9" s="53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5"/>
    </row>
    <row r="10" spans="1:87" s="49" customFormat="1" ht="9.9499999999999993" customHeight="1">
      <c r="A10" s="57"/>
      <c r="B10" s="73" t="str">
        <f>IF('Feuille de calcul'!B10=0,"",'Feuille de calcul'!B10)</f>
        <v/>
      </c>
      <c r="C10" s="51" t="str">
        <f>IF('Feuille de calcul'!H10=0,"",'Feuille de calcul'!H10)</f>
        <v/>
      </c>
      <c r="D10" s="52" t="str">
        <f>IF('Feuille de calcul'!I10=0,"",'Feuille de calcul'!I10)</f>
        <v/>
      </c>
      <c r="E10" s="53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5"/>
      <c r="V10" s="53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5"/>
      <c r="AM10" s="53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5"/>
      <c r="BD10" s="53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5"/>
      <c r="BU10" s="53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5"/>
    </row>
    <row r="11" spans="1:87" s="49" customFormat="1" ht="9.9499999999999993" customHeight="1">
      <c r="A11" s="57"/>
      <c r="B11" s="73" t="str">
        <f>IF('Feuille de calcul'!B11=0,"",'Feuille de calcul'!B11)</f>
        <v/>
      </c>
      <c r="C11" s="51" t="str">
        <f>IF('Feuille de calcul'!H11=0,"",'Feuille de calcul'!H11)</f>
        <v/>
      </c>
      <c r="D11" s="52" t="str">
        <f>IF('Feuille de calcul'!I11=0,"",'Feuille de calcul'!I11)</f>
        <v/>
      </c>
      <c r="E11" s="53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5"/>
      <c r="V11" s="53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5"/>
      <c r="AM11" s="53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5"/>
      <c r="BD11" s="53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5"/>
      <c r="BU11" s="53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5"/>
    </row>
    <row r="12" spans="1:87" s="49" customFormat="1" ht="9.9499999999999993" customHeight="1">
      <c r="A12" s="57"/>
      <c r="B12" s="73" t="str">
        <f>IF('Feuille de calcul'!B12=0,"",'Feuille de calcul'!B12)</f>
        <v/>
      </c>
      <c r="C12" s="51" t="str">
        <f>IF('Feuille de calcul'!H12=0,"",'Feuille de calcul'!H12)</f>
        <v/>
      </c>
      <c r="D12" s="52" t="str">
        <f>IF('Feuille de calcul'!I12=0,"",'Feuille de calcul'!I12)</f>
        <v/>
      </c>
      <c r="E12" s="53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5"/>
      <c r="V12" s="53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5"/>
      <c r="AM12" s="53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5"/>
      <c r="BD12" s="53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5"/>
      <c r="BU12" s="53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5"/>
    </row>
    <row r="13" spans="1:87" s="49" customFormat="1" ht="9.9499999999999993" customHeight="1">
      <c r="A13" s="50"/>
      <c r="B13" s="75" t="str">
        <f>IF('Feuille de calcul'!B13=0,"",'Feuille de calcul'!B13)</f>
        <v/>
      </c>
      <c r="C13" s="51" t="str">
        <f>IF('Feuille de calcul'!H13=0,"",'Feuille de calcul'!H13)</f>
        <v/>
      </c>
      <c r="D13" s="52" t="str">
        <f>IF('Feuille de calcul'!I13=0,"",'Feuille de calcul'!I13)</f>
        <v/>
      </c>
      <c r="E13" s="53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5"/>
      <c r="V13" s="53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5"/>
      <c r="AM13" s="53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5"/>
      <c r="BD13" s="53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5"/>
      <c r="BU13" s="53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5"/>
    </row>
    <row r="14" spans="1:87" s="2" customFormat="1" ht="5.0999999999999996" customHeight="1" thickBot="1">
      <c r="A14" s="33"/>
      <c r="B14" s="76"/>
      <c r="C14" s="34"/>
      <c r="D14" s="34"/>
      <c r="E14" s="35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7"/>
      <c r="V14" s="35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7"/>
      <c r="AM14" s="35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7"/>
      <c r="BD14" s="35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7"/>
      <c r="BU14" s="35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7"/>
    </row>
    <row r="15" spans="1:87" s="7" customFormat="1">
      <c r="A15" s="12" t="str">
        <f>'Feuille de calcul'!A15</f>
        <v>Milltap 700</v>
      </c>
      <c r="B15" s="74"/>
      <c r="C15" s="32" t="s">
        <v>14</v>
      </c>
      <c r="D15" s="32" t="s">
        <v>15</v>
      </c>
      <c r="E15" s="69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1"/>
      <c r="V15" s="10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9"/>
      <c r="AM15" s="10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9"/>
      <c r="BD15" s="10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9"/>
      <c r="BU15" s="10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9"/>
    </row>
    <row r="16" spans="1:87" s="49" customFormat="1" ht="9.9499999999999993" customHeight="1">
      <c r="A16" s="44"/>
      <c r="B16" s="77" t="str">
        <f>IF('Feuille de calcul'!B15=0,"",'Feuille de calcul'!B15)</f>
        <v/>
      </c>
      <c r="C16" s="45">
        <f>IF('Feuille de calcul'!H15=0,"",'Feuille de calcul'!H15)</f>
        <v>42485.208333333336</v>
      </c>
      <c r="D16" s="45" t="str">
        <f>IF('Feuille de calcul'!I15=0,"",'Feuille de calcul'!I15)</f>
        <v/>
      </c>
      <c r="E16" s="33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60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2"/>
      <c r="AM16" s="60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2"/>
      <c r="BD16" s="60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2"/>
      <c r="BU16" s="60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2"/>
    </row>
    <row r="17" spans="1:87" s="49" customFormat="1" ht="9.9499999999999993" customHeight="1">
      <c r="A17" s="57"/>
      <c r="B17" s="73" t="str">
        <f>IF('Feuille de calcul'!B16=0,"",'Feuille de calcul'!B16)</f>
        <v/>
      </c>
      <c r="C17" s="51" t="str">
        <f>IF('Feuille de calcul'!H16=0,"",'Feuille de calcul'!H16)</f>
        <v/>
      </c>
      <c r="D17" s="51" t="str">
        <f>IF('Feuille de calcul'!I16=0,"",'Feuille de calcul'!I16)</f>
        <v/>
      </c>
      <c r="E17" s="33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63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5"/>
      <c r="AM17" s="63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5"/>
      <c r="BD17" s="63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64"/>
      <c r="BR17" s="64"/>
      <c r="BS17" s="64"/>
      <c r="BT17" s="65"/>
      <c r="BU17" s="63"/>
      <c r="BV17" s="64"/>
      <c r="BW17" s="64"/>
      <c r="BX17" s="64"/>
      <c r="BY17" s="64"/>
      <c r="BZ17" s="64"/>
      <c r="CA17" s="64"/>
      <c r="CB17" s="64"/>
      <c r="CC17" s="64"/>
      <c r="CD17" s="64"/>
      <c r="CE17" s="64"/>
      <c r="CF17" s="64"/>
      <c r="CG17" s="64"/>
      <c r="CH17" s="64"/>
      <c r="CI17" s="65"/>
    </row>
    <row r="18" spans="1:87" s="49" customFormat="1" ht="9.9499999999999993" customHeight="1">
      <c r="A18" s="57"/>
      <c r="B18" s="73" t="str">
        <f>IF('Feuille de calcul'!B17=0,"",'Feuille de calcul'!B17)</f>
        <v/>
      </c>
      <c r="C18" s="51" t="str">
        <f>IF('Feuille de calcul'!H17=0,"",'Feuille de calcul'!H17)</f>
        <v/>
      </c>
      <c r="D18" s="51" t="str">
        <f>IF('Feuille de calcul'!I17=0,"",'Feuille de calcul'!I17)</f>
        <v/>
      </c>
      <c r="E18" s="33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63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5"/>
      <c r="AM18" s="63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5"/>
      <c r="BD18" s="63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5"/>
      <c r="BU18" s="63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65"/>
    </row>
    <row r="19" spans="1:87" s="49" customFormat="1" ht="9.9499999999999993" customHeight="1">
      <c r="A19" s="57"/>
      <c r="B19" s="73" t="str">
        <f>IF('Feuille de calcul'!B18=0,"",'Feuille de calcul'!B18)</f>
        <v/>
      </c>
      <c r="C19" s="51" t="str">
        <f>IF('Feuille de calcul'!H18=0,"",'Feuille de calcul'!H18)</f>
        <v/>
      </c>
      <c r="D19" s="51" t="str">
        <f>IF('Feuille de calcul'!I18=0,"",'Feuille de calcul'!I18)</f>
        <v/>
      </c>
      <c r="E19" s="33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63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5"/>
      <c r="AM19" s="63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5"/>
      <c r="BD19" s="63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5"/>
      <c r="BU19" s="63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5"/>
    </row>
    <row r="20" spans="1:87" s="49" customFormat="1" ht="9.9499999999999993" customHeight="1">
      <c r="A20" s="57"/>
      <c r="B20" s="73" t="str">
        <f>IF('Feuille de calcul'!B19=0,"",'Feuille de calcul'!B19)</f>
        <v/>
      </c>
      <c r="C20" s="51" t="str">
        <f>IF('Feuille de calcul'!H19=0,"",'Feuille de calcul'!H19)</f>
        <v/>
      </c>
      <c r="D20" s="51" t="str">
        <f>IF('Feuille de calcul'!I19=0,"",'Feuille de calcul'!I19)</f>
        <v/>
      </c>
      <c r="E20" s="33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63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5"/>
      <c r="AM20" s="63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5"/>
      <c r="BD20" s="63"/>
      <c r="BE20" s="64"/>
      <c r="BF20" s="64"/>
      <c r="BG20" s="64"/>
      <c r="BH20" s="64"/>
      <c r="BI20" s="64"/>
      <c r="BJ20" s="64"/>
      <c r="BK20" s="64"/>
      <c r="BL20" s="64"/>
      <c r="BM20" s="64"/>
      <c r="BN20" s="64"/>
      <c r="BO20" s="64"/>
      <c r="BP20" s="64"/>
      <c r="BQ20" s="64"/>
      <c r="BR20" s="64"/>
      <c r="BS20" s="64"/>
      <c r="BT20" s="65"/>
      <c r="BU20" s="63"/>
      <c r="BV20" s="64"/>
      <c r="BW20" s="64"/>
      <c r="BX20" s="64"/>
      <c r="BY20" s="64"/>
      <c r="BZ20" s="64"/>
      <c r="CA20" s="64"/>
      <c r="CB20" s="64"/>
      <c r="CC20" s="64"/>
      <c r="CD20" s="64"/>
      <c r="CE20" s="64"/>
      <c r="CF20" s="64"/>
      <c r="CG20" s="64"/>
      <c r="CH20" s="64"/>
      <c r="CI20" s="65"/>
    </row>
    <row r="21" spans="1:87" s="49" customFormat="1" ht="9.9499999999999993" customHeight="1">
      <c r="A21" s="57"/>
      <c r="B21" s="73" t="str">
        <f>IF('Feuille de calcul'!B20=0,"",'Feuille de calcul'!B20)</f>
        <v/>
      </c>
      <c r="C21" s="51" t="str">
        <f>IF('Feuille de calcul'!H20=0,"",'Feuille de calcul'!H20)</f>
        <v/>
      </c>
      <c r="D21" s="51" t="str">
        <f>IF('Feuille de calcul'!I20=0,"",'Feuille de calcul'!I20)</f>
        <v/>
      </c>
      <c r="E21" s="33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63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5"/>
      <c r="AM21" s="63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5"/>
      <c r="BD21" s="63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5"/>
      <c r="BU21" s="63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5"/>
    </row>
    <row r="22" spans="1:87" s="49" customFormat="1" ht="9.9499999999999993" customHeight="1">
      <c r="A22" s="57"/>
      <c r="B22" s="73" t="str">
        <f>IF('Feuille de calcul'!B21=0,"",'Feuille de calcul'!B21)</f>
        <v/>
      </c>
      <c r="C22" s="51" t="str">
        <f>IF('Feuille de calcul'!H21=0,"",'Feuille de calcul'!H21)</f>
        <v/>
      </c>
      <c r="D22" s="51" t="str">
        <f>IF('Feuille de calcul'!I21=0,"",'Feuille de calcul'!I21)</f>
        <v/>
      </c>
      <c r="E22" s="33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63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5"/>
      <c r="AM22" s="63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5"/>
      <c r="BD22" s="63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5"/>
      <c r="BU22" s="63"/>
      <c r="BV22" s="64"/>
      <c r="BW22" s="64"/>
      <c r="BX22" s="64"/>
      <c r="BY22" s="64"/>
      <c r="BZ22" s="64"/>
      <c r="CA22" s="64"/>
      <c r="CB22" s="64"/>
      <c r="CC22" s="64"/>
      <c r="CD22" s="64"/>
      <c r="CE22" s="64"/>
      <c r="CF22" s="64"/>
      <c r="CG22" s="64"/>
      <c r="CH22" s="64"/>
      <c r="CI22" s="65"/>
    </row>
    <row r="23" spans="1:87" s="49" customFormat="1" ht="9.9499999999999993" customHeight="1">
      <c r="A23" s="57"/>
      <c r="B23" s="73" t="str">
        <f>IF('Feuille de calcul'!B22=0,"",'Feuille de calcul'!B22)</f>
        <v/>
      </c>
      <c r="C23" s="51" t="str">
        <f>IF('Feuille de calcul'!H22=0,"",'Feuille de calcul'!H22)</f>
        <v/>
      </c>
      <c r="D23" s="51" t="str">
        <f>IF('Feuille de calcul'!I22=0,"",'Feuille de calcul'!I22)</f>
        <v/>
      </c>
      <c r="E23" s="33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63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5"/>
      <c r="AM23" s="63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5"/>
      <c r="BD23" s="63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5"/>
      <c r="BU23" s="63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5"/>
    </row>
    <row r="24" spans="1:87" s="49" customFormat="1" ht="9.9499999999999993" customHeight="1">
      <c r="A24" s="50"/>
      <c r="B24" s="73" t="str">
        <f>IF('Feuille de calcul'!B23=0,"",'Feuille de calcul'!B23)</f>
        <v/>
      </c>
      <c r="C24" s="51" t="str">
        <f>IF('Feuille de calcul'!H23=0,"",'Feuille de calcul'!H23)</f>
        <v/>
      </c>
      <c r="D24" s="51" t="str">
        <f>IF('Feuille de calcul'!I23=0,"",'Feuille de calcul'!I23)</f>
        <v/>
      </c>
      <c r="E24" s="33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63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5"/>
      <c r="AM24" s="63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5"/>
      <c r="BD24" s="63"/>
      <c r="BE24" s="64"/>
      <c r="BF24" s="64"/>
      <c r="BG24" s="64"/>
      <c r="BH24" s="64"/>
      <c r="BI24" s="64"/>
      <c r="BJ24" s="64"/>
      <c r="BK24" s="64"/>
      <c r="BL24" s="64"/>
      <c r="BM24" s="64"/>
      <c r="BN24" s="64"/>
      <c r="BO24" s="64"/>
      <c r="BP24" s="64"/>
      <c r="BQ24" s="64"/>
      <c r="BR24" s="64"/>
      <c r="BS24" s="64"/>
      <c r="BT24" s="65"/>
      <c r="BU24" s="63"/>
      <c r="BV24" s="64"/>
      <c r="BW24" s="64"/>
      <c r="BX24" s="64"/>
      <c r="BY24" s="64"/>
      <c r="BZ24" s="64"/>
      <c r="CA24" s="64"/>
      <c r="CB24" s="64"/>
      <c r="CC24" s="64"/>
      <c r="CD24" s="64"/>
      <c r="CE24" s="64"/>
      <c r="CF24" s="64"/>
      <c r="CG24" s="64"/>
      <c r="CH24" s="64"/>
      <c r="CI24" s="65"/>
    </row>
    <row r="25" spans="1:87" s="2" customFormat="1" ht="5.0999999999999996" customHeight="1" thickBot="1">
      <c r="A25" s="33"/>
      <c r="B25" s="76"/>
      <c r="C25" s="34"/>
      <c r="D25" s="34"/>
      <c r="E25" s="38"/>
      <c r="V25" s="66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8"/>
      <c r="AM25" s="66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8"/>
      <c r="BD25" s="66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8"/>
      <c r="BU25" s="66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8"/>
    </row>
    <row r="26" spans="1:87" s="7" customFormat="1">
      <c r="A26" s="12" t="str">
        <f>'Feuille de calcul'!A25</f>
        <v>DMU50 N°47</v>
      </c>
      <c r="B26" s="78"/>
      <c r="C26" s="32" t="s">
        <v>14</v>
      </c>
      <c r="D26" s="32" t="s">
        <v>15</v>
      </c>
      <c r="E26" s="10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  <c r="V26" s="10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9"/>
      <c r="AM26" s="10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9"/>
      <c r="BD26" s="10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9"/>
      <c r="BU26" s="10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9"/>
    </row>
    <row r="27" spans="1:87" s="49" customFormat="1" ht="9.9499999999999993" customHeight="1">
      <c r="A27" s="44"/>
      <c r="B27" s="77" t="str">
        <f>IF('Feuille de calcul'!B25=0,"",'Feuille de calcul'!B25)</f>
        <v/>
      </c>
      <c r="C27" s="45">
        <f>IF('Feuille de calcul'!H25=0,"",'Feuille de calcul'!H25)</f>
        <v>42485.208333333336</v>
      </c>
      <c r="D27" s="45" t="str">
        <f>IF('Feuille de calcul'!I25=0,"",'Feuille de calcul'!I25)</f>
        <v/>
      </c>
      <c r="E27" s="46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8"/>
      <c r="V27" s="46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8"/>
      <c r="AM27" s="46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8"/>
      <c r="BD27" s="46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8"/>
      <c r="BU27" s="46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8"/>
    </row>
    <row r="28" spans="1:87" s="49" customFormat="1" ht="9.9499999999999993" customHeight="1">
      <c r="A28" s="57"/>
      <c r="B28" s="73" t="str">
        <f>IF('Feuille de calcul'!B26=0,"",'Feuille de calcul'!B26)</f>
        <v/>
      </c>
      <c r="C28" s="51" t="str">
        <f>IF('Feuille de calcul'!H26=0,"",'Feuille de calcul'!H26)</f>
        <v/>
      </c>
      <c r="D28" s="51" t="str">
        <f>IF('Feuille de calcul'!I26=0,"",'Feuille de calcul'!I26)</f>
        <v/>
      </c>
      <c r="E28" s="53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5"/>
      <c r="V28" s="53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5"/>
      <c r="AM28" s="53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5"/>
      <c r="BD28" s="53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5"/>
      <c r="BU28" s="53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5"/>
    </row>
    <row r="29" spans="1:87" s="49" customFormat="1" ht="9.9499999999999993" customHeight="1">
      <c r="A29" s="57"/>
      <c r="B29" s="73" t="str">
        <f>IF('Feuille de calcul'!B27=0,"",'Feuille de calcul'!B27)</f>
        <v/>
      </c>
      <c r="C29" s="51" t="str">
        <f>IF('Feuille de calcul'!H27=0,"",'Feuille de calcul'!H27)</f>
        <v/>
      </c>
      <c r="D29" s="51" t="str">
        <f>IF('Feuille de calcul'!I27=0,"",'Feuille de calcul'!I27)</f>
        <v/>
      </c>
      <c r="E29" s="53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5"/>
      <c r="V29" s="53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5"/>
      <c r="AM29" s="53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5"/>
      <c r="BD29" s="53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5"/>
      <c r="BU29" s="53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5"/>
    </row>
    <row r="30" spans="1:87" s="49" customFormat="1" ht="9.9499999999999993" customHeight="1">
      <c r="A30" s="57"/>
      <c r="B30" s="73" t="str">
        <f>IF('Feuille de calcul'!B28=0,"",'Feuille de calcul'!B28)</f>
        <v/>
      </c>
      <c r="C30" s="51" t="str">
        <f>IF('Feuille de calcul'!H28=0,"",'Feuille de calcul'!H28)</f>
        <v/>
      </c>
      <c r="D30" s="51" t="str">
        <f>IF('Feuille de calcul'!I28=0,"",'Feuille de calcul'!I28)</f>
        <v/>
      </c>
      <c r="E30" s="53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5"/>
      <c r="V30" s="53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5"/>
      <c r="AM30" s="53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5"/>
      <c r="BD30" s="53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5"/>
      <c r="BU30" s="53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5"/>
    </row>
    <row r="31" spans="1:87" s="49" customFormat="1" ht="9.9499999999999993" customHeight="1">
      <c r="A31" s="57"/>
      <c r="B31" s="73" t="str">
        <f>IF('Feuille de calcul'!B29=0,"",'Feuille de calcul'!B29)</f>
        <v/>
      </c>
      <c r="C31" s="51" t="str">
        <f>IF('Feuille de calcul'!H29=0,"",'Feuille de calcul'!H29)</f>
        <v/>
      </c>
      <c r="D31" s="51" t="str">
        <f>IF('Feuille de calcul'!I29=0,"",'Feuille de calcul'!I29)</f>
        <v/>
      </c>
      <c r="E31" s="53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5"/>
      <c r="V31" s="53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5"/>
      <c r="AM31" s="53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5"/>
      <c r="BD31" s="53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5"/>
      <c r="BU31" s="53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5"/>
    </row>
    <row r="32" spans="1:87" s="49" customFormat="1" ht="9.9499999999999993" customHeight="1">
      <c r="A32" s="57"/>
      <c r="B32" s="73" t="str">
        <f>IF('Feuille de calcul'!B30=0,"",'Feuille de calcul'!B30)</f>
        <v/>
      </c>
      <c r="C32" s="51" t="str">
        <f>IF('Feuille de calcul'!H30=0,"",'Feuille de calcul'!H30)</f>
        <v/>
      </c>
      <c r="D32" s="51" t="str">
        <f>IF('Feuille de calcul'!I30=0,"",'Feuille de calcul'!I30)</f>
        <v/>
      </c>
      <c r="E32" s="53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5"/>
      <c r="V32" s="53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5"/>
      <c r="AM32" s="53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5"/>
      <c r="BD32" s="53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5"/>
      <c r="BU32" s="53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5"/>
    </row>
    <row r="33" spans="1:87" s="49" customFormat="1" ht="9.9499999999999993" customHeight="1">
      <c r="A33" s="57"/>
      <c r="B33" s="73" t="str">
        <f>IF('Feuille de calcul'!B31=0,"",'Feuille de calcul'!B31)</f>
        <v/>
      </c>
      <c r="C33" s="51" t="str">
        <f>IF('Feuille de calcul'!H31=0,"",'Feuille de calcul'!H31)</f>
        <v/>
      </c>
      <c r="D33" s="51" t="str">
        <f>IF('Feuille de calcul'!I31=0,"",'Feuille de calcul'!I31)</f>
        <v/>
      </c>
      <c r="E33" s="53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5"/>
      <c r="V33" s="53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5"/>
      <c r="AM33" s="53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5"/>
      <c r="BD33" s="53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5"/>
      <c r="BU33" s="53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5"/>
    </row>
    <row r="34" spans="1:87" s="49" customFormat="1" ht="9.9499999999999993" customHeight="1">
      <c r="A34" s="57"/>
      <c r="B34" s="73" t="str">
        <f>IF('Feuille de calcul'!B32=0,"",'Feuille de calcul'!B32)</f>
        <v/>
      </c>
      <c r="C34" s="51" t="str">
        <f>IF('Feuille de calcul'!H32=0,"",'Feuille de calcul'!H32)</f>
        <v/>
      </c>
      <c r="D34" s="51" t="str">
        <f>IF('Feuille de calcul'!I32=0,"",'Feuille de calcul'!I32)</f>
        <v/>
      </c>
      <c r="E34" s="53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5"/>
      <c r="V34" s="53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5"/>
      <c r="AM34" s="53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5"/>
      <c r="BD34" s="53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5"/>
      <c r="BU34" s="53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  <c r="CG34" s="54"/>
      <c r="CH34" s="54"/>
      <c r="CI34" s="55"/>
    </row>
    <row r="35" spans="1:87" s="49" customFormat="1" ht="9.9499999999999993" customHeight="1">
      <c r="A35" s="50"/>
      <c r="B35" s="73" t="str">
        <f>IF('Feuille de calcul'!B33=0,"",'Feuille de calcul'!B33)</f>
        <v/>
      </c>
      <c r="C35" s="51" t="str">
        <f>IF('Feuille de calcul'!H33=0,"",'Feuille de calcul'!H33)</f>
        <v/>
      </c>
      <c r="D35" s="51" t="str">
        <f>IF('Feuille de calcul'!I33=0,"",'Feuille de calcul'!I33)</f>
        <v/>
      </c>
      <c r="E35" s="53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5"/>
      <c r="V35" s="53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5"/>
      <c r="AM35" s="53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5"/>
      <c r="BD35" s="53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5"/>
      <c r="BU35" s="53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5"/>
    </row>
    <row r="36" spans="1:87" s="2" customFormat="1" ht="5.0999999999999996" customHeight="1" thickBot="1">
      <c r="A36" s="33"/>
      <c r="B36" s="76"/>
      <c r="C36" s="34"/>
      <c r="D36" s="34"/>
      <c r="E36" s="35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7"/>
      <c r="V36" s="35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7"/>
      <c r="AM36" s="35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7"/>
      <c r="BD36" s="35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7"/>
      <c r="BU36" s="35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7"/>
    </row>
    <row r="37" spans="1:87" s="7" customFormat="1">
      <c r="A37" s="12" t="str">
        <f>'Feuille de calcul'!A35</f>
        <v>DMU50 N°48</v>
      </c>
      <c r="B37" s="78"/>
      <c r="C37" s="32" t="s">
        <v>14</v>
      </c>
      <c r="D37" s="32" t="s">
        <v>15</v>
      </c>
      <c r="E37" s="10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9"/>
      <c r="V37" s="10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9"/>
      <c r="AM37" s="10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9"/>
      <c r="BD37" s="10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9"/>
      <c r="BU37" s="10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9"/>
    </row>
    <row r="38" spans="1:87" s="49" customFormat="1" ht="9.9499999999999993" customHeight="1">
      <c r="A38" s="44"/>
      <c r="B38" s="77" t="str">
        <f>IF('Feuille de calcul'!B35=0,"",'Feuille de calcul'!B35)</f>
        <v/>
      </c>
      <c r="C38" s="45">
        <f>IF('Feuille de calcul'!H35=0,"",'Feuille de calcul'!H35)</f>
        <v>42485.208333333336</v>
      </c>
      <c r="D38" s="45" t="str">
        <f>IF('Feuille de calcul'!I35=0,"",'Feuille de calcul'!I35)</f>
        <v/>
      </c>
      <c r="E38" s="46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8"/>
      <c r="V38" s="46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8"/>
      <c r="AM38" s="46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8"/>
      <c r="BD38" s="46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8"/>
      <c r="BU38" s="46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  <c r="CI38" s="48"/>
    </row>
    <row r="39" spans="1:87" s="49" customFormat="1" ht="9.9499999999999993" customHeight="1">
      <c r="A39" s="57"/>
      <c r="B39" s="73" t="str">
        <f>IF('Feuille de calcul'!B36=0,"",'Feuille de calcul'!B36)</f>
        <v/>
      </c>
      <c r="C39" s="51" t="str">
        <f>IF('Feuille de calcul'!H36=0,"",'Feuille de calcul'!H36)</f>
        <v/>
      </c>
      <c r="D39" s="51" t="str">
        <f>IF('Feuille de calcul'!I36=0,"",'Feuille de calcul'!I36)</f>
        <v/>
      </c>
      <c r="E39" s="53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5"/>
      <c r="V39" s="53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5"/>
      <c r="AM39" s="53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5"/>
      <c r="BD39" s="53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5"/>
      <c r="BU39" s="53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  <c r="CG39" s="54"/>
      <c r="CH39" s="54"/>
      <c r="CI39" s="55"/>
    </row>
    <row r="40" spans="1:87" s="49" customFormat="1" ht="9.9499999999999993" customHeight="1">
      <c r="A40" s="57"/>
      <c r="B40" s="73" t="str">
        <f>IF('Feuille de calcul'!B37=0,"",'Feuille de calcul'!B37)</f>
        <v/>
      </c>
      <c r="C40" s="51" t="str">
        <f>IF('Feuille de calcul'!H37=0,"",'Feuille de calcul'!H37)</f>
        <v/>
      </c>
      <c r="D40" s="51" t="str">
        <f>IF('Feuille de calcul'!I37=0,"",'Feuille de calcul'!I37)</f>
        <v/>
      </c>
      <c r="E40" s="53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5"/>
      <c r="V40" s="53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5"/>
      <c r="AM40" s="53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5"/>
      <c r="BD40" s="53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5"/>
      <c r="BU40" s="53"/>
      <c r="BV40" s="54"/>
      <c r="BW40" s="54"/>
      <c r="BX40" s="54"/>
      <c r="BY40" s="54"/>
      <c r="BZ40" s="54"/>
      <c r="CA40" s="54"/>
      <c r="CB40" s="54"/>
      <c r="CC40" s="54"/>
      <c r="CD40" s="54"/>
      <c r="CE40" s="54"/>
      <c r="CF40" s="54"/>
      <c r="CG40" s="54"/>
      <c r="CH40" s="54"/>
      <c r="CI40" s="55"/>
    </row>
    <row r="41" spans="1:87" s="49" customFormat="1" ht="9.9499999999999993" customHeight="1">
      <c r="A41" s="57"/>
      <c r="B41" s="73" t="str">
        <f>IF('Feuille de calcul'!B38=0,"",'Feuille de calcul'!B38)</f>
        <v/>
      </c>
      <c r="C41" s="51" t="str">
        <f>IF('Feuille de calcul'!H38=0,"",'Feuille de calcul'!H38)</f>
        <v/>
      </c>
      <c r="D41" s="51" t="str">
        <f>IF('Feuille de calcul'!I38=0,"",'Feuille de calcul'!I38)</f>
        <v/>
      </c>
      <c r="E41" s="53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5"/>
      <c r="V41" s="53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5"/>
      <c r="AM41" s="53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5"/>
      <c r="BD41" s="53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5"/>
      <c r="BU41" s="53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  <c r="CG41" s="54"/>
      <c r="CH41" s="54"/>
      <c r="CI41" s="55"/>
    </row>
    <row r="42" spans="1:87" s="49" customFormat="1" ht="9.9499999999999993" customHeight="1">
      <c r="A42" s="57"/>
      <c r="B42" s="73" t="str">
        <f>IF('Feuille de calcul'!B39=0,"",'Feuille de calcul'!B39)</f>
        <v/>
      </c>
      <c r="C42" s="51" t="str">
        <f>IF('Feuille de calcul'!H39=0,"",'Feuille de calcul'!H39)</f>
        <v/>
      </c>
      <c r="D42" s="51" t="str">
        <f>IF('Feuille de calcul'!I39=0,"",'Feuille de calcul'!I39)</f>
        <v/>
      </c>
      <c r="E42" s="53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5"/>
      <c r="V42" s="53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5"/>
      <c r="AM42" s="53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5"/>
      <c r="BD42" s="53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5"/>
      <c r="BU42" s="53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5"/>
    </row>
    <row r="43" spans="1:87" s="49" customFormat="1" ht="9.9499999999999993" customHeight="1">
      <c r="A43" s="57"/>
      <c r="B43" s="73" t="str">
        <f>IF('Feuille de calcul'!B40=0,"",'Feuille de calcul'!B40)</f>
        <v/>
      </c>
      <c r="C43" s="51" t="str">
        <f>IF('Feuille de calcul'!H40=0,"",'Feuille de calcul'!H40)</f>
        <v/>
      </c>
      <c r="D43" s="51" t="str">
        <f>IF('Feuille de calcul'!I40=0,"",'Feuille de calcul'!I40)</f>
        <v/>
      </c>
      <c r="E43" s="53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5"/>
      <c r="V43" s="53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5"/>
      <c r="AM43" s="53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5"/>
      <c r="BD43" s="53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5"/>
      <c r="BU43" s="53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  <c r="CG43" s="54"/>
      <c r="CH43" s="54"/>
      <c r="CI43" s="55"/>
    </row>
    <row r="44" spans="1:87" s="49" customFormat="1" ht="9.9499999999999993" customHeight="1">
      <c r="A44" s="57"/>
      <c r="B44" s="73" t="str">
        <f>IF('Feuille de calcul'!B41=0,"",'Feuille de calcul'!B41)</f>
        <v/>
      </c>
      <c r="C44" s="51" t="str">
        <f>IF('Feuille de calcul'!H41=0,"",'Feuille de calcul'!H41)</f>
        <v/>
      </c>
      <c r="D44" s="51" t="str">
        <f>IF('Feuille de calcul'!I41=0,"",'Feuille de calcul'!I41)</f>
        <v/>
      </c>
      <c r="E44" s="53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5"/>
      <c r="V44" s="53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5"/>
      <c r="AM44" s="53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5"/>
      <c r="BD44" s="53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5"/>
      <c r="BU44" s="53"/>
      <c r="BV44" s="54"/>
      <c r="BW44" s="54"/>
      <c r="BX44" s="54"/>
      <c r="BY44" s="54"/>
      <c r="BZ44" s="54"/>
      <c r="CA44" s="54"/>
      <c r="CB44" s="54"/>
      <c r="CC44" s="54"/>
      <c r="CD44" s="54"/>
      <c r="CE44" s="54"/>
      <c r="CF44" s="54"/>
      <c r="CG44" s="54"/>
      <c r="CH44" s="54"/>
      <c r="CI44" s="55"/>
    </row>
    <row r="45" spans="1:87" s="49" customFormat="1" ht="9.9499999999999993" customHeight="1">
      <c r="A45" s="57"/>
      <c r="B45" s="73" t="str">
        <f>IF('Feuille de calcul'!B42=0,"",'Feuille de calcul'!B42)</f>
        <v/>
      </c>
      <c r="C45" s="51" t="str">
        <f>IF('Feuille de calcul'!H42=0,"",'Feuille de calcul'!H42)</f>
        <v/>
      </c>
      <c r="D45" s="51" t="str">
        <f>IF('Feuille de calcul'!I42=0,"",'Feuille de calcul'!I42)</f>
        <v/>
      </c>
      <c r="E45" s="53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5"/>
      <c r="V45" s="53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5"/>
      <c r="AM45" s="53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5"/>
      <c r="BD45" s="53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5"/>
      <c r="BU45" s="53"/>
      <c r="BV45" s="54"/>
      <c r="BW45" s="54"/>
      <c r="BX45" s="54"/>
      <c r="BY45" s="54"/>
      <c r="BZ45" s="54"/>
      <c r="CA45" s="54"/>
      <c r="CB45" s="54"/>
      <c r="CC45" s="54"/>
      <c r="CD45" s="54"/>
      <c r="CE45" s="54"/>
      <c r="CF45" s="54"/>
      <c r="CG45" s="54"/>
      <c r="CH45" s="54"/>
      <c r="CI45" s="55"/>
    </row>
    <row r="46" spans="1:87" s="49" customFormat="1" ht="9.9499999999999993" customHeight="1">
      <c r="A46" s="50"/>
      <c r="B46" s="73" t="str">
        <f>IF('Feuille de calcul'!B43=0,"",'Feuille de calcul'!B43)</f>
        <v/>
      </c>
      <c r="C46" s="51" t="str">
        <f>IF('Feuille de calcul'!H43=0,"",'Feuille de calcul'!H43)</f>
        <v/>
      </c>
      <c r="D46" s="51" t="str">
        <f>IF('Feuille de calcul'!I43=0,"",'Feuille de calcul'!I43)</f>
        <v/>
      </c>
      <c r="E46" s="53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5"/>
      <c r="V46" s="53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5"/>
      <c r="AM46" s="53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5"/>
      <c r="BD46" s="53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5"/>
      <c r="BU46" s="53"/>
      <c r="BV46" s="54"/>
      <c r="BW46" s="54"/>
      <c r="BX46" s="54"/>
      <c r="BY46" s="54"/>
      <c r="BZ46" s="54"/>
      <c r="CA46" s="54"/>
      <c r="CB46" s="54"/>
      <c r="CC46" s="54"/>
      <c r="CD46" s="54"/>
      <c r="CE46" s="54"/>
      <c r="CF46" s="54"/>
      <c r="CG46" s="54"/>
      <c r="CH46" s="54"/>
      <c r="CI46" s="55"/>
    </row>
    <row r="47" spans="1:87" s="2" customFormat="1" ht="5.0999999999999996" customHeight="1" thickBot="1">
      <c r="A47" s="33"/>
      <c r="B47" s="76"/>
      <c r="C47" s="34"/>
      <c r="D47" s="34"/>
      <c r="E47" s="35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7"/>
      <c r="V47" s="35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7"/>
      <c r="AM47" s="35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7"/>
      <c r="BD47" s="35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7"/>
      <c r="BU47" s="35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7"/>
    </row>
    <row r="48" spans="1:87" s="7" customFormat="1">
      <c r="A48" s="12" t="str">
        <f>+'Feuille de calcul'!A45</f>
        <v>DMU70</v>
      </c>
      <c r="B48" s="78"/>
      <c r="C48" s="32" t="s">
        <v>14</v>
      </c>
      <c r="D48" s="43" t="s">
        <v>15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9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9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9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9"/>
      <c r="BU48" s="10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9"/>
    </row>
    <row r="49" spans="1:87" s="49" customFormat="1" ht="9.9499999999999993" customHeight="1">
      <c r="A49" s="44"/>
      <c r="B49" s="77" t="str">
        <f>IF('Feuille de calcul'!B45=0,"",'Feuille de calcul'!B45)</f>
        <v/>
      </c>
      <c r="C49" s="45">
        <f>IF('Feuille de calcul'!H45=0,"",'Feuille de calcul'!H45)</f>
        <v>42485.208333333336</v>
      </c>
      <c r="D49" s="56" t="str">
        <f>IF('Feuille de calcul'!I45=0,"",'Feuille de calcul'!I45)</f>
        <v/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8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8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8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8"/>
      <c r="BU49" s="46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8"/>
    </row>
    <row r="50" spans="1:87" s="49" customFormat="1" ht="9.9499999999999993" customHeight="1">
      <c r="A50" s="57"/>
      <c r="B50" s="73" t="str">
        <f>IF('Feuille de calcul'!B46=0,"",'Feuille de calcul'!B46)</f>
        <v/>
      </c>
      <c r="C50" s="51" t="str">
        <f>IF('Feuille de calcul'!H46=0,"",'Feuille de calcul'!H46)</f>
        <v/>
      </c>
      <c r="D50" s="52" t="str">
        <f>IF('Feuille de calcul'!I46=0,"",'Feuille de calcul'!I46)</f>
        <v/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5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5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5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5"/>
      <c r="BU50" s="53"/>
      <c r="BV50" s="54"/>
      <c r="BW50" s="54"/>
      <c r="BX50" s="54"/>
      <c r="BY50" s="54"/>
      <c r="BZ50" s="54"/>
      <c r="CA50" s="54"/>
      <c r="CB50" s="54"/>
      <c r="CC50" s="54"/>
      <c r="CD50" s="54"/>
      <c r="CE50" s="54"/>
      <c r="CF50" s="54"/>
      <c r="CG50" s="54"/>
      <c r="CH50" s="54"/>
      <c r="CI50" s="55"/>
    </row>
    <row r="51" spans="1:87" s="49" customFormat="1" ht="9.9499999999999993" customHeight="1">
      <c r="A51" s="57"/>
      <c r="B51" s="73" t="str">
        <f>IF('Feuille de calcul'!B47=0,"",'Feuille de calcul'!B47)</f>
        <v/>
      </c>
      <c r="C51" s="51" t="str">
        <f>IF('Feuille de calcul'!H47=0,"",'Feuille de calcul'!H47)</f>
        <v/>
      </c>
      <c r="D51" s="52" t="str">
        <f>IF('Feuille de calcul'!I47=0,"",'Feuille de calcul'!I47)</f>
        <v/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5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5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5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5"/>
      <c r="BU51" s="53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5"/>
    </row>
    <row r="52" spans="1:87" s="49" customFormat="1" ht="9.9499999999999993" customHeight="1">
      <c r="A52" s="57"/>
      <c r="B52" s="73" t="str">
        <f>IF('Feuille de calcul'!B48=0,"",'Feuille de calcul'!B48)</f>
        <v/>
      </c>
      <c r="C52" s="51" t="str">
        <f>IF('Feuille de calcul'!H48=0,"",'Feuille de calcul'!H48)</f>
        <v/>
      </c>
      <c r="D52" s="52" t="str">
        <f>IF('Feuille de calcul'!I48=0,"",'Feuille de calcul'!I48)</f>
        <v/>
      </c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5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5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5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5"/>
      <c r="BU52" s="53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5"/>
    </row>
    <row r="53" spans="1:87" s="49" customFormat="1" ht="9.9499999999999993" customHeight="1">
      <c r="A53" s="57"/>
      <c r="B53" s="73" t="str">
        <f>IF('Feuille de calcul'!B49=0,"",'Feuille de calcul'!B49)</f>
        <v/>
      </c>
      <c r="C53" s="51" t="str">
        <f>IF('Feuille de calcul'!H49=0,"",'Feuille de calcul'!H49)</f>
        <v/>
      </c>
      <c r="D53" s="52" t="str">
        <f>IF('Feuille de calcul'!I49=0,"",'Feuille de calcul'!I49)</f>
        <v/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5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5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5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5"/>
      <c r="BU53" s="53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5"/>
    </row>
    <row r="54" spans="1:87" s="49" customFormat="1" ht="9.9499999999999993" customHeight="1">
      <c r="A54" s="57"/>
      <c r="B54" s="73" t="str">
        <f>IF('Feuille de calcul'!B50=0,"",'Feuille de calcul'!B50)</f>
        <v/>
      </c>
      <c r="C54" s="51" t="str">
        <f>IF('Feuille de calcul'!H50=0,"",'Feuille de calcul'!H50)</f>
        <v/>
      </c>
      <c r="D54" s="52" t="str">
        <f>IF('Feuille de calcul'!I50=0,"",'Feuille de calcul'!I50)</f>
        <v/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5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5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5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5"/>
      <c r="BU54" s="53"/>
      <c r="BV54" s="54"/>
      <c r="BW54" s="54"/>
      <c r="BX54" s="54"/>
      <c r="BY54" s="54"/>
      <c r="BZ54" s="54"/>
      <c r="CA54" s="54"/>
      <c r="CB54" s="54"/>
      <c r="CC54" s="54"/>
      <c r="CD54" s="54"/>
      <c r="CE54" s="54"/>
      <c r="CF54" s="54"/>
      <c r="CG54" s="54"/>
      <c r="CH54" s="54"/>
      <c r="CI54" s="55"/>
    </row>
    <row r="55" spans="1:87" s="49" customFormat="1" ht="9.9499999999999993" customHeight="1">
      <c r="A55" s="57"/>
      <c r="B55" s="73" t="str">
        <f>IF('Feuille de calcul'!B51=0,"",'Feuille de calcul'!B51)</f>
        <v/>
      </c>
      <c r="C55" s="51" t="str">
        <f>IF('Feuille de calcul'!H51=0,"",'Feuille de calcul'!H51)</f>
        <v/>
      </c>
      <c r="D55" s="52" t="str">
        <f>IF('Feuille de calcul'!I51=0,"",'Feuille de calcul'!I51)</f>
        <v/>
      </c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5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5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5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5"/>
      <c r="BU55" s="53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5"/>
    </row>
    <row r="56" spans="1:87" s="49" customFormat="1" ht="9.9499999999999993" customHeight="1">
      <c r="A56" s="57"/>
      <c r="B56" s="73" t="str">
        <f>IF('Feuille de calcul'!B52=0,"",'Feuille de calcul'!B52)</f>
        <v/>
      </c>
      <c r="C56" s="51" t="str">
        <f>IF('Feuille de calcul'!H52=0,"",'Feuille de calcul'!H52)</f>
        <v/>
      </c>
      <c r="D56" s="52" t="str">
        <f>IF('Feuille de calcul'!I52=0,"",'Feuille de calcul'!I52)</f>
        <v/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5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5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5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5"/>
      <c r="BU56" s="53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5"/>
    </row>
    <row r="57" spans="1:87" s="49" customFormat="1" ht="9.9499999999999993" customHeight="1">
      <c r="A57" s="50"/>
      <c r="B57" s="73" t="str">
        <f>IF('Feuille de calcul'!B53=0,"",'Feuille de calcul'!B53)</f>
        <v/>
      </c>
      <c r="C57" s="51" t="str">
        <f>IF('Feuille de calcul'!H53=0,"",'Feuille de calcul'!H53)</f>
        <v/>
      </c>
      <c r="D57" s="52" t="str">
        <f>IF('Feuille de calcul'!I53=0,"",'Feuille de calcul'!I53)</f>
        <v/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5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5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5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5"/>
      <c r="BU57" s="53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5"/>
    </row>
    <row r="58" spans="1:87" s="2" customFormat="1" ht="5.0999999999999996" customHeight="1" thickBot="1">
      <c r="A58" s="38"/>
      <c r="B58" s="79"/>
      <c r="C58" s="39"/>
      <c r="D58" s="40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2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2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2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2"/>
      <c r="BU58" s="99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41"/>
      <c r="CH58" s="41"/>
      <c r="CI58" s="42"/>
    </row>
  </sheetData>
  <mergeCells count="21">
    <mergeCell ref="AM1:BC1"/>
    <mergeCell ref="AM2:BC2"/>
    <mergeCell ref="AM3:AN3"/>
    <mergeCell ref="BD1:BT1"/>
    <mergeCell ref="A1:D3"/>
    <mergeCell ref="E3:F3"/>
    <mergeCell ref="V1:AL1"/>
    <mergeCell ref="V2:AL2"/>
    <mergeCell ref="V3:W3"/>
    <mergeCell ref="E2:U2"/>
    <mergeCell ref="E1:U1"/>
    <mergeCell ref="BU1:CI1"/>
    <mergeCell ref="BD2:BT2"/>
    <mergeCell ref="BU2:CI2"/>
    <mergeCell ref="BD3:BE3"/>
    <mergeCell ref="BU3:BV3"/>
    <mergeCell ref="T3:U3"/>
    <mergeCell ref="AK3:AL3"/>
    <mergeCell ref="BB3:BC3"/>
    <mergeCell ref="BS3:BT3"/>
    <mergeCell ref="CH3:C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Période de fermeture</vt:lpstr>
      <vt:lpstr>Feuille de calcul</vt:lpstr>
      <vt:lpstr>Gantt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Fabien Daviot</cp:lastModifiedBy>
  <dcterms:created xsi:type="dcterms:W3CDTF">2013-03-30T15:13:44Z</dcterms:created>
  <dcterms:modified xsi:type="dcterms:W3CDTF">2016-04-21T08:05:46Z</dcterms:modified>
</cp:coreProperties>
</file>