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460" windowHeight="7260" tabRatio="943" firstSheet="1" activeTab="1"/>
  </bookViews>
  <sheets>
    <sheet name="01" sheetId="54" state="hidden" r:id="rId1"/>
    <sheet name="A.2.2" sheetId="66" r:id="rId2"/>
    <sheet name="Stock" sheetId="67" r:id="rId3"/>
  </sheets>
  <functionGroups builtInGroupCount="17"/>
  <externalReferences>
    <externalReference r:id="rId4"/>
    <externalReference r:id="rId5"/>
  </externalReferences>
  <definedNames>
    <definedName name="coef">#REF!</definedName>
    <definedName name="NomAffaire" localSheetId="0">'[1]Données de Base'!$B$1</definedName>
    <definedName name="NomAffaire" localSheetId="1">'[1]Données de Base'!$B$1</definedName>
    <definedName name="NomAffaire">#REF!</definedName>
    <definedName name="NumAffaire" localSheetId="0">'[1]Données de Base'!$B$2</definedName>
    <definedName name="NumAffaire" localSheetId="1">'[1]Données de Base'!$B$2</definedName>
    <definedName name="NumAffaire">#REF!</definedName>
    <definedName name="numprix">MID(GET.WORKBOOK(1),FIND("]",GET.WORKBOOK(1))+1,99)&amp;INDIRECT("iv65000")</definedName>
    <definedName name="_xlnm.Print_Area" localSheetId="0">'01'!$C$1:$AB$47</definedName>
    <definedName name="_xlnm.Print_Area" localSheetId="1">A.2.2!$C$1:$AB$47</definedName>
  </definedNames>
  <calcPr calcId="145621" fullPrecision="0"/>
</workbook>
</file>

<file path=xl/calcChain.xml><?xml version="1.0" encoding="utf-8"?>
<calcChain xmlns="http://schemas.openxmlformats.org/spreadsheetml/2006/main">
  <c r="P47" i="66" l="1"/>
  <c r="O47" i="66"/>
  <c r="N47" i="66"/>
  <c r="M47" i="66"/>
  <c r="K47" i="66"/>
  <c r="I47" i="66"/>
  <c r="H47" i="66"/>
  <c r="P46" i="66"/>
  <c r="O46" i="66"/>
  <c r="N46" i="66"/>
  <c r="M46" i="66"/>
  <c r="K46" i="66"/>
  <c r="I46" i="66"/>
  <c r="H46" i="66"/>
  <c r="P45" i="66"/>
  <c r="O45" i="66"/>
  <c r="N45" i="66"/>
  <c r="M45" i="66"/>
  <c r="K45" i="66"/>
  <c r="I45" i="66"/>
  <c r="H45" i="66"/>
  <c r="O41" i="66"/>
  <c r="K41" i="66"/>
  <c r="J41" i="66"/>
  <c r="I41" i="66"/>
  <c r="H41" i="66"/>
  <c r="O40" i="66"/>
  <c r="K40" i="66"/>
  <c r="J40" i="66"/>
  <c r="M40" i="66" s="1"/>
  <c r="I40" i="66"/>
  <c r="H40" i="66"/>
  <c r="O39" i="66"/>
  <c r="K39" i="66"/>
  <c r="J39" i="66"/>
  <c r="I39" i="66"/>
  <c r="H39" i="66"/>
  <c r="O38" i="66"/>
  <c r="K38" i="66"/>
  <c r="J38" i="66"/>
  <c r="Q38" i="66" s="1"/>
  <c r="I38" i="66"/>
  <c r="H38" i="66"/>
  <c r="O37" i="66"/>
  <c r="K37" i="66"/>
  <c r="J37" i="66"/>
  <c r="I37" i="66"/>
  <c r="H37" i="66"/>
  <c r="O36" i="66"/>
  <c r="K36" i="66"/>
  <c r="J36" i="66"/>
  <c r="I36" i="66"/>
  <c r="H36" i="66"/>
  <c r="O35" i="66"/>
  <c r="K35" i="66"/>
  <c r="J35" i="66"/>
  <c r="Q35" i="66" s="1"/>
  <c r="I35" i="66"/>
  <c r="H35" i="66"/>
  <c r="O34" i="66"/>
  <c r="K34" i="66"/>
  <c r="J34" i="66"/>
  <c r="I34" i="66"/>
  <c r="H34" i="66"/>
  <c r="AD33" i="66"/>
  <c r="O33" i="66"/>
  <c r="K33" i="66"/>
  <c r="M33" i="66" s="1"/>
  <c r="J33" i="66"/>
  <c r="I33" i="66"/>
  <c r="H33" i="66"/>
  <c r="AD29" i="66"/>
  <c r="P28" i="66"/>
  <c r="O28" i="66"/>
  <c r="N28" i="66"/>
  <c r="M28" i="66"/>
  <c r="K28" i="66"/>
  <c r="J28" i="66"/>
  <c r="I28" i="66"/>
  <c r="H28" i="66"/>
  <c r="P27" i="66"/>
  <c r="O27" i="66"/>
  <c r="N27" i="66"/>
  <c r="M27" i="66"/>
  <c r="K27" i="66"/>
  <c r="J27" i="66"/>
  <c r="I27" i="66"/>
  <c r="H27" i="66"/>
  <c r="P26" i="66"/>
  <c r="O26" i="66"/>
  <c r="N26" i="66"/>
  <c r="M26" i="66"/>
  <c r="K26" i="66"/>
  <c r="I26" i="66"/>
  <c r="H26" i="66"/>
  <c r="P25" i="66"/>
  <c r="O25" i="66"/>
  <c r="N25" i="66"/>
  <c r="M25" i="66"/>
  <c r="K25" i="66"/>
  <c r="I25" i="66"/>
  <c r="H25" i="66"/>
  <c r="AD23" i="66"/>
  <c r="AC23" i="66"/>
  <c r="AD20" i="66"/>
  <c r="AC20" i="66"/>
  <c r="P20" i="66"/>
  <c r="O20" i="66"/>
  <c r="N20" i="66"/>
  <c r="M20" i="66"/>
  <c r="K20" i="66"/>
  <c r="J20" i="66"/>
  <c r="I20" i="66"/>
  <c r="H20" i="66"/>
  <c r="P19" i="66"/>
  <c r="O19" i="66"/>
  <c r="N19" i="66"/>
  <c r="M19" i="66"/>
  <c r="K19" i="66"/>
  <c r="J19" i="66"/>
  <c r="I19" i="66"/>
  <c r="H19" i="66"/>
  <c r="P18" i="66"/>
  <c r="O18" i="66"/>
  <c r="N18" i="66"/>
  <c r="Q18" i="66" s="1"/>
  <c r="M18" i="66"/>
  <c r="K18" i="66"/>
  <c r="J18" i="66"/>
  <c r="I18" i="66"/>
  <c r="H18" i="66"/>
  <c r="P17" i="66"/>
  <c r="O17" i="66"/>
  <c r="N17" i="66"/>
  <c r="M17" i="66"/>
  <c r="K17" i="66"/>
  <c r="J17" i="66"/>
  <c r="I17" i="66"/>
  <c r="H17" i="66"/>
  <c r="P16" i="66"/>
  <c r="O16" i="66"/>
  <c r="N16" i="66"/>
  <c r="M16" i="66"/>
  <c r="K16" i="66"/>
  <c r="J16" i="66"/>
  <c r="I16" i="66"/>
  <c r="H16" i="66"/>
  <c r="P15" i="66"/>
  <c r="O15" i="66"/>
  <c r="N15" i="66"/>
  <c r="M15" i="66"/>
  <c r="K15" i="66"/>
  <c r="J15" i="66"/>
  <c r="I15" i="66"/>
  <c r="H15" i="66"/>
  <c r="AD14" i="66"/>
  <c r="P14" i="66"/>
  <c r="O14" i="66"/>
  <c r="N14" i="66"/>
  <c r="M14" i="66"/>
  <c r="K14" i="66"/>
  <c r="J14" i="66"/>
  <c r="I14" i="66"/>
  <c r="H14" i="66"/>
  <c r="P13" i="66"/>
  <c r="O13" i="66"/>
  <c r="N13" i="66"/>
  <c r="M13" i="66"/>
  <c r="K13" i="66"/>
  <c r="J13" i="66"/>
  <c r="I13" i="66"/>
  <c r="H13" i="66"/>
  <c r="P12" i="66"/>
  <c r="O12" i="66"/>
  <c r="N12" i="66"/>
  <c r="M12" i="66"/>
  <c r="K12" i="66"/>
  <c r="I12" i="66"/>
  <c r="H12" i="66"/>
  <c r="P11" i="66"/>
  <c r="O11" i="66"/>
  <c r="N11" i="66"/>
  <c r="M11" i="66"/>
  <c r="K11" i="66"/>
  <c r="I11" i="66"/>
  <c r="H11" i="66"/>
  <c r="S2" i="66"/>
  <c r="J45" i="66" s="1"/>
  <c r="K2" i="66"/>
  <c r="H2" i="66"/>
  <c r="P47" i="54"/>
  <c r="O47" i="54"/>
  <c r="N47" i="54"/>
  <c r="M47" i="54"/>
  <c r="K47" i="54"/>
  <c r="P46" i="54"/>
  <c r="O46" i="54"/>
  <c r="N46" i="54"/>
  <c r="M46" i="54"/>
  <c r="K46" i="54"/>
  <c r="P45" i="54"/>
  <c r="O45" i="54"/>
  <c r="N45" i="54"/>
  <c r="M45" i="54"/>
  <c r="K45" i="54"/>
  <c r="I47" i="54"/>
  <c r="H47" i="54"/>
  <c r="I46" i="54"/>
  <c r="H46" i="54"/>
  <c r="I45" i="54"/>
  <c r="H45" i="54"/>
  <c r="O41" i="54"/>
  <c r="O40" i="54"/>
  <c r="O39" i="54"/>
  <c r="O38" i="54"/>
  <c r="O37" i="54"/>
  <c r="O36" i="54"/>
  <c r="O35" i="54"/>
  <c r="O34" i="54"/>
  <c r="O33" i="54"/>
  <c r="K41" i="54"/>
  <c r="K40" i="54"/>
  <c r="K39" i="54"/>
  <c r="K38" i="54"/>
  <c r="K37" i="54"/>
  <c r="K36" i="54"/>
  <c r="K35" i="54"/>
  <c r="K34" i="54"/>
  <c r="K33" i="54"/>
  <c r="I41" i="54"/>
  <c r="H41" i="54"/>
  <c r="I40" i="54"/>
  <c r="H40" i="54"/>
  <c r="I39" i="54"/>
  <c r="H39" i="54"/>
  <c r="I38" i="54"/>
  <c r="H38" i="54"/>
  <c r="I37" i="54"/>
  <c r="H37" i="54"/>
  <c r="I36" i="54"/>
  <c r="H36" i="54"/>
  <c r="I35" i="54"/>
  <c r="H35" i="54"/>
  <c r="I34" i="54"/>
  <c r="H34" i="54"/>
  <c r="I33" i="54"/>
  <c r="H33" i="54"/>
  <c r="P28" i="54"/>
  <c r="O28" i="54"/>
  <c r="N28" i="54"/>
  <c r="M28" i="54"/>
  <c r="K28" i="54"/>
  <c r="P27" i="54"/>
  <c r="O27" i="54"/>
  <c r="N27" i="54"/>
  <c r="M27" i="54"/>
  <c r="K27" i="54"/>
  <c r="P26" i="54"/>
  <c r="O26" i="54"/>
  <c r="N26" i="54"/>
  <c r="M26" i="54"/>
  <c r="K26" i="54"/>
  <c r="P25" i="54"/>
  <c r="O25" i="54"/>
  <c r="N25" i="54"/>
  <c r="M25" i="54"/>
  <c r="K25" i="54"/>
  <c r="I28" i="54"/>
  <c r="H28" i="54"/>
  <c r="I27" i="54"/>
  <c r="H27" i="54"/>
  <c r="I26" i="54"/>
  <c r="H26" i="54"/>
  <c r="I25" i="54"/>
  <c r="H25" i="54"/>
  <c r="P20" i="54"/>
  <c r="O20" i="54"/>
  <c r="N20" i="54"/>
  <c r="M20" i="54"/>
  <c r="P19" i="54"/>
  <c r="O19" i="54"/>
  <c r="N19" i="54"/>
  <c r="M19" i="54"/>
  <c r="P18" i="54"/>
  <c r="O18" i="54"/>
  <c r="N18" i="54"/>
  <c r="M18" i="54"/>
  <c r="P17" i="54"/>
  <c r="O17" i="54"/>
  <c r="N17" i="54"/>
  <c r="M17" i="54"/>
  <c r="P16" i="54"/>
  <c r="O16" i="54"/>
  <c r="N16" i="54"/>
  <c r="M16" i="54"/>
  <c r="P15" i="54"/>
  <c r="O15" i="54"/>
  <c r="N15" i="54"/>
  <c r="M15" i="54"/>
  <c r="P14" i="54"/>
  <c r="O14" i="54"/>
  <c r="N14" i="54"/>
  <c r="M14" i="54"/>
  <c r="P13" i="54"/>
  <c r="O13" i="54"/>
  <c r="N13" i="54"/>
  <c r="M13" i="54"/>
  <c r="P12" i="54"/>
  <c r="O12" i="54"/>
  <c r="N12" i="54"/>
  <c r="M12" i="54"/>
  <c r="P11" i="54"/>
  <c r="O11" i="54"/>
  <c r="N11" i="54"/>
  <c r="M11" i="54"/>
  <c r="K20" i="54"/>
  <c r="K19" i="54"/>
  <c r="K18" i="54"/>
  <c r="K17" i="54"/>
  <c r="K16" i="54"/>
  <c r="K15" i="54"/>
  <c r="K14" i="54"/>
  <c r="K13" i="54"/>
  <c r="K12" i="54"/>
  <c r="K11" i="54"/>
  <c r="I12" i="54"/>
  <c r="I13" i="54"/>
  <c r="I14" i="54"/>
  <c r="I15" i="54"/>
  <c r="I16" i="54"/>
  <c r="I17" i="54"/>
  <c r="I18" i="54"/>
  <c r="I19" i="54"/>
  <c r="I20" i="54"/>
  <c r="I11" i="54"/>
  <c r="H12" i="54"/>
  <c r="H13" i="54"/>
  <c r="H14" i="54"/>
  <c r="H15" i="54"/>
  <c r="H16" i="54"/>
  <c r="H17" i="54"/>
  <c r="H18" i="54"/>
  <c r="H19" i="54"/>
  <c r="H20" i="54"/>
  <c r="H11" i="54"/>
  <c r="Q45" i="66" l="1"/>
  <c r="Q26" i="66"/>
  <c r="Q15" i="66"/>
  <c r="R15" i="66" s="1"/>
  <c r="L17" i="66"/>
  <c r="Q27" i="54"/>
  <c r="Q19" i="66"/>
  <c r="Q20" i="66"/>
  <c r="Q25" i="66"/>
  <c r="Q27" i="66"/>
  <c r="R27" i="66" s="1"/>
  <c r="Q28" i="66"/>
  <c r="R28" i="66" s="1"/>
  <c r="Q33" i="66"/>
  <c r="S33" i="66" s="1"/>
  <c r="M36" i="66"/>
  <c r="Q39" i="66"/>
  <c r="Q46" i="66"/>
  <c r="Q26" i="54"/>
  <c r="Q28" i="54"/>
  <c r="Q11" i="66"/>
  <c r="Q12" i="66"/>
  <c r="Q13" i="66"/>
  <c r="Q14" i="66"/>
  <c r="R14" i="66" s="1"/>
  <c r="S14" i="66" s="1"/>
  <c r="L16" i="66"/>
  <c r="Q16" i="66"/>
  <c r="R16" i="66" s="1"/>
  <c r="Q17" i="66"/>
  <c r="R17" i="66" s="1"/>
  <c r="L18" i="66"/>
  <c r="L19" i="66"/>
  <c r="Q36" i="66"/>
  <c r="Q47" i="66"/>
  <c r="M37" i="66"/>
  <c r="M41" i="66"/>
  <c r="S3" i="66"/>
  <c r="L13" i="66"/>
  <c r="R13" i="66"/>
  <c r="L14" i="66"/>
  <c r="R19" i="66"/>
  <c r="L20" i="66"/>
  <c r="R20" i="66"/>
  <c r="L27" i="66"/>
  <c r="L28" i="66"/>
  <c r="S28" i="66" s="1"/>
  <c r="M34" i="66"/>
  <c r="Q37" i="66"/>
  <c r="M38" i="66"/>
  <c r="S38" i="66" s="1"/>
  <c r="Q41" i="66"/>
  <c r="L15" i="66"/>
  <c r="S15" i="66" s="1"/>
  <c r="R18" i="66"/>
  <c r="Q34" i="66"/>
  <c r="M39" i="66"/>
  <c r="L45" i="66"/>
  <c r="M35" i="66"/>
  <c r="S35" i="66" s="1"/>
  <c r="Q40" i="66"/>
  <c r="S40" i="66" s="1"/>
  <c r="J46" i="66"/>
  <c r="L46" i="66" s="1"/>
  <c r="J47" i="66"/>
  <c r="Q25" i="54"/>
  <c r="R45" i="66" l="1"/>
  <c r="S45" i="66" s="1"/>
  <c r="J26" i="66"/>
  <c r="J25" i="66"/>
  <c r="L25" i="66" s="1"/>
  <c r="J12" i="66"/>
  <c r="J11" i="66"/>
  <c r="R47" i="66"/>
  <c r="S18" i="66"/>
  <c r="S36" i="66"/>
  <c r="S17" i="66"/>
  <c r="S19" i="66"/>
  <c r="S37" i="66"/>
  <c r="S39" i="66"/>
  <c r="S41" i="66"/>
  <c r="S16" i="66"/>
  <c r="S27" i="66"/>
  <c r="S34" i="66"/>
  <c r="S30" i="66" s="1"/>
  <c r="S20" i="66"/>
  <c r="S13" i="66"/>
  <c r="L47" i="66"/>
  <c r="S47" i="66" s="1"/>
  <c r="Y11" i="66"/>
  <c r="R46" i="66"/>
  <c r="S46" i="66" s="1"/>
  <c r="Z11" i="66"/>
  <c r="L26" i="66" l="1"/>
  <c r="R26" i="66"/>
  <c r="S26" i="66" s="1"/>
  <c r="L11" i="66"/>
  <c r="X11" i="66" s="1"/>
  <c r="X20" i="66" s="1"/>
  <c r="X23" i="66" s="1"/>
  <c r="R11" i="66"/>
  <c r="L12" i="66"/>
  <c r="R12" i="66"/>
  <c r="S12" i="66" s="1"/>
  <c r="R25" i="66"/>
  <c r="S25" i="66" s="1"/>
  <c r="S23" i="66" s="1"/>
  <c r="S43" i="66"/>
  <c r="Y20" i="66"/>
  <c r="Y23" i="66" s="1"/>
  <c r="Y14" i="66"/>
  <c r="Y29" i="66" s="1"/>
  <c r="AA11" i="66"/>
  <c r="Z14" i="66"/>
  <c r="Z29" i="66" s="1"/>
  <c r="Z20" i="66"/>
  <c r="Z23" i="66" s="1"/>
  <c r="J41" i="54"/>
  <c r="M41" i="54" s="1"/>
  <c r="J40" i="54"/>
  <c r="J39" i="54"/>
  <c r="Q39" i="54" s="1"/>
  <c r="J38" i="54"/>
  <c r="J37" i="54"/>
  <c r="J36" i="54"/>
  <c r="J35" i="54"/>
  <c r="J34" i="54"/>
  <c r="J33" i="54"/>
  <c r="M33" i="54" s="1"/>
  <c r="Q40" i="54"/>
  <c r="M40" i="54"/>
  <c r="Q36" i="54"/>
  <c r="M36" i="54"/>
  <c r="Q35" i="54"/>
  <c r="AD33" i="54"/>
  <c r="Q33" i="54"/>
  <c r="AD29" i="54"/>
  <c r="J28" i="54"/>
  <c r="L28" i="54" s="1"/>
  <c r="J27" i="54"/>
  <c r="L27" i="54" s="1"/>
  <c r="J26" i="54"/>
  <c r="L26" i="54" s="1"/>
  <c r="AD23" i="54"/>
  <c r="AC23" i="54"/>
  <c r="AD20" i="54"/>
  <c r="AC20" i="54"/>
  <c r="J20" i="54"/>
  <c r="J19" i="54"/>
  <c r="J18" i="54"/>
  <c r="AA17" i="54"/>
  <c r="Z17" i="54"/>
  <c r="Y17" i="54"/>
  <c r="X17" i="54"/>
  <c r="W17" i="54"/>
  <c r="J17" i="54"/>
  <c r="J16" i="54"/>
  <c r="J15" i="54"/>
  <c r="AD14" i="54"/>
  <c r="J14" i="54"/>
  <c r="J13" i="54"/>
  <c r="J12" i="54"/>
  <c r="S2" i="54"/>
  <c r="S3" i="54" s="1"/>
  <c r="J25" i="54" s="1"/>
  <c r="L25" i="54" s="1"/>
  <c r="K2" i="54"/>
  <c r="H2" i="54"/>
  <c r="M37" i="54"/>
  <c r="Q37" i="54"/>
  <c r="S11" i="66" l="1"/>
  <c r="S9" i="66" s="1"/>
  <c r="W11" i="66"/>
  <c r="X14" i="66"/>
  <c r="X29" i="66" s="1"/>
  <c r="X26" i="66" s="1"/>
  <c r="Q41" i="54"/>
  <c r="AA14" i="66"/>
  <c r="AA29" i="66" s="1"/>
  <c r="AA20" i="66"/>
  <c r="AB11" i="66"/>
  <c r="Z26" i="66"/>
  <c r="Y26" i="66"/>
  <c r="J11" i="54"/>
  <c r="Q34" i="54"/>
  <c r="M38" i="54"/>
  <c r="M35" i="54"/>
  <c r="S35" i="54" s="1"/>
  <c r="M39" i="54"/>
  <c r="S39" i="54" s="1"/>
  <c r="L18" i="54"/>
  <c r="L19" i="54"/>
  <c r="Q38" i="54"/>
  <c r="M34" i="54"/>
  <c r="J45" i="54"/>
  <c r="L45" i="54" s="1"/>
  <c r="J46" i="54"/>
  <c r="L46" i="54" s="1"/>
  <c r="J47" i="54"/>
  <c r="L47" i="54" s="1"/>
  <c r="L20" i="54"/>
  <c r="L14" i="54"/>
  <c r="L11" i="54"/>
  <c r="L12" i="54"/>
  <c r="L13" i="54"/>
  <c r="L15" i="54"/>
  <c r="L16" i="54"/>
  <c r="L17" i="54"/>
  <c r="S37" i="54"/>
  <c r="R27" i="54"/>
  <c r="S27" i="54" s="1"/>
  <c r="R28" i="54"/>
  <c r="S28" i="54" s="1"/>
  <c r="Q47" i="54"/>
  <c r="Q19" i="54"/>
  <c r="R19" i="54" s="1"/>
  <c r="R26" i="54"/>
  <c r="S26" i="54" s="1"/>
  <c r="Q12" i="54"/>
  <c r="R12" i="54" s="1"/>
  <c r="S36" i="54"/>
  <c r="Q45" i="54"/>
  <c r="S41" i="54"/>
  <c r="S33" i="54"/>
  <c r="Q14" i="54"/>
  <c r="R14" i="54" s="1"/>
  <c r="R25" i="54"/>
  <c r="S25" i="54" s="1"/>
  <c r="Q13" i="54"/>
  <c r="R13" i="54" s="1"/>
  <c r="Q15" i="54"/>
  <c r="R15" i="54" s="1"/>
  <c r="Q20" i="54"/>
  <c r="R20" i="54" s="1"/>
  <c r="Q46" i="54"/>
  <c r="Q11" i="54"/>
  <c r="R11" i="54" s="1"/>
  <c r="Q16" i="54"/>
  <c r="R16" i="54" s="1"/>
  <c r="Q17" i="54"/>
  <c r="R17" i="54" s="1"/>
  <c r="Q18" i="54"/>
  <c r="R18" i="54" s="1"/>
  <c r="S40" i="54"/>
  <c r="W14" i="66" l="1"/>
  <c r="W29" i="66" s="1"/>
  <c r="W26" i="66" s="1"/>
  <c r="W20" i="66"/>
  <c r="W23" i="66" s="1"/>
  <c r="S38" i="54"/>
  <c r="T12" i="66"/>
  <c r="T15" i="66"/>
  <c r="T37" i="66"/>
  <c r="T19" i="66"/>
  <c r="T25" i="66"/>
  <c r="T17" i="66"/>
  <c r="T36" i="66"/>
  <c r="T13" i="66"/>
  <c r="T18" i="66"/>
  <c r="T35" i="66"/>
  <c r="T40" i="66"/>
  <c r="T14" i="66"/>
  <c r="T34" i="66"/>
  <c r="T11" i="66"/>
  <c r="T39" i="66"/>
  <c r="T33" i="66"/>
  <c r="T26" i="66"/>
  <c r="T27" i="66"/>
  <c r="T16" i="66"/>
  <c r="T20" i="66"/>
  <c r="T28" i="66"/>
  <c r="T38" i="66"/>
  <c r="T41" i="66"/>
  <c r="T47" i="66"/>
  <c r="T46" i="66"/>
  <c r="T45" i="66"/>
  <c r="AA23" i="66"/>
  <c r="AB23" i="66" s="1"/>
  <c r="AB20" i="66"/>
  <c r="AA26" i="66"/>
  <c r="S14" i="54"/>
  <c r="S13" i="54"/>
  <c r="S34" i="54"/>
  <c r="S30" i="54" s="1"/>
  <c r="R45" i="54"/>
  <c r="S45" i="54" s="1"/>
  <c r="S18" i="54"/>
  <c r="S20" i="54"/>
  <c r="S19" i="54"/>
  <c r="Y11" i="54"/>
  <c r="Y14" i="54" s="1"/>
  <c r="Y29" i="54" s="1"/>
  <c r="R46" i="54"/>
  <c r="S46" i="54" s="1"/>
  <c r="Z11" i="54"/>
  <c r="Z14" i="54" s="1"/>
  <c r="Z29" i="54" s="1"/>
  <c r="Z26" i="54" s="1"/>
  <c r="S15" i="54"/>
  <c r="S17" i="54"/>
  <c r="R47" i="54"/>
  <c r="S47" i="54" s="1"/>
  <c r="W11" i="54"/>
  <c r="W20" i="54" s="1"/>
  <c r="S11" i="54"/>
  <c r="X11" i="54"/>
  <c r="X14" i="54" s="1"/>
  <c r="X29" i="54" s="1"/>
  <c r="S16" i="54"/>
  <c r="S12" i="54"/>
  <c r="S23" i="54"/>
  <c r="Y20" i="54"/>
  <c r="Y23" i="54" s="1"/>
  <c r="AB26" i="66" l="1"/>
  <c r="AB14" i="66"/>
  <c r="AB29" i="66"/>
  <c r="Z20" i="54"/>
  <c r="Z23" i="54" s="1"/>
  <c r="AA11" i="54"/>
  <c r="AB11" i="54" s="1"/>
  <c r="T28" i="54" s="1"/>
  <c r="X20" i="54"/>
  <c r="X23" i="54" s="1"/>
  <c r="W14" i="54"/>
  <c r="W29" i="54" s="1"/>
  <c r="S9" i="54"/>
  <c r="S43" i="54"/>
  <c r="Y26" i="54"/>
  <c r="T37" i="54"/>
  <c r="T27" i="54"/>
  <c r="T20" i="54"/>
  <c r="T15" i="54"/>
  <c r="AA20" i="54"/>
  <c r="AA23" i="54" s="1"/>
  <c r="W23" i="54"/>
  <c r="X26" i="54"/>
  <c r="Y36" i="66" l="1"/>
  <c r="Z36" i="66"/>
  <c r="X36" i="66"/>
  <c r="AA36" i="66"/>
  <c r="AB33" i="66"/>
  <c r="W36" i="66"/>
  <c r="T18" i="54"/>
  <c r="T12" i="54"/>
  <c r="T17" i="54"/>
  <c r="T47" i="54"/>
  <c r="T26" i="54"/>
  <c r="T46" i="54"/>
  <c r="T34" i="54"/>
  <c r="T38" i="54"/>
  <c r="T13" i="54"/>
  <c r="T45" i="54"/>
  <c r="AA14" i="54"/>
  <c r="AA29" i="54" s="1"/>
  <c r="T11" i="54"/>
  <c r="T33" i="54"/>
  <c r="T14" i="54"/>
  <c r="T41" i="54"/>
  <c r="T25" i="54"/>
  <c r="T19" i="54"/>
  <c r="T16" i="54"/>
  <c r="T35" i="54"/>
  <c r="T40" i="54"/>
  <c r="T39" i="54"/>
  <c r="T36" i="54"/>
  <c r="AB23" i="54"/>
  <c r="AA26" i="54"/>
  <c r="AB14" i="54"/>
  <c r="AB20" i="54"/>
  <c r="W26" i="54"/>
  <c r="AB29" i="54"/>
  <c r="AA36" i="54" s="1"/>
  <c r="AB26" i="54" l="1"/>
  <c r="AB33" i="54"/>
  <c r="AB17" i="54"/>
  <c r="Z36" i="54"/>
  <c r="Y36" i="54"/>
  <c r="X36" i="54"/>
  <c r="W36" i="54"/>
</calcChain>
</file>

<file path=xl/comments1.xml><?xml version="1.0" encoding="utf-8"?>
<comments xmlns="http://schemas.openxmlformats.org/spreadsheetml/2006/main">
  <authors>
    <author>Pc</author>
  </authors>
  <commentList>
    <comment ref="O5" authorId="0">
      <text>
        <r>
          <rPr>
            <b/>
            <sz val="22"/>
            <color indexed="81"/>
            <rFont val="Tahoma"/>
            <family val="2"/>
          </rPr>
          <t>Pc:</t>
        </r>
        <r>
          <rPr>
            <sz val="22"/>
            <color indexed="81"/>
            <rFont val="Tahoma"/>
            <family val="2"/>
          </rPr>
          <t xml:space="preserve">
Si La qté étudiée est renseinée, alors tout est calculé sur cette Qtée sauf les PU DE VENTE</t>
        </r>
      </text>
    </comment>
  </commentList>
</comments>
</file>

<file path=xl/comments2.xml><?xml version="1.0" encoding="utf-8"?>
<comments xmlns="http://schemas.openxmlformats.org/spreadsheetml/2006/main">
  <authors>
    <author>Pc</author>
  </authors>
  <commentList>
    <comment ref="O5" authorId="0">
      <text>
        <r>
          <rPr>
            <b/>
            <sz val="22"/>
            <color indexed="81"/>
            <rFont val="Tahoma"/>
            <family val="2"/>
          </rPr>
          <t>Pc:</t>
        </r>
        <r>
          <rPr>
            <sz val="22"/>
            <color indexed="81"/>
            <rFont val="Tahoma"/>
            <family val="2"/>
          </rPr>
          <t xml:space="preserve">
Si La qté étudiée est renseinée, alors tout est calculé sur cette Qtée sauf les PU DE VENTE</t>
        </r>
      </text>
    </comment>
  </commentList>
</comments>
</file>

<file path=xl/sharedStrings.xml><?xml version="1.0" encoding="utf-8"?>
<sst xmlns="http://schemas.openxmlformats.org/spreadsheetml/2006/main" count="195" uniqueCount="68">
  <si>
    <t>U</t>
  </si>
  <si>
    <t>Durée forcée :</t>
  </si>
  <si>
    <t>Désignation :</t>
  </si>
  <si>
    <t>Rdmt :</t>
  </si>
  <si>
    <t xml:space="preserve"> Quantité estimée : </t>
  </si>
  <si>
    <t>Rendement retenu  :</t>
  </si>
  <si>
    <t>Durée Retenue :</t>
  </si>
  <si>
    <t>MATERIEL</t>
  </si>
  <si>
    <t>ELEMENTS CONSTITUTIFS</t>
  </si>
  <si>
    <t>PERSONNEL</t>
  </si>
  <si>
    <t>FOURNITURE</t>
  </si>
  <si>
    <t>SOUS TRAITANCE</t>
  </si>
  <si>
    <t>TOTAL</t>
  </si>
  <si>
    <t>Code</t>
  </si>
  <si>
    <t>NOMBRE</t>
  </si>
  <si>
    <t>DESIGNATION</t>
  </si>
  <si>
    <t>DUREE</t>
  </si>
  <si>
    <t>PU / J</t>
  </si>
  <si>
    <t>Coût Unitaire</t>
  </si>
  <si>
    <t>PU</t>
  </si>
  <si>
    <t>Amort.</t>
  </si>
  <si>
    <t>Entret.</t>
  </si>
  <si>
    <t>Cons.</t>
  </si>
  <si>
    <t>Loc.</t>
  </si>
  <si>
    <t>FOURNITURE ET SOUS TRAITANCE</t>
  </si>
  <si>
    <t>Epaisseur ou dosage</t>
  </si>
  <si>
    <t>Densité</t>
  </si>
  <si>
    <t>TRANSPORT</t>
  </si>
  <si>
    <t>Nombre de Tour / j</t>
  </si>
  <si>
    <t>Nombre d'unité de transport / jour</t>
  </si>
  <si>
    <t>Matériel</t>
  </si>
  <si>
    <t>MATERIEL + CHAUFFEUR</t>
  </si>
  <si>
    <t>PRIX TOTAL</t>
  </si>
  <si>
    <t>QTE</t>
  </si>
  <si>
    <t>Personnel</t>
  </si>
  <si>
    <t xml:space="preserve">Fourniture </t>
  </si>
  <si>
    <t>Sous trantance</t>
  </si>
  <si>
    <t>Transport</t>
  </si>
  <si>
    <t>PU Unitaire Sec</t>
  </si>
  <si>
    <t>TOTAL Sec</t>
  </si>
  <si>
    <t xml:space="preserve"> K :</t>
  </si>
  <si>
    <t>PU Vente</t>
  </si>
  <si>
    <t>Ratio</t>
  </si>
  <si>
    <t>VEHICULE</t>
  </si>
  <si>
    <t>TOTAL MAT</t>
  </si>
  <si>
    <t>TOTAL PERS</t>
  </si>
  <si>
    <t>PU Bareme</t>
  </si>
  <si>
    <t>PU FORCE</t>
  </si>
  <si>
    <t>PRIX VENTE Tâche</t>
  </si>
  <si>
    <t>COMMENTAIRES</t>
  </si>
  <si>
    <t>PU RETENU</t>
  </si>
  <si>
    <t xml:space="preserve"> Quantité étudié : </t>
  </si>
  <si>
    <t>PU Unitaire Sec sur Qté étudié</t>
  </si>
  <si>
    <t>€</t>
  </si>
  <si>
    <t>€ /</t>
  </si>
  <si>
    <t>PU Unitaire vente sur Qté étudié</t>
  </si>
  <si>
    <t>A.2.2</t>
  </si>
  <si>
    <t xml:space="preserve"> - Régalage des espaces verts (privatifs et communs) comprenant la mise en forme des pentes, la remise en place de terre végétale du site et l'évacuation des déblais excédentaires en décharge</t>
  </si>
  <si>
    <t>M2</t>
  </si>
  <si>
    <t xml:space="preserve">     N° de prix : </t>
  </si>
  <si>
    <t xml:space="preserve">Nom de l'étude : </t>
  </si>
  <si>
    <t>PU Barême</t>
  </si>
  <si>
    <t>pp</t>
  </si>
  <si>
    <t>ct120</t>
  </si>
  <si>
    <t>chef</t>
  </si>
  <si>
    <t>os</t>
  </si>
  <si>
    <t>0/20r</t>
  </si>
  <si>
    <t>6x4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</si>
</sst>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&quot; F&quot;;[Red]\-#,##0.00&quot; F&quot;"/>
    <numFmt numFmtId="165" formatCode="0.000"/>
    <numFmt numFmtId="166" formatCode="0.0%"/>
    <numFmt numFmtId="167" formatCode="_-* #,##0.00\ [$€]_-;\-* #,##0.00\ [$€]_-;_-* &quot;-&quot;??\ [$€]_-;_-@_-"/>
    <numFmt numFmtId="168" formatCode="#,##0.0"/>
    <numFmt numFmtId="169" formatCode="#,##0.000"/>
  </numFmts>
  <fonts count="44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9"/>
      <color rgb="FF000000"/>
      <name val="Arial"/>
      <family val="2"/>
    </font>
    <font>
      <b/>
      <sz val="22"/>
      <color indexed="81"/>
      <name val="Tahoma"/>
      <family val="2"/>
    </font>
    <font>
      <sz val="22"/>
      <color indexed="81"/>
      <name val="Tahoma"/>
      <family val="2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sz val="11"/>
      <color theme="1"/>
      <name val="Gill Sans MT"/>
      <family val="2"/>
    </font>
    <font>
      <sz val="12"/>
      <name val="Gill Sans MT"/>
      <family val="2"/>
    </font>
    <font>
      <sz val="14"/>
      <name val="Gill Sans MT"/>
      <family val="2"/>
    </font>
    <font>
      <sz val="8"/>
      <name val="Gill Sans MT"/>
      <family val="2"/>
    </font>
    <font>
      <b/>
      <sz val="14"/>
      <name val="Gill Sans MT"/>
      <family val="2"/>
    </font>
    <font>
      <b/>
      <i/>
      <u/>
      <sz val="16"/>
      <color theme="1"/>
      <name val="Gill Sans MT"/>
      <family val="2"/>
    </font>
    <font>
      <b/>
      <sz val="12"/>
      <name val="Gill Sans MT"/>
      <family val="2"/>
    </font>
    <font>
      <b/>
      <sz val="11"/>
      <name val="Gill Sans MT"/>
      <family val="2"/>
    </font>
    <font>
      <sz val="10"/>
      <name val="Gill Sans MT"/>
      <family val="2"/>
    </font>
    <font>
      <b/>
      <sz val="8"/>
      <name val="Gill Sans MT"/>
      <family val="2"/>
    </font>
    <font>
      <i/>
      <sz val="14"/>
      <name val="Gill Sans MT"/>
      <family val="2"/>
    </font>
    <font>
      <sz val="16"/>
      <name val="Gill Sans MT"/>
      <family val="2"/>
    </font>
    <font>
      <sz val="9"/>
      <color theme="1"/>
      <name val="Gill Sans MT"/>
      <family val="2"/>
    </font>
    <font>
      <sz val="14"/>
      <color theme="1"/>
      <name val="Gill Sans MT"/>
      <family val="2"/>
    </font>
    <font>
      <sz val="16"/>
      <color theme="1"/>
      <name val="Gill Sans MT"/>
      <family val="2"/>
    </font>
    <font>
      <b/>
      <sz val="14"/>
      <color theme="1"/>
      <name val="Gill Sans MT"/>
      <family val="2"/>
    </font>
    <font>
      <sz val="10"/>
      <color theme="1"/>
      <name val="Gill Sans MT"/>
      <family val="2"/>
    </font>
    <font>
      <sz val="16"/>
      <color rgb="FF9C6500"/>
      <name val="Gill Sans MT"/>
      <family val="2"/>
    </font>
    <font>
      <i/>
      <sz val="16"/>
      <color theme="1"/>
      <name val="Gill Sans MT"/>
      <family val="2"/>
    </font>
    <font>
      <i/>
      <sz val="16"/>
      <name val="Gill Sans MT"/>
      <family val="2"/>
    </font>
    <font>
      <i/>
      <sz val="10"/>
      <color theme="1"/>
      <name val="Gill Sans MT"/>
      <family val="2"/>
    </font>
    <font>
      <b/>
      <sz val="20"/>
      <color rgb="FFFF0000"/>
      <name val="Gill Sans MT"/>
      <family val="2"/>
    </font>
    <font>
      <b/>
      <sz val="14"/>
      <color rgb="FFFF0000"/>
      <name val="Gill Sans MT"/>
      <family val="2"/>
    </font>
    <font>
      <sz val="10"/>
      <color theme="0" tint="-0.14999847407452621"/>
      <name val="Gill Sans MT"/>
      <family val="2"/>
    </font>
    <font>
      <sz val="18"/>
      <color theme="1"/>
      <name val="Gill Sans MT"/>
      <family val="2"/>
    </font>
    <font>
      <sz val="11"/>
      <name val="Gill Sans MT"/>
      <family val="2"/>
    </font>
    <font>
      <sz val="12"/>
      <color theme="1"/>
      <name val="Gill Sans MT"/>
      <family val="2"/>
    </font>
    <font>
      <b/>
      <sz val="12"/>
      <color theme="1"/>
      <name val="Gill Sans MT"/>
      <family val="2"/>
    </font>
    <font>
      <b/>
      <sz val="16"/>
      <name val="Gill Sans MT"/>
      <family val="2"/>
    </font>
    <font>
      <sz val="18"/>
      <name val="Gill Sans MT"/>
      <family val="2"/>
    </font>
    <font>
      <b/>
      <sz val="18"/>
      <name val="Gill Sans MT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9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4" fontId="5" fillId="0" borderId="16">
      <alignment horizontal="right" vertical="top" indent="1"/>
    </xf>
    <xf numFmtId="0" fontId="6" fillId="10" borderId="17" applyNumberFormat="0" applyAlignment="0" applyProtection="0"/>
    <xf numFmtId="0" fontId="7" fillId="11" borderId="0" applyNumberFormat="0" applyBorder="0" applyAlignment="0" applyProtection="0"/>
    <xf numFmtId="49" fontId="8" fillId="13" borderId="0">
      <alignment horizontal="left" vertical="top" wrapText="1"/>
    </xf>
    <xf numFmtId="0" fontId="2" fillId="0" borderId="0" applyNumberFormat="0" applyFont="0" applyFill="0" applyBorder="0" applyAlignment="0" applyProtection="0">
      <alignment vertical="top"/>
    </xf>
  </cellStyleXfs>
  <cellXfs count="291">
    <xf numFmtId="0" fontId="0" fillId="0" borderId="0" xfId="0"/>
    <xf numFmtId="0" fontId="13" fillId="0" borderId="0" xfId="0" applyFont="1" applyProtection="1"/>
    <xf numFmtId="0" fontId="13" fillId="0" borderId="0" xfId="0" applyFont="1" applyAlignment="1" applyProtection="1">
      <alignment vertical="center"/>
    </xf>
    <xf numFmtId="4" fontId="16" fillId="0" borderId="0" xfId="1" applyNumberFormat="1" applyFont="1" applyAlignment="1" applyProtection="1">
      <alignment horizontal="center" vertical="center"/>
    </xf>
    <xf numFmtId="0" fontId="21" fillId="0" borderId="0" xfId="1" applyFont="1" applyAlignment="1" applyProtection="1">
      <alignment vertical="center"/>
    </xf>
    <xf numFmtId="4" fontId="22" fillId="0" borderId="0" xfId="1" applyNumberFormat="1" applyFont="1" applyFill="1" applyAlignment="1" applyProtection="1">
      <alignment horizontal="center" vertical="center"/>
    </xf>
    <xf numFmtId="0" fontId="16" fillId="0" borderId="0" xfId="1" applyFont="1" applyFill="1" applyAlignment="1" applyProtection="1">
      <alignment vertical="center"/>
    </xf>
    <xf numFmtId="4" fontId="16" fillId="0" borderId="0" xfId="1" applyNumberFormat="1" applyFont="1" applyAlignment="1" applyProtection="1">
      <alignment horizontal="center"/>
    </xf>
    <xf numFmtId="0" fontId="13" fillId="0" borderId="0" xfId="0" applyFont="1" applyAlignment="1" applyProtection="1">
      <alignment horizontal="center" vertical="center"/>
    </xf>
    <xf numFmtId="4" fontId="14" fillId="4" borderId="13" xfId="1" applyNumberFormat="1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Alignment="1" applyProtection="1">
      <alignment wrapText="1"/>
    </xf>
    <xf numFmtId="0" fontId="29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 wrapText="1"/>
    </xf>
    <xf numFmtId="4" fontId="27" fillId="0" borderId="0" xfId="0" applyNumberFormat="1" applyFont="1" applyAlignment="1" applyProtection="1">
      <alignment vertical="center" wrapText="1"/>
    </xf>
    <xf numFmtId="4" fontId="15" fillId="0" borderId="5" xfId="1" applyNumberFormat="1" applyFont="1" applyFill="1" applyBorder="1" applyAlignment="1" applyProtection="1">
      <alignment horizontal="left" vertical="center"/>
    </xf>
    <xf numFmtId="4" fontId="15" fillId="0" borderId="5" xfId="1" applyNumberFormat="1" applyFont="1" applyFill="1" applyBorder="1" applyAlignment="1" applyProtection="1">
      <alignment horizontal="center" vertical="center"/>
    </xf>
    <xf numFmtId="169" fontId="15" fillId="6" borderId="0" xfId="1" applyNumberFormat="1" applyFont="1" applyFill="1" applyBorder="1" applyAlignment="1" applyProtection="1">
      <alignment horizontal="center" vertical="center"/>
    </xf>
    <xf numFmtId="4" fontId="15" fillId="7" borderId="5" xfId="2" applyNumberFormat="1" applyFont="1" applyFill="1" applyBorder="1" applyAlignment="1" applyProtection="1">
      <alignment vertical="center"/>
    </xf>
    <xf numFmtId="4" fontId="15" fillId="12" borderId="0" xfId="1" applyNumberFormat="1" applyFont="1" applyFill="1" applyBorder="1" applyAlignment="1" applyProtection="1">
      <alignment vertical="center"/>
    </xf>
    <xf numFmtId="4" fontId="15" fillId="0" borderId="5" xfId="2" applyNumberFormat="1" applyFont="1" applyFill="1" applyBorder="1" applyAlignment="1" applyProtection="1">
      <alignment vertical="center"/>
    </xf>
    <xf numFmtId="4" fontId="15" fillId="12" borderId="7" xfId="1" applyNumberFormat="1" applyFont="1" applyFill="1" applyBorder="1" applyAlignment="1" applyProtection="1">
      <alignment vertical="center"/>
    </xf>
    <xf numFmtId="4" fontId="15" fillId="8" borderId="3" xfId="1" applyNumberFormat="1" applyFont="1" applyFill="1" applyBorder="1" applyAlignment="1" applyProtection="1">
      <alignment horizontal="center" vertical="center"/>
    </xf>
    <xf numFmtId="166" fontId="15" fillId="8" borderId="3" xfId="8" applyNumberFormat="1" applyFont="1" applyFill="1" applyBorder="1" applyAlignment="1" applyProtection="1">
      <alignment horizontal="center" vertical="center"/>
    </xf>
    <xf numFmtId="0" fontId="15" fillId="0" borderId="5" xfId="1" applyFont="1" applyFill="1" applyBorder="1" applyAlignment="1" applyProtection="1">
      <alignment horizontal="center" vertical="center"/>
    </xf>
    <xf numFmtId="4" fontId="15" fillId="8" borderId="5" xfId="1" applyNumberFormat="1" applyFont="1" applyFill="1" applyBorder="1" applyAlignment="1" applyProtection="1">
      <alignment horizontal="center" vertical="center"/>
    </xf>
    <xf numFmtId="166" fontId="15" fillId="8" borderId="5" xfId="8" applyNumberFormat="1" applyFont="1" applyFill="1" applyBorder="1" applyAlignment="1" applyProtection="1">
      <alignment horizontal="center" vertical="center"/>
    </xf>
    <xf numFmtId="4" fontId="15" fillId="4" borderId="8" xfId="1" applyNumberFormat="1" applyFont="1" applyFill="1" applyBorder="1" applyAlignment="1" applyProtection="1">
      <alignment vertical="center" wrapText="1"/>
    </xf>
    <xf numFmtId="4" fontId="15" fillId="4" borderId="1" xfId="1" applyNumberFormat="1" applyFont="1" applyFill="1" applyBorder="1" applyAlignment="1" applyProtection="1">
      <alignment vertical="center" wrapText="1"/>
    </xf>
    <xf numFmtId="0" fontId="15" fillId="5" borderId="12" xfId="1" applyNumberFormat="1" applyFont="1" applyFill="1" applyBorder="1" applyAlignment="1" applyProtection="1">
      <alignment vertical="center"/>
    </xf>
    <xf numFmtId="0" fontId="15" fillId="5" borderId="14" xfId="1" applyNumberFormat="1" applyFont="1" applyFill="1" applyBorder="1" applyAlignment="1" applyProtection="1">
      <alignment vertical="center"/>
    </xf>
    <xf numFmtId="0" fontId="33" fillId="0" borderId="0" xfId="0" applyFont="1" applyAlignment="1" applyProtection="1">
      <alignment vertical="center"/>
    </xf>
    <xf numFmtId="169" fontId="15" fillId="6" borderId="7" xfId="1" applyNumberFormat="1" applyFont="1" applyFill="1" applyBorder="1" applyAlignment="1" applyProtection="1">
      <alignment horizontal="center" vertical="center"/>
    </xf>
    <xf numFmtId="4" fontId="15" fillId="7" borderId="3" xfId="2" applyNumberFormat="1" applyFont="1" applyFill="1" applyBorder="1" applyAlignment="1" applyProtection="1">
      <alignment vertical="center"/>
    </xf>
    <xf numFmtId="4" fontId="15" fillId="12" borderId="3" xfId="1" applyNumberFormat="1" applyFont="1" applyFill="1" applyBorder="1" applyAlignment="1" applyProtection="1">
      <alignment vertical="center"/>
    </xf>
    <xf numFmtId="4" fontId="15" fillId="12" borderId="5" xfId="1" applyNumberFormat="1" applyFont="1" applyFill="1" applyBorder="1" applyAlignment="1" applyProtection="1">
      <alignment vertical="center"/>
    </xf>
    <xf numFmtId="4" fontId="15" fillId="7" borderId="0" xfId="2" applyNumberFormat="1" applyFont="1" applyFill="1" applyBorder="1" applyAlignment="1" applyProtection="1">
      <alignment vertical="center"/>
    </xf>
    <xf numFmtId="4" fontId="15" fillId="4" borderId="12" xfId="1" applyNumberFormat="1" applyFont="1" applyFill="1" applyBorder="1" applyAlignment="1" applyProtection="1">
      <alignment vertical="center" wrapText="1"/>
    </xf>
    <xf numFmtId="4" fontId="15" fillId="4" borderId="14" xfId="1" applyNumberFormat="1" applyFont="1" applyFill="1" applyBorder="1" applyAlignment="1" applyProtection="1">
      <alignment vertical="center" wrapText="1"/>
    </xf>
    <xf numFmtId="0" fontId="15" fillId="5" borderId="9" xfId="1" applyNumberFormat="1" applyFont="1" applyFill="1" applyBorder="1" applyAlignment="1" applyProtection="1">
      <alignment vertical="center"/>
    </xf>
    <xf numFmtId="0" fontId="15" fillId="5" borderId="6" xfId="1" applyNumberFormat="1" applyFont="1" applyFill="1" applyBorder="1" applyAlignment="1" applyProtection="1">
      <alignment vertical="center"/>
    </xf>
    <xf numFmtId="0" fontId="36" fillId="14" borderId="8" xfId="0" applyFont="1" applyFill="1" applyBorder="1" applyAlignment="1" applyProtection="1">
      <alignment vertical="center"/>
    </xf>
    <xf numFmtId="0" fontId="36" fillId="14" borderId="1" xfId="0" applyFont="1" applyFill="1" applyBorder="1" applyAlignment="1" applyProtection="1">
      <alignment vertical="center"/>
    </xf>
    <xf numFmtId="0" fontId="36" fillId="14" borderId="9" xfId="0" applyFont="1" applyFill="1" applyBorder="1" applyAlignment="1" applyProtection="1">
      <alignment vertical="center"/>
    </xf>
    <xf numFmtId="0" fontId="36" fillId="14" borderId="6" xfId="0" applyFont="1" applyFill="1" applyBorder="1" applyAlignment="1" applyProtection="1">
      <alignment vertical="center"/>
    </xf>
    <xf numFmtId="0" fontId="15" fillId="0" borderId="5" xfId="1" applyNumberFormat="1" applyFont="1" applyFill="1" applyBorder="1" applyAlignment="1" applyProtection="1">
      <alignment horizontal="center" vertical="center"/>
      <protection locked="0"/>
    </xf>
    <xf numFmtId="169" fontId="15" fillId="6" borderId="5" xfId="1" applyNumberFormat="1" applyFont="1" applyFill="1" applyBorder="1" applyAlignment="1" applyProtection="1">
      <alignment horizontal="center" vertical="center"/>
    </xf>
    <xf numFmtId="4" fontId="15" fillId="0" borderId="3" xfId="2" applyNumberFormat="1" applyFont="1" applyFill="1" applyBorder="1" applyAlignment="1" applyProtection="1">
      <alignment vertical="center"/>
    </xf>
    <xf numFmtId="4" fontId="35" fillId="0" borderId="2" xfId="2" applyNumberFormat="1" applyFont="1" applyFill="1" applyBorder="1" applyAlignment="1" applyProtection="1">
      <alignment vertical="center"/>
      <protection locked="0"/>
    </xf>
    <xf numFmtId="4" fontId="15" fillId="0" borderId="8" xfId="2" applyNumberFormat="1" applyFont="1" applyFill="1" applyBorder="1" applyAlignment="1" applyProtection="1">
      <alignment vertical="center"/>
    </xf>
    <xf numFmtId="4" fontId="35" fillId="0" borderId="3" xfId="2" applyNumberFormat="1" applyFont="1" applyFill="1" applyBorder="1" applyAlignment="1" applyProtection="1">
      <alignment vertical="center"/>
      <protection locked="0"/>
    </xf>
    <xf numFmtId="4" fontId="35" fillId="0" borderId="7" xfId="2" applyNumberFormat="1" applyFont="1" applyFill="1" applyBorder="1" applyAlignment="1" applyProtection="1">
      <alignment vertical="center"/>
      <protection locked="0"/>
    </xf>
    <xf numFmtId="4" fontId="15" fillId="0" borderId="11" xfId="2" applyNumberFormat="1" applyFont="1" applyFill="1" applyBorder="1" applyAlignment="1" applyProtection="1">
      <alignment vertical="center"/>
    </xf>
    <xf numFmtId="4" fontId="35" fillId="0" borderId="5" xfId="2" applyNumberFormat="1" applyFont="1" applyFill="1" applyBorder="1" applyAlignment="1" applyProtection="1">
      <alignment vertical="center"/>
      <protection locked="0"/>
    </xf>
    <xf numFmtId="4" fontId="15" fillId="0" borderId="0" xfId="1" applyNumberFormat="1" applyFont="1" applyFill="1" applyBorder="1" applyAlignment="1" applyProtection="1">
      <alignment horizontal="center" vertical="center"/>
      <protection locked="0"/>
    </xf>
    <xf numFmtId="4" fontId="15" fillId="0" borderId="3" xfId="1" applyNumberFormat="1" applyFont="1" applyFill="1" applyBorder="1" applyAlignment="1" applyProtection="1">
      <alignment horizontal="center" vertical="center"/>
      <protection locked="0"/>
    </xf>
    <xf numFmtId="0" fontId="15" fillId="0" borderId="3" xfId="1" applyNumberFormat="1" applyFont="1" applyFill="1" applyBorder="1" applyAlignment="1" applyProtection="1">
      <alignment horizontal="center" vertical="center"/>
      <protection locked="0"/>
    </xf>
    <xf numFmtId="4" fontId="15" fillId="0" borderId="3" xfId="1" applyNumberFormat="1" applyFont="1" applyFill="1" applyBorder="1" applyAlignment="1" applyProtection="1">
      <alignment horizontal="left" vertical="center"/>
    </xf>
    <xf numFmtId="0" fontId="15" fillId="0" borderId="3" xfId="1" applyFont="1" applyFill="1" applyBorder="1" applyAlignment="1" applyProtection="1">
      <alignment horizontal="center" vertical="center"/>
    </xf>
    <xf numFmtId="168" fontId="15" fillId="6" borderId="0" xfId="1" applyNumberFormat="1" applyFont="1" applyFill="1" applyBorder="1" applyAlignment="1" applyProtection="1">
      <alignment horizontal="center" vertical="center"/>
    </xf>
    <xf numFmtId="4" fontId="15" fillId="12" borderId="1" xfId="1" applyNumberFormat="1" applyFont="1" applyFill="1" applyBorder="1" applyAlignment="1" applyProtection="1">
      <alignment vertical="center"/>
    </xf>
    <xf numFmtId="4" fontId="15" fillId="12" borderId="2" xfId="1" applyNumberFormat="1" applyFont="1" applyFill="1" applyBorder="1" applyAlignment="1" applyProtection="1">
      <alignment vertical="center"/>
    </xf>
    <xf numFmtId="4" fontId="15" fillId="0" borderId="5" xfId="1" applyNumberFormat="1" applyFont="1" applyFill="1" applyBorder="1" applyAlignment="1" applyProtection="1">
      <alignment horizontal="center" vertical="center"/>
      <protection locked="0"/>
    </xf>
    <xf numFmtId="4" fontId="15" fillId="0" borderId="0" xfId="1" applyNumberFormat="1" applyFont="1" applyFill="1" applyBorder="1" applyAlignment="1" applyProtection="1">
      <alignment vertical="center"/>
    </xf>
    <xf numFmtId="4" fontId="15" fillId="0" borderId="4" xfId="1" applyNumberFormat="1" applyFont="1" applyFill="1" applyBorder="1" applyAlignment="1" applyProtection="1">
      <alignment horizontal="center" vertical="center"/>
      <protection locked="0"/>
    </xf>
    <xf numFmtId="0" fontId="15" fillId="0" borderId="4" xfId="1" applyNumberFormat="1" applyFont="1" applyFill="1" applyBorder="1" applyAlignment="1" applyProtection="1">
      <alignment horizontal="center" vertical="center"/>
      <protection locked="0"/>
    </xf>
    <xf numFmtId="4" fontId="15" fillId="0" borderId="4" xfId="1" applyNumberFormat="1" applyFont="1" applyFill="1" applyBorder="1" applyAlignment="1" applyProtection="1">
      <alignment horizontal="left" vertical="center"/>
    </xf>
    <xf numFmtId="0" fontId="15" fillId="0" borderId="4" xfId="1" applyFont="1" applyFill="1" applyBorder="1" applyAlignment="1" applyProtection="1">
      <alignment horizontal="center" vertical="center"/>
    </xf>
    <xf numFmtId="168" fontId="15" fillId="6" borderId="6" xfId="1" applyNumberFormat="1" applyFont="1" applyFill="1" applyBorder="1" applyAlignment="1" applyProtection="1">
      <alignment horizontal="center" vertical="center"/>
    </xf>
    <xf numFmtId="4" fontId="15" fillId="7" borderId="4" xfId="2" applyNumberFormat="1" applyFont="1" applyFill="1" applyBorder="1" applyAlignment="1" applyProtection="1">
      <alignment vertical="center"/>
    </xf>
    <xf numFmtId="4" fontId="15" fillId="12" borderId="6" xfId="1" applyNumberFormat="1" applyFont="1" applyFill="1" applyBorder="1" applyAlignment="1" applyProtection="1">
      <alignment vertical="center"/>
    </xf>
    <xf numFmtId="4" fontId="15" fillId="0" borderId="4" xfId="2" applyNumberFormat="1" applyFont="1" applyFill="1" applyBorder="1" applyAlignment="1" applyProtection="1">
      <alignment vertical="center"/>
    </xf>
    <xf numFmtId="4" fontId="15" fillId="12" borderId="10" xfId="1" applyNumberFormat="1" applyFont="1" applyFill="1" applyBorder="1" applyAlignment="1" applyProtection="1">
      <alignment vertical="center"/>
    </xf>
    <xf numFmtId="4" fontId="15" fillId="8" borderId="4" xfId="1" applyNumberFormat="1" applyFont="1" applyFill="1" applyBorder="1" applyAlignment="1" applyProtection="1">
      <alignment horizontal="center" vertical="center"/>
    </xf>
    <xf numFmtId="166" fontId="15" fillId="8" borderId="4" xfId="8" applyNumberFormat="1" applyFont="1" applyFill="1" applyBorder="1" applyAlignment="1" applyProtection="1">
      <alignment horizontal="center" vertical="center"/>
    </xf>
    <xf numFmtId="0" fontId="39" fillId="0" borderId="0" xfId="0" applyFont="1" applyProtection="1"/>
    <xf numFmtId="0" fontId="39" fillId="0" borderId="0" xfId="0" applyFont="1" applyAlignment="1" applyProtection="1">
      <alignment horizontal="center"/>
    </xf>
    <xf numFmtId="0" fontId="39" fillId="0" borderId="0" xfId="0" applyFont="1" applyAlignment="1" applyProtection="1">
      <alignment horizontal="center" vertical="center"/>
    </xf>
    <xf numFmtId="4" fontId="38" fillId="0" borderId="0" xfId="1" applyNumberFormat="1" applyFont="1" applyFill="1" applyAlignment="1" applyProtection="1">
      <alignment horizontal="center" vertical="center"/>
    </xf>
    <xf numFmtId="0" fontId="38" fillId="0" borderId="0" xfId="1" applyNumberFormat="1" applyFont="1" applyFill="1" applyAlignment="1" applyProtection="1">
      <alignment horizontal="center" vertical="center"/>
    </xf>
    <xf numFmtId="4" fontId="38" fillId="0" borderId="0" xfId="1" applyNumberFormat="1" applyFont="1" applyFill="1" applyAlignment="1" applyProtection="1">
      <alignment horizontal="center"/>
    </xf>
    <xf numFmtId="0" fontId="38" fillId="0" borderId="0" xfId="1" applyNumberFormat="1" applyFont="1" applyFill="1" applyProtection="1"/>
    <xf numFmtId="4" fontId="38" fillId="0" borderId="0" xfId="1" applyNumberFormat="1" applyFont="1" applyFill="1" applyBorder="1" applyAlignment="1" applyProtection="1">
      <alignment horizontal="center" vertical="center"/>
    </xf>
    <xf numFmtId="0" fontId="38" fillId="0" borderId="0" xfId="1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" vertical="center"/>
    </xf>
    <xf numFmtId="4" fontId="19" fillId="0" borderId="0" xfId="1" applyNumberFormat="1" applyFont="1" applyFill="1" applyAlignment="1" applyProtection="1">
      <alignment horizontal="center" vertical="center"/>
    </xf>
    <xf numFmtId="0" fontId="19" fillId="0" borderId="0" xfId="1" applyNumberFormat="1" applyFont="1" applyFill="1" applyAlignment="1" applyProtection="1">
      <alignment horizontal="center" vertical="center"/>
    </xf>
    <xf numFmtId="0" fontId="13" fillId="0" borderId="0" xfId="0" applyFont="1"/>
    <xf numFmtId="0" fontId="13" fillId="0" borderId="0" xfId="0" applyFont="1" applyAlignment="1" applyProtection="1">
      <alignment horizontal="center"/>
    </xf>
    <xf numFmtId="0" fontId="13" fillId="0" borderId="41" xfId="0" applyFont="1" applyBorder="1" applyAlignment="1" applyProtection="1">
      <alignment vertical="center"/>
    </xf>
    <xf numFmtId="0" fontId="42" fillId="0" borderId="42" xfId="1" applyNumberFormat="1" applyFont="1" applyFill="1" applyBorder="1" applyAlignment="1" applyProtection="1">
      <alignment horizontal="right" vertical="center"/>
    </xf>
    <xf numFmtId="1" fontId="17" fillId="3" borderId="43" xfId="1" applyNumberFormat="1" applyFont="1" applyFill="1" applyBorder="1" applyAlignment="1" applyProtection="1">
      <alignment horizontal="center" vertical="center"/>
      <protection locked="0"/>
    </xf>
    <xf numFmtId="0" fontId="13" fillId="0" borderId="44" xfId="0" applyFont="1" applyBorder="1" applyAlignment="1" applyProtection="1">
      <alignment vertical="center"/>
    </xf>
    <xf numFmtId="0" fontId="42" fillId="0" borderId="45" xfId="1" applyNumberFormat="1" applyFont="1" applyFill="1" applyBorder="1" applyAlignment="1" applyProtection="1">
      <alignment horizontal="right" vertical="center"/>
    </xf>
    <xf numFmtId="1" fontId="17" fillId="15" borderId="46" xfId="1" applyNumberFormat="1" applyFont="1" applyFill="1" applyBorder="1" applyAlignment="1" applyProtection="1">
      <alignment horizontal="center" vertical="center"/>
      <protection locked="0"/>
    </xf>
    <xf numFmtId="0" fontId="17" fillId="3" borderId="47" xfId="1" applyFont="1" applyFill="1" applyBorder="1" applyAlignment="1" applyProtection="1">
      <alignment horizontal="center" vertical="center"/>
      <protection locked="0"/>
    </xf>
    <xf numFmtId="0" fontId="17" fillId="15" borderId="48" xfId="1" applyFont="1" applyFill="1" applyBorder="1" applyAlignment="1" applyProtection="1">
      <alignment horizontal="center" vertical="center"/>
      <protection locked="0"/>
    </xf>
    <xf numFmtId="0" fontId="15" fillId="2" borderId="15" xfId="1" applyFont="1" applyFill="1" applyBorder="1" applyAlignment="1" applyProtection="1">
      <alignment horizontal="center" vertical="center"/>
    </xf>
    <xf numFmtId="0" fontId="15" fillId="2" borderId="15" xfId="1" applyFont="1" applyFill="1" applyBorder="1" applyAlignment="1" applyProtection="1">
      <alignment horizontal="center" vertical="center"/>
    </xf>
    <xf numFmtId="0" fontId="26" fillId="0" borderId="3" xfId="0" applyFont="1" applyBorder="1" applyProtection="1"/>
    <xf numFmtId="0" fontId="26" fillId="0" borderId="4" xfId="0" applyFont="1" applyBorder="1" applyProtection="1"/>
    <xf numFmtId="0" fontId="26" fillId="0" borderId="0" xfId="0" applyFont="1" applyAlignment="1" applyProtection="1">
      <alignment vertical="center"/>
    </xf>
    <xf numFmtId="0" fontId="26" fillId="0" borderId="5" xfId="0" applyFont="1" applyBorder="1" applyProtection="1"/>
    <xf numFmtId="0" fontId="15" fillId="16" borderId="5" xfId="1" applyNumberFormat="1" applyFont="1" applyFill="1" applyBorder="1" applyAlignment="1" applyProtection="1">
      <alignment horizontal="center" vertical="center"/>
      <protection locked="0"/>
    </xf>
    <xf numFmtId="4" fontId="15" fillId="16" borderId="3" xfId="1" applyNumberFormat="1" applyFont="1" applyFill="1" applyBorder="1" applyAlignment="1" applyProtection="1">
      <alignment horizontal="center" vertical="center"/>
      <protection locked="0"/>
    </xf>
    <xf numFmtId="0" fontId="15" fillId="16" borderId="3" xfId="1" applyNumberFormat="1" applyFont="1" applyFill="1" applyBorder="1" applyAlignment="1" applyProtection="1">
      <alignment horizontal="center" vertical="center"/>
      <protection locked="0"/>
    </xf>
    <xf numFmtId="4" fontId="15" fillId="16" borderId="5" xfId="1" applyNumberFormat="1" applyFont="1" applyFill="1" applyBorder="1" applyAlignment="1" applyProtection="1">
      <alignment horizontal="center" vertical="center"/>
      <protection locked="0"/>
    </xf>
    <xf numFmtId="4" fontId="15" fillId="16" borderId="4" xfId="1" applyNumberFormat="1" applyFont="1" applyFill="1" applyBorder="1" applyAlignment="1" applyProtection="1">
      <alignment horizontal="center" vertical="center"/>
      <protection locked="0"/>
    </xf>
    <xf numFmtId="0" fontId="15" fillId="16" borderId="4" xfId="1" applyNumberFormat="1" applyFont="1" applyFill="1" applyBorder="1" applyAlignment="1" applyProtection="1">
      <alignment horizontal="center" vertical="center"/>
      <protection locked="0"/>
    </xf>
    <xf numFmtId="4" fontId="15" fillId="0" borderId="11" xfId="1" applyNumberFormat="1" applyFont="1" applyFill="1" applyBorder="1" applyAlignment="1" applyProtection="1">
      <alignment horizontal="center" vertical="center"/>
      <protection locked="0"/>
    </xf>
    <xf numFmtId="4" fontId="15" fillId="0" borderId="0" xfId="1" applyNumberFormat="1" applyFont="1" applyFill="1" applyBorder="1" applyAlignment="1" applyProtection="1">
      <alignment horizontal="center" vertical="center"/>
      <protection locked="0"/>
    </xf>
    <xf numFmtId="4" fontId="15" fillId="0" borderId="7" xfId="1" applyNumberFormat="1" applyFont="1" applyFill="1" applyBorder="1" applyAlignment="1" applyProtection="1">
      <alignment horizontal="center" vertical="center"/>
      <protection locked="0"/>
    </xf>
    <xf numFmtId="4" fontId="15" fillId="12" borderId="0" xfId="1" applyNumberFormat="1" applyFont="1" applyFill="1" applyBorder="1" applyAlignment="1" applyProtection="1">
      <alignment horizontal="center" vertical="center"/>
    </xf>
    <xf numFmtId="4" fontId="15" fillId="12" borderId="7" xfId="1" applyNumberFormat="1" applyFont="1" applyFill="1" applyBorder="1" applyAlignment="1" applyProtection="1">
      <alignment horizontal="center" vertical="center"/>
    </xf>
    <xf numFmtId="4" fontId="15" fillId="12" borderId="11" xfId="1" applyNumberFormat="1" applyFont="1" applyFill="1" applyBorder="1" applyAlignment="1" applyProtection="1">
      <alignment horizontal="center" vertical="center"/>
    </xf>
    <xf numFmtId="0" fontId="37" fillId="0" borderId="8" xfId="0" applyFont="1" applyBorder="1" applyAlignment="1" applyProtection="1">
      <alignment horizontal="left" vertical="top" wrapText="1"/>
      <protection locked="0"/>
    </xf>
    <xf numFmtId="0" fontId="37" fillId="0" borderId="1" xfId="0" applyFont="1" applyBorder="1" applyAlignment="1" applyProtection="1">
      <alignment horizontal="left" vertical="top" wrapText="1"/>
      <protection locked="0"/>
    </xf>
    <xf numFmtId="0" fontId="37" fillId="0" borderId="2" xfId="0" applyFont="1" applyBorder="1" applyAlignment="1" applyProtection="1">
      <alignment horizontal="left" vertical="top" wrapText="1"/>
      <protection locked="0"/>
    </xf>
    <xf numFmtId="0" fontId="37" fillId="0" borderId="11" xfId="0" applyFont="1" applyBorder="1" applyAlignment="1" applyProtection="1">
      <alignment horizontal="left" vertical="top" wrapText="1"/>
      <protection locked="0"/>
    </xf>
    <xf numFmtId="0" fontId="37" fillId="0" borderId="0" xfId="0" applyFont="1" applyBorder="1" applyAlignment="1" applyProtection="1">
      <alignment horizontal="left" vertical="top" wrapText="1"/>
      <protection locked="0"/>
    </xf>
    <xf numFmtId="0" fontId="37" fillId="0" borderId="7" xfId="0" applyFont="1" applyBorder="1" applyAlignment="1" applyProtection="1">
      <alignment horizontal="left" vertical="top" wrapText="1"/>
      <protection locked="0"/>
    </xf>
    <xf numFmtId="0" fontId="37" fillId="0" borderId="9" xfId="0" applyFont="1" applyBorder="1" applyAlignment="1" applyProtection="1">
      <alignment horizontal="left" vertical="top" wrapText="1"/>
      <protection locked="0"/>
    </xf>
    <xf numFmtId="0" fontId="37" fillId="0" borderId="6" xfId="0" applyFont="1" applyBorder="1" applyAlignment="1" applyProtection="1">
      <alignment horizontal="left" vertical="top" wrapText="1"/>
      <protection locked="0"/>
    </xf>
    <xf numFmtId="0" fontId="37" fillId="0" borderId="10" xfId="0" applyFont="1" applyBorder="1" applyAlignment="1" applyProtection="1">
      <alignment horizontal="left" vertical="top" wrapText="1"/>
      <protection locked="0"/>
    </xf>
    <xf numFmtId="4" fontId="15" fillId="0" borderId="9" xfId="1" applyNumberFormat="1" applyFont="1" applyFill="1" applyBorder="1" applyAlignment="1" applyProtection="1">
      <alignment horizontal="center" vertical="center"/>
      <protection locked="0"/>
    </xf>
    <xf numFmtId="4" fontId="15" fillId="0" borderId="6" xfId="1" applyNumberFormat="1" applyFont="1" applyFill="1" applyBorder="1" applyAlignment="1" applyProtection="1">
      <alignment horizontal="center" vertical="center"/>
      <protection locked="0"/>
    </xf>
    <xf numFmtId="4" fontId="15" fillId="0" borderId="10" xfId="1" applyNumberFormat="1" applyFont="1" applyFill="1" applyBorder="1" applyAlignment="1" applyProtection="1">
      <alignment horizontal="center" vertical="center"/>
      <protection locked="0"/>
    </xf>
    <xf numFmtId="0" fontId="14" fillId="5" borderId="3" xfId="1" applyNumberFormat="1" applyFont="1" applyFill="1" applyBorder="1" applyAlignment="1" applyProtection="1">
      <alignment horizontal="center" vertical="center" wrapText="1"/>
    </xf>
    <xf numFmtId="0" fontId="14" fillId="5" borderId="4" xfId="1" applyNumberFormat="1" applyFont="1" applyFill="1" applyBorder="1" applyAlignment="1" applyProtection="1">
      <alignment horizontal="center" vertical="center" wrapText="1"/>
    </xf>
    <xf numFmtId="0" fontId="15" fillId="5" borderId="11" xfId="1" applyFont="1" applyFill="1" applyBorder="1" applyAlignment="1" applyProtection="1">
      <alignment horizontal="center" vertical="center"/>
    </xf>
    <xf numFmtId="0" fontId="15" fillId="5" borderId="0" xfId="1" applyFont="1" applyFill="1" applyBorder="1" applyAlignment="1" applyProtection="1">
      <alignment horizontal="center" vertical="center"/>
    </xf>
    <xf numFmtId="0" fontId="15" fillId="5" borderId="7" xfId="1" applyFont="1" applyFill="1" applyBorder="1" applyAlignment="1" applyProtection="1">
      <alignment horizontal="center" vertical="center"/>
    </xf>
    <xf numFmtId="0" fontId="15" fillId="5" borderId="9" xfId="1" applyFont="1" applyFill="1" applyBorder="1" applyAlignment="1" applyProtection="1">
      <alignment horizontal="center" vertical="center"/>
    </xf>
    <xf numFmtId="0" fontId="15" fillId="5" borderId="6" xfId="1" applyFont="1" applyFill="1" applyBorder="1" applyAlignment="1" applyProtection="1">
      <alignment horizontal="center" vertical="center"/>
    </xf>
    <xf numFmtId="0" fontId="15" fillId="5" borderId="10" xfId="1" applyFont="1" applyFill="1" applyBorder="1" applyAlignment="1" applyProtection="1">
      <alignment horizontal="center" vertical="center"/>
    </xf>
    <xf numFmtId="4" fontId="28" fillId="0" borderId="5" xfId="0" applyNumberFormat="1" applyFont="1" applyBorder="1" applyAlignment="1" applyProtection="1">
      <alignment horizontal="center" vertical="center"/>
    </xf>
    <xf numFmtId="4" fontId="28" fillId="0" borderId="4" xfId="0" applyNumberFormat="1" applyFont="1" applyBorder="1" applyAlignment="1" applyProtection="1">
      <alignment horizontal="center" vertical="center"/>
    </xf>
    <xf numFmtId="4" fontId="15" fillId="0" borderId="8" xfId="1" applyNumberFormat="1" applyFont="1" applyFill="1" applyBorder="1" applyAlignment="1" applyProtection="1">
      <alignment horizontal="center" vertical="center"/>
      <protection locked="0"/>
    </xf>
    <xf numFmtId="4" fontId="15" fillId="0" borderId="2" xfId="1" applyNumberFormat="1" applyFont="1" applyFill="1" applyBorder="1" applyAlignment="1" applyProtection="1">
      <alignment horizontal="center" vertical="center"/>
      <protection locked="0"/>
    </xf>
    <xf numFmtId="0" fontId="14" fillId="5" borderId="5" xfId="1" applyNumberFormat="1" applyFont="1" applyFill="1" applyBorder="1" applyAlignment="1" applyProtection="1">
      <alignment horizontal="center" vertical="center" wrapText="1"/>
    </xf>
    <xf numFmtId="0" fontId="15" fillId="5" borderId="5" xfId="1" applyNumberFormat="1" applyFont="1" applyFill="1" applyBorder="1" applyAlignment="1" applyProtection="1">
      <alignment horizontal="center" vertical="center" wrapText="1"/>
    </xf>
    <xf numFmtId="0" fontId="15" fillId="5" borderId="4" xfId="1" applyNumberFormat="1" applyFont="1" applyFill="1" applyBorder="1" applyAlignment="1" applyProtection="1">
      <alignment horizontal="center" vertical="center" wrapText="1"/>
    </xf>
    <xf numFmtId="0" fontId="15" fillId="9" borderId="5" xfId="1" applyFont="1" applyFill="1" applyBorder="1" applyAlignment="1" applyProtection="1">
      <alignment horizontal="center" vertical="center"/>
    </xf>
    <xf numFmtId="0" fontId="15" fillId="9" borderId="4" xfId="1" applyFont="1" applyFill="1" applyBorder="1" applyAlignment="1" applyProtection="1">
      <alignment horizontal="center" vertical="center"/>
    </xf>
    <xf numFmtId="0" fontId="15" fillId="5" borderId="5" xfId="1" applyFont="1" applyFill="1" applyBorder="1" applyAlignment="1" applyProtection="1">
      <alignment horizontal="center" vertical="center"/>
    </xf>
    <xf numFmtId="0" fontId="15" fillId="5" borderId="4" xfId="1" applyFont="1" applyFill="1" applyBorder="1" applyAlignment="1" applyProtection="1">
      <alignment horizontal="center" vertical="center"/>
    </xf>
    <xf numFmtId="4" fontId="15" fillId="4" borderId="14" xfId="1" applyNumberFormat="1" applyFont="1" applyFill="1" applyBorder="1" applyAlignment="1" applyProtection="1">
      <alignment horizontal="center" vertical="center" wrapText="1"/>
    </xf>
    <xf numFmtId="4" fontId="15" fillId="4" borderId="13" xfId="1" applyNumberFormat="1" applyFont="1" applyFill="1" applyBorder="1" applyAlignment="1" applyProtection="1">
      <alignment horizontal="center" vertical="center" wrapText="1"/>
    </xf>
    <xf numFmtId="10" fontId="27" fillId="0" borderId="15" xfId="8" applyNumberFormat="1" applyFont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0" fontId="28" fillId="0" borderId="15" xfId="0" applyFont="1" applyBorder="1" applyAlignment="1" applyProtection="1">
      <alignment horizontal="center" vertical="center"/>
    </xf>
    <xf numFmtId="0" fontId="27" fillId="0" borderId="8" xfId="0" applyFont="1" applyBorder="1" applyAlignment="1" applyProtection="1">
      <alignment horizontal="center" vertical="center"/>
    </xf>
    <xf numFmtId="0" fontId="27" fillId="0" borderId="9" xfId="0" applyFont="1" applyBorder="1" applyAlignment="1" applyProtection="1">
      <alignment horizontal="center" vertical="center"/>
    </xf>
    <xf numFmtId="0" fontId="27" fillId="0" borderId="2" xfId="0" applyFont="1" applyBorder="1" applyAlignment="1" applyProtection="1">
      <alignment horizontal="left" vertical="center"/>
    </xf>
    <xf numFmtId="0" fontId="27" fillId="0" borderId="10" xfId="0" applyFont="1" applyBorder="1" applyAlignment="1" applyProtection="1">
      <alignment horizontal="left" vertical="center"/>
    </xf>
    <xf numFmtId="4" fontId="15" fillId="0" borderId="11" xfId="1" quotePrefix="1" applyNumberFormat="1" applyFont="1" applyFill="1" applyBorder="1" applyAlignment="1" applyProtection="1">
      <alignment horizontal="center" vertical="center"/>
      <protection locked="0"/>
    </xf>
    <xf numFmtId="0" fontId="36" fillId="14" borderId="1" xfId="0" applyFont="1" applyFill="1" applyBorder="1" applyAlignment="1" applyProtection="1">
      <alignment horizontal="center" vertical="center"/>
    </xf>
    <xf numFmtId="0" fontId="36" fillId="14" borderId="6" xfId="0" applyFont="1" applyFill="1" applyBorder="1" applyAlignment="1" applyProtection="1">
      <alignment horizontal="center" vertical="center"/>
    </xf>
    <xf numFmtId="4" fontId="34" fillId="10" borderId="18" xfId="11" applyNumberFormat="1" applyFont="1" applyBorder="1" applyAlignment="1" applyProtection="1">
      <alignment horizontal="center" vertical="center" wrapText="1"/>
      <protection locked="0"/>
    </xf>
    <xf numFmtId="0" fontId="34" fillId="10" borderId="19" xfId="11" applyFont="1" applyBorder="1" applyAlignment="1" applyProtection="1">
      <alignment horizontal="center" vertical="center" wrapText="1"/>
      <protection locked="0"/>
    </xf>
    <xf numFmtId="4" fontId="15" fillId="0" borderId="1" xfId="1" applyNumberFormat="1" applyFont="1" applyFill="1" applyBorder="1" applyAlignment="1" applyProtection="1">
      <alignment horizontal="center" vertical="center"/>
      <protection locked="0"/>
    </xf>
    <xf numFmtId="4" fontId="34" fillId="10" borderId="18" xfId="11" applyNumberFormat="1" applyFont="1" applyBorder="1" applyAlignment="1" applyProtection="1">
      <alignment horizontal="center" vertical="center" wrapText="1"/>
    </xf>
    <xf numFmtId="0" fontId="34" fillId="10" borderId="19" xfId="11" applyFont="1" applyBorder="1" applyAlignment="1" applyProtection="1">
      <alignment horizontal="center" vertical="center" wrapText="1"/>
    </xf>
    <xf numFmtId="0" fontId="35" fillId="0" borderId="3" xfId="0" applyFont="1" applyBorder="1" applyAlignment="1" applyProtection="1">
      <alignment horizontal="center" vertical="center" wrapText="1"/>
    </xf>
    <xf numFmtId="0" fontId="35" fillId="0" borderId="4" xfId="0" applyFont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center" vertical="center"/>
    </xf>
    <xf numFmtId="0" fontId="26" fillId="0" borderId="2" xfId="0" applyFont="1" applyBorder="1" applyAlignment="1" applyProtection="1">
      <alignment horizontal="center" vertical="center"/>
    </xf>
    <xf numFmtId="0" fontId="26" fillId="0" borderId="6" xfId="0" applyFont="1" applyBorder="1" applyAlignment="1" applyProtection="1">
      <alignment horizontal="center" vertical="center"/>
    </xf>
    <xf numFmtId="0" fontId="26" fillId="0" borderId="10" xfId="0" applyFont="1" applyBorder="1" applyAlignment="1" applyProtection="1">
      <alignment horizontal="center" vertical="center"/>
    </xf>
    <xf numFmtId="0" fontId="26" fillId="0" borderId="3" xfId="0" applyFont="1" applyBorder="1" applyAlignment="1" applyProtection="1">
      <alignment horizontal="center" vertical="center" wrapText="1"/>
    </xf>
    <xf numFmtId="0" fontId="26" fillId="0" borderId="4" xfId="0" applyFont="1" applyBorder="1" applyAlignment="1" applyProtection="1">
      <alignment horizontal="center" vertical="center" wrapText="1"/>
    </xf>
    <xf numFmtId="0" fontId="14" fillId="5" borderId="15" xfId="1" applyNumberFormat="1" applyFont="1" applyFill="1" applyBorder="1" applyAlignment="1" applyProtection="1">
      <alignment horizontal="center" vertical="center" wrapText="1"/>
    </xf>
    <xf numFmtId="0" fontId="15" fillId="5" borderId="15" xfId="1" applyNumberFormat="1" applyFont="1" applyFill="1" applyBorder="1" applyAlignment="1" applyProtection="1">
      <alignment horizontal="center" vertical="center" wrapText="1"/>
    </xf>
    <xf numFmtId="0" fontId="15" fillId="0" borderId="11" xfId="1" applyNumberFormat="1" applyFont="1" applyFill="1" applyBorder="1" applyAlignment="1" applyProtection="1">
      <alignment horizontal="center" vertical="center"/>
      <protection locked="0"/>
    </xf>
    <xf numFmtId="0" fontId="15" fillId="0" borderId="7" xfId="1" applyNumberFormat="1" applyFont="1" applyFill="1" applyBorder="1" applyAlignment="1" applyProtection="1">
      <alignment horizontal="center" vertical="center"/>
      <protection locked="0"/>
    </xf>
    <xf numFmtId="0" fontId="27" fillId="0" borderId="3" xfId="0" applyFont="1" applyBorder="1" applyAlignment="1" applyProtection="1">
      <alignment horizontal="center" vertical="center" wrapText="1"/>
    </xf>
    <xf numFmtId="0" fontId="27" fillId="0" borderId="4" xfId="0" applyFont="1" applyBorder="1" applyAlignment="1" applyProtection="1">
      <alignment horizontal="center" vertical="center" wrapText="1"/>
    </xf>
    <xf numFmtId="4" fontId="27" fillId="0" borderId="3" xfId="0" applyNumberFormat="1" applyFont="1" applyBorder="1" applyAlignment="1" applyProtection="1">
      <alignment horizontal="center" vertical="center" wrapText="1"/>
    </xf>
    <xf numFmtId="4" fontId="27" fillId="0" borderId="4" xfId="0" applyNumberFormat="1" applyFont="1" applyBorder="1" applyAlignment="1" applyProtection="1">
      <alignment horizontal="center" vertical="center" wrapText="1"/>
    </xf>
    <xf numFmtId="0" fontId="15" fillId="9" borderId="4" xfId="1" applyFont="1" applyFill="1" applyBorder="1" applyAlignment="1" applyProtection="1">
      <alignment horizontal="center" vertical="center" wrapText="1"/>
    </xf>
    <xf numFmtId="0" fontId="15" fillId="9" borderId="15" xfId="1" applyFont="1" applyFill="1" applyBorder="1" applyAlignment="1" applyProtection="1">
      <alignment horizontal="center" vertical="center" wrapText="1"/>
    </xf>
    <xf numFmtId="0" fontId="15" fillId="5" borderId="4" xfId="1" applyFont="1" applyFill="1" applyBorder="1" applyAlignment="1" applyProtection="1">
      <alignment horizontal="center" vertical="center" wrapText="1"/>
    </xf>
    <xf numFmtId="0" fontId="15" fillId="5" borderId="15" xfId="1" applyFont="1" applyFill="1" applyBorder="1" applyAlignment="1" applyProtection="1">
      <alignment horizontal="center" vertical="center" wrapText="1"/>
    </xf>
    <xf numFmtId="4" fontId="27" fillId="0" borderId="30" xfId="0" applyNumberFormat="1" applyFont="1" applyBorder="1" applyAlignment="1" applyProtection="1">
      <alignment horizontal="center" vertical="center" wrapText="1"/>
    </xf>
    <xf numFmtId="4" fontId="27" fillId="0" borderId="31" xfId="0" applyNumberFormat="1" applyFont="1" applyBorder="1" applyAlignment="1" applyProtection="1">
      <alignment horizontal="center" vertical="center" wrapText="1"/>
    </xf>
    <xf numFmtId="4" fontId="34" fillId="10" borderId="24" xfId="11" applyNumberFormat="1" applyFont="1" applyBorder="1" applyAlignment="1" applyProtection="1">
      <alignment horizontal="center" vertical="center" wrapText="1"/>
    </xf>
    <xf numFmtId="4" fontId="34" fillId="10" borderId="25" xfId="11" applyNumberFormat="1" applyFont="1" applyBorder="1" applyAlignment="1" applyProtection="1">
      <alignment horizontal="center" vertical="center" wrapText="1"/>
    </xf>
    <xf numFmtId="0" fontId="27" fillId="0" borderId="32" xfId="0" applyFont="1" applyBorder="1" applyAlignment="1" applyProtection="1">
      <alignment horizontal="center" vertical="center"/>
    </xf>
    <xf numFmtId="0" fontId="27" fillId="0" borderId="33" xfId="0" applyFont="1" applyBorder="1" applyAlignment="1" applyProtection="1">
      <alignment horizontal="center" vertical="center"/>
    </xf>
    <xf numFmtId="0" fontId="15" fillId="5" borderId="6" xfId="1" applyNumberFormat="1" applyFont="1" applyFill="1" applyBorder="1" applyAlignment="1" applyProtection="1">
      <alignment horizontal="center" vertical="center"/>
    </xf>
    <xf numFmtId="0" fontId="15" fillId="5" borderId="10" xfId="1" applyNumberFormat="1" applyFont="1" applyFill="1" applyBorder="1" applyAlignment="1" applyProtection="1">
      <alignment horizontal="center" vertical="center"/>
    </xf>
    <xf numFmtId="4" fontId="27" fillId="0" borderId="15" xfId="0" applyNumberFormat="1" applyFont="1" applyBorder="1" applyAlignment="1" applyProtection="1">
      <alignment horizontal="center" vertical="center" wrapText="1"/>
    </xf>
    <xf numFmtId="0" fontId="29" fillId="0" borderId="2" xfId="0" applyFont="1" applyBorder="1" applyAlignment="1" applyProtection="1">
      <alignment horizontal="center" vertical="center"/>
    </xf>
    <xf numFmtId="0" fontId="29" fillId="0" borderId="10" xfId="0" applyFont="1" applyBorder="1" applyAlignment="1" applyProtection="1">
      <alignment horizontal="center" vertical="center"/>
    </xf>
    <xf numFmtId="0" fontId="31" fillId="0" borderId="2" xfId="0" applyFont="1" applyBorder="1" applyAlignment="1" applyProtection="1">
      <alignment horizontal="left" vertical="center"/>
    </xf>
    <xf numFmtId="0" fontId="31" fillId="0" borderId="10" xfId="0" applyFont="1" applyBorder="1" applyAlignment="1" applyProtection="1">
      <alignment horizontal="left" vertical="center"/>
    </xf>
    <xf numFmtId="4" fontId="31" fillId="15" borderId="15" xfId="0" applyNumberFormat="1" applyFont="1" applyFill="1" applyBorder="1" applyAlignment="1" applyProtection="1">
      <alignment horizontal="center" vertical="center" wrapText="1"/>
    </xf>
    <xf numFmtId="0" fontId="31" fillId="15" borderId="15" xfId="0" applyFont="1" applyFill="1" applyBorder="1" applyAlignment="1" applyProtection="1">
      <alignment horizontal="center" vertical="center" wrapText="1"/>
    </xf>
    <xf numFmtId="4" fontId="32" fillId="15" borderId="15" xfId="12" applyNumberFormat="1" applyFont="1" applyFill="1" applyBorder="1" applyAlignment="1" applyProtection="1">
      <alignment horizontal="center" vertical="center" wrapText="1"/>
    </xf>
    <xf numFmtId="0" fontId="32" fillId="15" borderId="15" xfId="12" applyFont="1" applyFill="1" applyBorder="1" applyAlignment="1" applyProtection="1">
      <alignment horizontal="center" vertical="center" wrapText="1"/>
    </xf>
    <xf numFmtId="0" fontId="31" fillId="0" borderId="8" xfId="0" applyFont="1" applyBorder="1" applyAlignment="1" applyProtection="1">
      <alignment horizontal="center" vertical="center"/>
    </xf>
    <xf numFmtId="0" fontId="31" fillId="0" borderId="9" xfId="0" applyFont="1" applyBorder="1" applyAlignment="1" applyProtection="1">
      <alignment horizontal="center" vertical="center"/>
    </xf>
    <xf numFmtId="0" fontId="15" fillId="0" borderId="15" xfId="1" applyFont="1" applyFill="1" applyBorder="1" applyAlignment="1" applyProtection="1">
      <alignment horizontal="center" vertical="center"/>
    </xf>
    <xf numFmtId="0" fontId="15" fillId="2" borderId="3" xfId="1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center" vertical="center"/>
    </xf>
    <xf numFmtId="0" fontId="23" fillId="2" borderId="3" xfId="1" applyFont="1" applyFill="1" applyBorder="1" applyAlignment="1" applyProtection="1">
      <alignment horizontal="center" vertical="center" wrapText="1"/>
    </xf>
    <xf numFmtId="0" fontId="23" fillId="2" borderId="4" xfId="1" applyFont="1" applyFill="1" applyBorder="1" applyAlignment="1" applyProtection="1">
      <alignment horizontal="center" vertical="center" wrapText="1"/>
    </xf>
    <xf numFmtId="4" fontId="28" fillId="0" borderId="3" xfId="0" applyNumberFormat="1" applyFont="1" applyBorder="1" applyAlignment="1" applyProtection="1">
      <alignment horizontal="center" vertical="center"/>
    </xf>
    <xf numFmtId="0" fontId="28" fillId="0" borderId="4" xfId="0" applyFont="1" applyBorder="1" applyAlignment="1" applyProtection="1">
      <alignment horizontal="center" vertical="center"/>
    </xf>
    <xf numFmtId="0" fontId="15" fillId="2" borderId="11" xfId="1" applyNumberFormat="1" applyFont="1" applyFill="1" applyBorder="1" applyAlignment="1" applyProtection="1">
      <alignment horizontal="center" vertical="center"/>
    </xf>
    <xf numFmtId="0" fontId="15" fillId="2" borderId="7" xfId="1" applyNumberFormat="1" applyFont="1" applyFill="1" applyBorder="1" applyAlignment="1" applyProtection="1">
      <alignment horizontal="center" vertical="center"/>
    </xf>
    <xf numFmtId="0" fontId="15" fillId="2" borderId="9" xfId="1" applyNumberFormat="1" applyFont="1" applyFill="1" applyBorder="1" applyAlignment="1" applyProtection="1">
      <alignment horizontal="center" vertical="center"/>
    </xf>
    <xf numFmtId="0" fontId="15" fillId="2" borderId="10" xfId="1" applyNumberFormat="1" applyFont="1" applyFill="1" applyBorder="1" applyAlignment="1" applyProtection="1">
      <alignment horizontal="center" vertical="center"/>
    </xf>
    <xf numFmtId="0" fontId="15" fillId="2" borderId="15" xfId="1" applyFont="1" applyFill="1" applyBorder="1" applyAlignment="1" applyProtection="1">
      <alignment horizontal="center" vertical="center"/>
    </xf>
    <xf numFmtId="0" fontId="15" fillId="2" borderId="5" xfId="1" applyFont="1" applyFill="1" applyBorder="1" applyAlignment="1" applyProtection="1">
      <alignment horizontal="center" vertical="center"/>
    </xf>
    <xf numFmtId="0" fontId="15" fillId="2" borderId="3" xfId="1" applyFont="1" applyFill="1" applyBorder="1" applyAlignment="1" applyProtection="1">
      <alignment horizontal="center" vertical="center" wrapText="1"/>
    </xf>
    <xf numFmtId="0" fontId="15" fillId="2" borderId="4" xfId="1" applyFont="1" applyFill="1" applyBorder="1" applyAlignment="1" applyProtection="1">
      <alignment horizontal="center" vertical="center" wrapText="1"/>
    </xf>
    <xf numFmtId="0" fontId="15" fillId="5" borderId="14" xfId="1" applyNumberFormat="1" applyFont="1" applyFill="1" applyBorder="1" applyAlignment="1" applyProtection="1">
      <alignment horizontal="center" vertical="center"/>
    </xf>
    <xf numFmtId="0" fontId="15" fillId="5" borderId="13" xfId="1" applyNumberFormat="1" applyFont="1" applyFill="1" applyBorder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2" fontId="27" fillId="0" borderId="3" xfId="0" applyNumberFormat="1" applyFont="1" applyBorder="1" applyAlignment="1" applyProtection="1">
      <alignment horizontal="center" vertical="center" wrapText="1"/>
      <protection locked="0"/>
    </xf>
    <xf numFmtId="2" fontId="27" fillId="0" borderId="4" xfId="0" applyNumberFormat="1" applyFont="1" applyBorder="1" applyAlignment="1" applyProtection="1">
      <alignment horizontal="center" vertical="center" wrapText="1"/>
      <protection locked="0"/>
    </xf>
    <xf numFmtId="0" fontId="27" fillId="0" borderId="11" xfId="0" applyFont="1" applyBorder="1" applyAlignment="1" applyProtection="1">
      <alignment horizontal="center" vertical="center"/>
    </xf>
    <xf numFmtId="4" fontId="15" fillId="4" borderId="1" xfId="1" applyNumberFormat="1" applyFont="1" applyFill="1" applyBorder="1" applyAlignment="1" applyProtection="1">
      <alignment horizontal="center" vertical="center" wrapText="1"/>
    </xf>
    <xf numFmtId="4" fontId="30" fillId="11" borderId="15" xfId="12" applyNumberFormat="1" applyFont="1" applyBorder="1" applyAlignment="1" applyProtection="1">
      <alignment horizontal="center" vertical="center" wrapText="1"/>
    </xf>
    <xf numFmtId="0" fontId="30" fillId="11" borderId="15" xfId="12" applyFont="1" applyBorder="1" applyAlignment="1" applyProtection="1">
      <alignment horizontal="center" vertical="center" wrapText="1"/>
    </xf>
    <xf numFmtId="0" fontId="15" fillId="0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2" xfId="1" applyNumberFormat="1" applyFont="1" applyFill="1" applyBorder="1" applyAlignment="1" applyProtection="1">
      <alignment horizontal="center" vertical="center"/>
      <protection locked="0"/>
    </xf>
    <xf numFmtId="4" fontId="15" fillId="2" borderId="8" xfId="1" applyNumberFormat="1" applyFont="1" applyFill="1" applyBorder="1" applyAlignment="1" applyProtection="1">
      <alignment horizontal="center" vertical="center"/>
    </xf>
    <xf numFmtId="4" fontId="15" fillId="2" borderId="1" xfId="1" applyNumberFormat="1" applyFont="1" applyFill="1" applyBorder="1" applyAlignment="1" applyProtection="1">
      <alignment horizontal="center" vertical="center"/>
    </xf>
    <xf numFmtId="4" fontId="15" fillId="2" borderId="2" xfId="1" applyNumberFormat="1" applyFont="1" applyFill="1" applyBorder="1" applyAlignment="1" applyProtection="1">
      <alignment horizontal="center" vertical="center"/>
    </xf>
    <xf numFmtId="4" fontId="15" fillId="2" borderId="9" xfId="1" applyNumberFormat="1" applyFont="1" applyFill="1" applyBorder="1" applyAlignment="1" applyProtection="1">
      <alignment horizontal="center" vertical="center"/>
    </xf>
    <xf numFmtId="4" fontId="15" fillId="2" borderId="6" xfId="1" applyNumberFormat="1" applyFont="1" applyFill="1" applyBorder="1" applyAlignment="1" applyProtection="1">
      <alignment horizontal="center" vertical="center"/>
    </xf>
    <xf numFmtId="4" fontId="15" fillId="2" borderId="10" xfId="1" applyNumberFormat="1" applyFont="1" applyFill="1" applyBorder="1" applyAlignment="1" applyProtection="1">
      <alignment horizontal="center" vertical="center"/>
    </xf>
    <xf numFmtId="0" fontId="15" fillId="2" borderId="8" xfId="1" applyNumberFormat="1" applyFont="1" applyFill="1" applyBorder="1" applyAlignment="1" applyProtection="1">
      <alignment horizontal="center" vertical="center"/>
    </xf>
    <xf numFmtId="0" fontId="15" fillId="2" borderId="2" xfId="1" applyNumberFormat="1" applyFont="1" applyFill="1" applyBorder="1" applyAlignment="1" applyProtection="1">
      <alignment horizontal="center" vertical="center"/>
    </xf>
    <xf numFmtId="4" fontId="15" fillId="4" borderId="12" xfId="1" applyNumberFormat="1" applyFont="1" applyFill="1" applyBorder="1" applyAlignment="1" applyProtection="1">
      <alignment horizontal="center" vertical="center" wrapText="1"/>
    </xf>
    <xf numFmtId="0" fontId="15" fillId="5" borderId="9" xfId="1" applyNumberFormat="1" applyFont="1" applyFill="1" applyBorder="1" applyAlignment="1" applyProtection="1">
      <alignment horizontal="center" vertical="center"/>
    </xf>
    <xf numFmtId="0" fontId="24" fillId="0" borderId="36" xfId="1" applyFont="1" applyFill="1" applyBorder="1" applyAlignment="1" applyProtection="1">
      <alignment horizontal="center" vertical="center"/>
    </xf>
    <xf numFmtId="0" fontId="24" fillId="0" borderId="37" xfId="1" applyFont="1" applyFill="1" applyBorder="1" applyAlignment="1" applyProtection="1">
      <alignment horizontal="center" vertical="center"/>
    </xf>
    <xf numFmtId="0" fontId="24" fillId="0" borderId="38" xfId="1" applyFont="1" applyFill="1" applyBorder="1" applyAlignment="1" applyProtection="1">
      <alignment horizontal="center" vertical="center"/>
    </xf>
    <xf numFmtId="0" fontId="24" fillId="0" borderId="40" xfId="1" applyFont="1" applyFill="1" applyBorder="1" applyAlignment="1" applyProtection="1">
      <alignment horizontal="center" vertical="center"/>
    </xf>
    <xf numFmtId="0" fontId="43" fillId="0" borderId="38" xfId="1" applyFont="1" applyFill="1" applyBorder="1" applyAlignment="1" applyProtection="1">
      <alignment horizontal="center" vertical="center"/>
    </xf>
    <xf numFmtId="0" fontId="43" fillId="0" borderId="39" xfId="1" applyFont="1" applyFill="1" applyBorder="1" applyAlignment="1" applyProtection="1">
      <alignment horizontal="center" vertical="center"/>
    </xf>
    <xf numFmtId="1" fontId="15" fillId="0" borderId="51" xfId="1" applyNumberFormat="1" applyFont="1" applyFill="1" applyBorder="1" applyAlignment="1" applyProtection="1">
      <alignment horizontal="right" vertical="center"/>
    </xf>
    <xf numFmtId="1" fontId="15" fillId="0" borderId="14" xfId="1" applyNumberFormat="1" applyFont="1" applyFill="1" applyBorder="1" applyAlignment="1" applyProtection="1">
      <alignment horizontal="right" vertical="center"/>
    </xf>
    <xf numFmtId="165" fontId="24" fillId="3" borderId="15" xfId="1" applyNumberFormat="1" applyFont="1" applyFill="1" applyBorder="1" applyAlignment="1" applyProtection="1">
      <alignment horizontal="center" vertical="center"/>
      <protection locked="0"/>
    </xf>
    <xf numFmtId="165" fontId="24" fillId="3" borderId="52" xfId="1" applyNumberFormat="1" applyFont="1" applyFill="1" applyBorder="1" applyAlignment="1" applyProtection="1">
      <alignment horizontal="center" vertical="center"/>
      <protection locked="0"/>
    </xf>
    <xf numFmtId="0" fontId="20" fillId="3" borderId="29" xfId="1" applyFont="1" applyFill="1" applyBorder="1" applyAlignment="1" applyProtection="1">
      <alignment horizontal="center" vertical="center"/>
      <protection locked="0"/>
    </xf>
    <xf numFmtId="0" fontId="20" fillId="3" borderId="23" xfId="1" applyFont="1" applyFill="1" applyBorder="1" applyAlignment="1" applyProtection="1">
      <alignment horizontal="center" vertical="center"/>
      <protection locked="0"/>
    </xf>
    <xf numFmtId="0" fontId="24" fillId="0" borderId="20" xfId="1" applyFont="1" applyFill="1" applyBorder="1" applyAlignment="1" applyProtection="1">
      <alignment horizontal="center" vertical="center"/>
    </xf>
    <xf numFmtId="0" fontId="24" fillId="0" borderId="26" xfId="1" applyFont="1" applyFill="1" applyBorder="1" applyAlignment="1" applyProtection="1">
      <alignment horizontal="center" vertical="center"/>
    </xf>
    <xf numFmtId="0" fontId="24" fillId="0" borderId="22" xfId="1" applyFont="1" applyFill="1" applyBorder="1" applyAlignment="1" applyProtection="1">
      <alignment horizontal="center" vertical="center"/>
    </xf>
    <xf numFmtId="0" fontId="24" fillId="0" borderId="28" xfId="1" applyFont="1" applyFill="1" applyBorder="1" applyAlignment="1" applyProtection="1">
      <alignment horizontal="center" vertical="center"/>
    </xf>
    <xf numFmtId="0" fontId="15" fillId="3" borderId="27" xfId="1" applyFont="1" applyFill="1" applyBorder="1" applyAlignment="1" applyProtection="1">
      <alignment horizontal="center" vertical="center" wrapText="1"/>
      <protection locked="0"/>
    </xf>
    <xf numFmtId="0" fontId="15" fillId="3" borderId="34" xfId="1" applyFont="1" applyFill="1" applyBorder="1" applyAlignment="1" applyProtection="1">
      <alignment horizontal="center" vertical="center" wrapText="1"/>
      <protection locked="0"/>
    </xf>
    <xf numFmtId="0" fontId="15" fillId="3" borderId="21" xfId="1" applyFont="1" applyFill="1" applyBorder="1" applyAlignment="1" applyProtection="1">
      <alignment horizontal="center" vertical="center" wrapText="1"/>
      <protection locked="0"/>
    </xf>
    <xf numFmtId="0" fontId="15" fillId="3" borderId="29" xfId="1" applyFont="1" applyFill="1" applyBorder="1" applyAlignment="1" applyProtection="1">
      <alignment horizontal="center" vertical="center" wrapText="1"/>
      <protection locked="0"/>
    </xf>
    <xf numFmtId="0" fontId="15" fillId="3" borderId="35" xfId="1" applyFont="1" applyFill="1" applyBorder="1" applyAlignment="1" applyProtection="1">
      <alignment horizontal="center" vertical="center" wrapText="1"/>
      <protection locked="0"/>
    </xf>
    <xf numFmtId="0" fontId="15" fillId="3" borderId="23" xfId="1" applyFont="1" applyFill="1" applyBorder="1" applyAlignment="1" applyProtection="1">
      <alignment horizontal="center" vertical="center" wrapText="1"/>
      <protection locked="0"/>
    </xf>
    <xf numFmtId="1" fontId="15" fillId="0" borderId="53" xfId="1" applyNumberFormat="1" applyFont="1" applyFill="1" applyBorder="1" applyAlignment="1" applyProtection="1">
      <alignment horizontal="right" vertical="center"/>
    </xf>
    <xf numFmtId="1" fontId="15" fillId="0" borderId="48" xfId="1" applyNumberFormat="1" applyFont="1" applyFill="1" applyBorder="1" applyAlignment="1" applyProtection="1">
      <alignment horizontal="right" vertical="center"/>
    </xf>
    <xf numFmtId="165" fontId="24" fillId="3" borderId="45" xfId="1" applyNumberFormat="1" applyFont="1" applyFill="1" applyBorder="1" applyAlignment="1" applyProtection="1">
      <alignment horizontal="center" vertical="center"/>
      <protection locked="0"/>
    </xf>
    <xf numFmtId="165" fontId="24" fillId="3" borderId="54" xfId="1" applyNumberFormat="1" applyFont="1" applyFill="1" applyBorder="1" applyAlignment="1" applyProtection="1">
      <alignment horizontal="center" vertical="center"/>
      <protection locked="0"/>
    </xf>
    <xf numFmtId="1" fontId="41" fillId="0" borderId="49" xfId="1" applyNumberFormat="1" applyFont="1" applyFill="1" applyBorder="1" applyAlignment="1" applyProtection="1">
      <alignment horizontal="right" vertical="center"/>
    </xf>
    <xf numFmtId="1" fontId="41" fillId="0" borderId="47" xfId="1" applyNumberFormat="1" applyFont="1" applyFill="1" applyBorder="1" applyAlignment="1" applyProtection="1">
      <alignment horizontal="right" vertical="center"/>
    </xf>
    <xf numFmtId="165" fontId="18" fillId="0" borderId="42" xfId="1" applyNumberFormat="1" applyFont="1" applyFill="1" applyBorder="1" applyAlignment="1" applyProtection="1">
      <alignment horizontal="center" vertical="center"/>
    </xf>
    <xf numFmtId="165" fontId="18" fillId="0" borderId="50" xfId="1" applyNumberFormat="1" applyFont="1" applyFill="1" applyBorder="1" applyAlignment="1" applyProtection="1">
      <alignment horizontal="center" vertical="center"/>
    </xf>
    <xf numFmtId="0" fontId="24" fillId="0" borderId="22" xfId="1" applyNumberFormat="1" applyFont="1" applyFill="1" applyBorder="1" applyAlignment="1" applyProtection="1">
      <alignment horizontal="center" vertical="center"/>
    </xf>
    <xf numFmtId="0" fontId="24" fillId="0" borderId="28" xfId="1" applyNumberFormat="1" applyFont="1" applyFill="1" applyBorder="1" applyAlignment="1" applyProtection="1">
      <alignment horizontal="center" vertical="center"/>
    </xf>
    <xf numFmtId="1" fontId="41" fillId="0" borderId="51" xfId="1" applyNumberFormat="1" applyFont="1" applyFill="1" applyBorder="1" applyAlignment="1" applyProtection="1">
      <alignment horizontal="right" vertical="center"/>
    </xf>
    <xf numFmtId="1" fontId="41" fillId="0" borderId="14" xfId="1" applyNumberFormat="1" applyFont="1" applyFill="1" applyBorder="1" applyAlignment="1" applyProtection="1">
      <alignment horizontal="right" vertical="center"/>
    </xf>
    <xf numFmtId="165" fontId="18" fillId="0" borderId="15" xfId="1" applyNumberFormat="1" applyFont="1" applyFill="1" applyBorder="1" applyAlignment="1" applyProtection="1">
      <alignment horizontal="center" vertical="center"/>
    </xf>
    <xf numFmtId="165" fontId="18" fillId="0" borderId="52" xfId="1" applyNumberFormat="1" applyFont="1" applyFill="1" applyBorder="1" applyAlignment="1" applyProtection="1">
      <alignment horizontal="center" vertical="center"/>
    </xf>
    <xf numFmtId="165" fontId="18" fillId="16" borderId="42" xfId="1" applyNumberFormat="1" applyFont="1" applyFill="1" applyBorder="1" applyAlignment="1" applyProtection="1">
      <alignment horizontal="center" vertical="center"/>
    </xf>
    <xf numFmtId="165" fontId="18" fillId="16" borderId="50" xfId="1" applyNumberFormat="1" applyFont="1" applyFill="1" applyBorder="1" applyAlignment="1" applyProtection="1">
      <alignment horizontal="center" vertical="center"/>
    </xf>
    <xf numFmtId="4" fontId="15" fillId="16" borderId="8" xfId="1" applyNumberFormat="1" applyFont="1" applyFill="1" applyBorder="1" applyAlignment="1" applyProtection="1">
      <alignment horizontal="center" vertical="center"/>
      <protection locked="0"/>
    </xf>
    <xf numFmtId="4" fontId="15" fillId="16" borderId="1" xfId="1" applyNumberFormat="1" applyFont="1" applyFill="1" applyBorder="1" applyAlignment="1" applyProtection="1">
      <alignment horizontal="center" vertical="center"/>
      <protection locked="0"/>
    </xf>
    <xf numFmtId="4" fontId="15" fillId="16" borderId="2" xfId="1" applyNumberFormat="1" applyFont="1" applyFill="1" applyBorder="1" applyAlignment="1" applyProtection="1">
      <alignment horizontal="center" vertical="center"/>
      <protection locked="0"/>
    </xf>
    <xf numFmtId="0" fontId="15" fillId="16" borderId="8" xfId="1" applyNumberFormat="1" applyFont="1" applyFill="1" applyBorder="1" applyAlignment="1" applyProtection="1">
      <alignment horizontal="center" vertical="center"/>
      <protection locked="0"/>
    </xf>
    <xf numFmtId="0" fontId="15" fillId="16" borderId="2" xfId="1" applyNumberFormat="1" applyFont="1" applyFill="1" applyBorder="1" applyAlignment="1" applyProtection="1">
      <alignment horizontal="center" vertical="center"/>
      <protection locked="0"/>
    </xf>
    <xf numFmtId="4" fontId="15" fillId="16" borderId="11" xfId="1" applyNumberFormat="1" applyFont="1" applyFill="1" applyBorder="1" applyAlignment="1" applyProtection="1">
      <alignment horizontal="center" vertical="center"/>
      <protection locked="0"/>
    </xf>
    <xf numFmtId="4" fontId="15" fillId="16" borderId="0" xfId="1" applyNumberFormat="1" applyFont="1" applyFill="1" applyBorder="1" applyAlignment="1" applyProtection="1">
      <alignment horizontal="center" vertical="center"/>
      <protection locked="0"/>
    </xf>
    <xf numFmtId="4" fontId="15" fillId="16" borderId="7" xfId="1" applyNumberFormat="1" applyFont="1" applyFill="1" applyBorder="1" applyAlignment="1" applyProtection="1">
      <alignment horizontal="center" vertical="center"/>
      <protection locked="0"/>
    </xf>
    <xf numFmtId="0" fontId="15" fillId="16" borderId="11" xfId="1" applyNumberFormat="1" applyFont="1" applyFill="1" applyBorder="1" applyAlignment="1" applyProtection="1">
      <alignment horizontal="center" vertical="center"/>
      <protection locked="0"/>
    </xf>
    <xf numFmtId="0" fontId="15" fillId="16" borderId="7" xfId="1" applyNumberFormat="1" applyFont="1" applyFill="1" applyBorder="1" applyAlignment="1" applyProtection="1">
      <alignment horizontal="center" vertical="center"/>
      <protection locked="0"/>
    </xf>
    <xf numFmtId="4" fontId="15" fillId="16" borderId="9" xfId="1" applyNumberFormat="1" applyFont="1" applyFill="1" applyBorder="1" applyAlignment="1" applyProtection="1">
      <alignment horizontal="center" vertical="center"/>
      <protection locked="0"/>
    </xf>
    <xf numFmtId="4" fontId="15" fillId="16" borderId="6" xfId="1" applyNumberFormat="1" applyFont="1" applyFill="1" applyBorder="1" applyAlignment="1" applyProtection="1">
      <alignment horizontal="center" vertical="center"/>
      <protection locked="0"/>
    </xf>
    <xf numFmtId="4" fontId="15" fillId="16" borderId="10" xfId="1" applyNumberFormat="1" applyFont="1" applyFill="1" applyBorder="1" applyAlignment="1" applyProtection="1">
      <alignment horizontal="center" vertical="center"/>
      <protection locked="0"/>
    </xf>
    <xf numFmtId="4" fontId="15" fillId="16" borderId="11" xfId="1" quotePrefix="1" applyNumberFormat="1" applyFont="1" applyFill="1" applyBorder="1" applyAlignment="1" applyProtection="1">
      <alignment horizontal="center" vertical="center"/>
      <protection locked="0"/>
    </xf>
  </cellXfs>
  <cellStyles count="15">
    <cellStyle name="Calcul" xfId="11" builtinId="22"/>
    <cellStyle name="Euro" xfId="3"/>
    <cellStyle name="Euro 2" xfId="9"/>
    <cellStyle name="Monétaire 2" xfId="2"/>
    <cellStyle name="Monétaire 2 2" xfId="5"/>
    <cellStyle name="Monétaire 3" xfId="4"/>
    <cellStyle name="Neutre" xfId="12" builtinId="28"/>
    <cellStyle name="Normal" xfId="0" builtinId="0"/>
    <cellStyle name="Normal 2" xfId="1"/>
    <cellStyle name="Normal 2 2" xfId="6"/>
    <cellStyle name="Normal 3" xfId="14"/>
    <cellStyle name="Pourcentage" xfId="8" builtinId="5"/>
    <cellStyle name="Pourcentage 2" xfId="7"/>
    <cellStyle name="Prix" xfId="10"/>
    <cellStyle name="Titre Article" xfId="13"/>
  </cellStyles>
  <dxfs count="0"/>
  <tableStyles count="2" defaultTableStyle="TableStyleMedium2" defaultPivotStyle="PivotStyleLight16">
    <tableStyle name="Style de tableau 1" pivot="0" count="0"/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9473</xdr:colOff>
      <xdr:row>1</xdr:row>
      <xdr:rowOff>89209</xdr:rowOff>
    </xdr:from>
    <xdr:to>
      <xdr:col>32</xdr:col>
      <xdr:colOff>547447</xdr:colOff>
      <xdr:row>3</xdr:row>
      <xdr:rowOff>334309</xdr:rowOff>
    </xdr:to>
    <xdr:pic>
      <xdr:nvPicPr>
        <xdr:cNvPr id="2" name="Imag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99914" y="182591"/>
          <a:ext cx="2069445" cy="1029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104775</xdr:colOff>
          <xdr:row>2</xdr:row>
          <xdr:rowOff>142875</xdr:rowOff>
        </xdr:from>
        <xdr:to>
          <xdr:col>22</xdr:col>
          <xdr:colOff>952500</xdr:colOff>
          <xdr:row>4</xdr:row>
          <xdr:rowOff>200025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nouveau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1495425</xdr:colOff>
          <xdr:row>2</xdr:row>
          <xdr:rowOff>133350</xdr:rowOff>
        </xdr:from>
        <xdr:to>
          <xdr:col>24</xdr:col>
          <xdr:colOff>428625</xdr:colOff>
          <xdr:row>4</xdr:row>
          <xdr:rowOff>200025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 ce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600075</xdr:colOff>
          <xdr:row>2</xdr:row>
          <xdr:rowOff>38100</xdr:rowOff>
        </xdr:from>
        <xdr:to>
          <xdr:col>27</xdr:col>
          <xdr:colOff>1133475</xdr:colOff>
          <xdr:row>4</xdr:row>
          <xdr:rowOff>190500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RECAPITULATIF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1228725</xdr:colOff>
          <xdr:row>2</xdr:row>
          <xdr:rowOff>38100</xdr:rowOff>
        </xdr:from>
        <xdr:to>
          <xdr:col>26</xdr:col>
          <xdr:colOff>57150</xdr:colOff>
          <xdr:row>4</xdr:row>
          <xdr:rowOff>190500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 SD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104775</xdr:colOff>
          <xdr:row>2</xdr:row>
          <xdr:rowOff>142875</xdr:rowOff>
        </xdr:from>
        <xdr:to>
          <xdr:col>22</xdr:col>
          <xdr:colOff>952500</xdr:colOff>
          <xdr:row>4</xdr:row>
          <xdr:rowOff>200025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nouveau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1495425</xdr:colOff>
          <xdr:row>2</xdr:row>
          <xdr:rowOff>133350</xdr:rowOff>
        </xdr:from>
        <xdr:to>
          <xdr:col>24</xdr:col>
          <xdr:colOff>428625</xdr:colOff>
          <xdr:row>4</xdr:row>
          <xdr:rowOff>200025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 ce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600075</xdr:colOff>
          <xdr:row>2</xdr:row>
          <xdr:rowOff>38100</xdr:rowOff>
        </xdr:from>
        <xdr:to>
          <xdr:col>27</xdr:col>
          <xdr:colOff>1133475</xdr:colOff>
          <xdr:row>4</xdr:row>
          <xdr:rowOff>190500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RECAPITULATIF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0</xdr:colOff>
      <xdr:row>6</xdr:row>
      <xdr:rowOff>112059</xdr:rowOff>
    </xdr:from>
    <xdr:to>
      <xdr:col>4</xdr:col>
      <xdr:colOff>373529</xdr:colOff>
      <xdr:row>7</xdr:row>
      <xdr:rowOff>291166</xdr:rowOff>
    </xdr:to>
    <xdr:sp macro="[0]!Exporter" textlink="">
      <xdr:nvSpPr>
        <xdr:cNvPr id="5" name="ZoneTexte 4"/>
        <xdr:cNvSpPr txBox="1"/>
      </xdr:nvSpPr>
      <xdr:spPr>
        <a:xfrm>
          <a:off x="0" y="2166471"/>
          <a:ext cx="1606176" cy="47793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Exporte</a:t>
          </a:r>
          <a:r>
            <a:rPr lang="fr-FR" sz="1600">
              <a:solidFill>
                <a:srgbClr val="FF0000"/>
              </a:solidFill>
            </a:rPr>
            <a:t>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lores/Application%20Data/Microsoft/Internet%20Explorer/Quick%20Launch/Sousd&#233;tail1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lores/Mes%20documents/Bare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Données de Base"/>
      <sheetName val="01"/>
      <sheetName val="A.1.1"/>
      <sheetName val="A.1.2"/>
      <sheetName val="A.1.2 3"/>
      <sheetName val="C.2.9"/>
      <sheetName val="D04.2"/>
      <sheetName val="Feuil20"/>
      <sheetName val="Feuil19"/>
      <sheetName val="Sousdétail1 (1)"/>
    </sheetNames>
    <sheetDataSet>
      <sheetData sheetId="0" refreshError="1"/>
      <sheetData sheetId="1" refreshError="1">
        <row r="1">
          <cell r="B1" t="str">
            <v>Test sam</v>
          </cell>
        </row>
        <row r="2">
          <cell r="B2">
            <v>1622532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reme"/>
    </sheetNames>
    <sheetDataSet>
      <sheetData sheetId="0">
        <row r="1">
          <cell r="B1" t="str">
            <v>CODE</v>
          </cell>
          <cell r="C1" t="str">
            <v>Libellé</v>
          </cell>
          <cell r="D1" t="str">
            <v>U</v>
          </cell>
          <cell r="E1" t="str">
            <v>A</v>
          </cell>
          <cell r="F1" t="str">
            <v>E</v>
          </cell>
          <cell r="G1" t="str">
            <v>I</v>
          </cell>
          <cell r="H1" t="str">
            <v>Personnel</v>
          </cell>
          <cell r="I1" t="str">
            <v>Location</v>
          </cell>
          <cell r="J1" t="str">
            <v>Total</v>
          </cell>
          <cell r="K1" t="str">
            <v>Fourniture</v>
          </cell>
          <cell r="L1" t="str">
            <v>Sous traitance</v>
          </cell>
          <cell r="M1" t="str">
            <v>Qté transporté</v>
          </cell>
        </row>
        <row r="2">
          <cell r="B2" t="str">
            <v>0/100D</v>
          </cell>
          <cell r="C2" t="str">
            <v>GNT 0/100 Départ</v>
          </cell>
          <cell r="D2" t="str">
            <v>T</v>
          </cell>
          <cell r="J2">
            <v>0</v>
          </cell>
          <cell r="K2">
            <v>7</v>
          </cell>
        </row>
        <row r="3">
          <cell r="B3" t="str">
            <v>0/100R</v>
          </cell>
          <cell r="C3" t="str">
            <v>GNT 0/100 Rendu semi</v>
          </cell>
          <cell r="D3" t="str">
            <v>T</v>
          </cell>
          <cell r="J3">
            <v>0</v>
          </cell>
          <cell r="K3">
            <v>10.35</v>
          </cell>
        </row>
        <row r="4">
          <cell r="B4" t="str">
            <v>0/20D</v>
          </cell>
          <cell r="C4" t="str">
            <v>GNT 0/20 Départ</v>
          </cell>
          <cell r="D4" t="str">
            <v>T</v>
          </cell>
          <cell r="J4">
            <v>0</v>
          </cell>
          <cell r="K4">
            <v>10</v>
          </cell>
        </row>
        <row r="5">
          <cell r="B5" t="str">
            <v>0/20R</v>
          </cell>
          <cell r="C5" t="str">
            <v>GNT 0/20 Rendu semi</v>
          </cell>
          <cell r="D5" t="str">
            <v>T</v>
          </cell>
          <cell r="J5">
            <v>0</v>
          </cell>
          <cell r="K5">
            <v>11.6</v>
          </cell>
        </row>
        <row r="6">
          <cell r="B6" t="str">
            <v>20/40R</v>
          </cell>
          <cell r="C6" t="str">
            <v>20/40 Roulé</v>
          </cell>
          <cell r="D6" t="str">
            <v>T</v>
          </cell>
          <cell r="J6">
            <v>0</v>
          </cell>
          <cell r="K6">
            <v>13.8</v>
          </cell>
        </row>
        <row r="7">
          <cell r="B7" t="str">
            <v>6x4</v>
          </cell>
          <cell r="C7" t="str">
            <v>Camion 6x4 Kerax</v>
          </cell>
          <cell r="D7" t="str">
            <v>J</v>
          </cell>
          <cell r="E7">
            <v>256</v>
          </cell>
          <cell r="H7">
            <v>240</v>
          </cell>
          <cell r="J7">
            <v>496</v>
          </cell>
        </row>
        <row r="8">
          <cell r="B8" t="str">
            <v>6x4 m3</v>
          </cell>
          <cell r="C8" t="str">
            <v>6x4 de location</v>
          </cell>
          <cell r="D8" t="str">
            <v>J</v>
          </cell>
          <cell r="I8">
            <v>500</v>
          </cell>
          <cell r="J8">
            <v>500</v>
          </cell>
          <cell r="M8">
            <v>6</v>
          </cell>
        </row>
        <row r="9">
          <cell r="B9" t="str">
            <v>6x4 t</v>
          </cell>
          <cell r="C9" t="str">
            <v>6x4 de location</v>
          </cell>
          <cell r="D9" t="str">
            <v>J</v>
          </cell>
          <cell r="I9">
            <v>500</v>
          </cell>
          <cell r="J9">
            <v>500</v>
          </cell>
          <cell r="M9">
            <v>13</v>
          </cell>
        </row>
        <row r="10">
          <cell r="B10" t="str">
            <v>6x4gr</v>
          </cell>
          <cell r="C10" t="str">
            <v>Camion 6x4 Gravillonneur</v>
          </cell>
          <cell r="D10" t="str">
            <v>J</v>
          </cell>
          <cell r="I10">
            <v>550</v>
          </cell>
          <cell r="J10">
            <v>550</v>
          </cell>
        </row>
        <row r="11">
          <cell r="B11" t="str">
            <v>A1</v>
          </cell>
          <cell r="C11" t="str">
            <v>Bordure A1</v>
          </cell>
          <cell r="D11" t="str">
            <v>ML</v>
          </cell>
          <cell r="J11">
            <v>0</v>
          </cell>
          <cell r="K11">
            <v>8.06</v>
          </cell>
        </row>
        <row r="12">
          <cell r="B12" t="str">
            <v>A1p</v>
          </cell>
          <cell r="C12" t="str">
            <v>Bordure A1</v>
          </cell>
          <cell r="D12" t="str">
            <v>ML</v>
          </cell>
          <cell r="J12">
            <v>0</v>
          </cell>
          <cell r="L12">
            <v>23</v>
          </cell>
        </row>
        <row r="13">
          <cell r="B13" t="str">
            <v>A2</v>
          </cell>
          <cell r="C13" t="str">
            <v>Bordure A2</v>
          </cell>
          <cell r="D13" t="str">
            <v>ML</v>
          </cell>
          <cell r="J13">
            <v>0</v>
          </cell>
          <cell r="K13">
            <v>3.8</v>
          </cell>
        </row>
        <row r="14">
          <cell r="B14" t="str">
            <v>A2</v>
          </cell>
          <cell r="C14" t="str">
            <v>Bordure A2</v>
          </cell>
          <cell r="D14" t="str">
            <v>ML</v>
          </cell>
          <cell r="J14">
            <v>0</v>
          </cell>
          <cell r="K14">
            <v>6.5</v>
          </cell>
        </row>
        <row r="15">
          <cell r="B15" t="str">
            <v>A2 BETEX</v>
          </cell>
          <cell r="C15" t="str">
            <v>Bordure A2 en béton extrudé</v>
          </cell>
          <cell r="D15" t="str">
            <v>ML</v>
          </cell>
          <cell r="J15">
            <v>0</v>
          </cell>
          <cell r="L15">
            <v>9.4</v>
          </cell>
        </row>
        <row r="16">
          <cell r="B16" t="str">
            <v>A25</v>
          </cell>
          <cell r="C16" t="str">
            <v>Panneau A25 normal Cl2</v>
          </cell>
          <cell r="D16" t="str">
            <v>U</v>
          </cell>
          <cell r="J16">
            <v>0</v>
          </cell>
          <cell r="L16">
            <v>227.55</v>
          </cell>
        </row>
        <row r="17">
          <cell r="B17" t="str">
            <v>A2B B14</v>
          </cell>
          <cell r="C17" t="str">
            <v>Panneaux A2b cl2 1000 mm + B14</v>
          </cell>
          <cell r="D17" t="str">
            <v>U</v>
          </cell>
          <cell r="J17">
            <v>0</v>
          </cell>
          <cell r="L17">
            <v>520.39</v>
          </cell>
        </row>
        <row r="18">
          <cell r="B18" t="str">
            <v>A2BB14M9</v>
          </cell>
          <cell r="C18" t="str">
            <v>Panneaux A2b Cl2 1000mm + B14 + M9</v>
          </cell>
          <cell r="D18" t="str">
            <v>U</v>
          </cell>
          <cell r="J18">
            <v>0</v>
          </cell>
          <cell r="L18">
            <v>571.29999999999995</v>
          </cell>
        </row>
        <row r="19">
          <cell r="B19" t="str">
            <v>A2CS2 EX</v>
          </cell>
          <cell r="C19" t="str">
            <v>Bordure caniveau A2 CS2</v>
          </cell>
          <cell r="D19" t="str">
            <v>ML</v>
          </cell>
          <cell r="J19">
            <v>0</v>
          </cell>
          <cell r="L19">
            <v>23.7</v>
          </cell>
        </row>
        <row r="20">
          <cell r="B20" t="str">
            <v>A2GRAN</v>
          </cell>
          <cell r="C20" t="str">
            <v>Bordure A2 Granité</v>
          </cell>
          <cell r="D20" t="str">
            <v>ML</v>
          </cell>
          <cell r="J20">
            <v>0</v>
          </cell>
          <cell r="K20">
            <v>9.4</v>
          </cell>
        </row>
        <row r="21">
          <cell r="B21" t="str">
            <v>A2p</v>
          </cell>
          <cell r="C21" t="str">
            <v>Bordures A2</v>
          </cell>
          <cell r="D21" t="str">
            <v>ML</v>
          </cell>
          <cell r="J21">
            <v>0</v>
          </cell>
          <cell r="L21">
            <v>16.5</v>
          </cell>
        </row>
        <row r="22">
          <cell r="B22" t="str">
            <v>AB PLATA</v>
          </cell>
          <cell r="C22" t="str">
            <v>Abattage, dessouchage platane</v>
          </cell>
          <cell r="D22" t="str">
            <v>U</v>
          </cell>
          <cell r="J22">
            <v>0</v>
          </cell>
          <cell r="L22">
            <v>300</v>
          </cell>
        </row>
        <row r="23">
          <cell r="B23" t="str">
            <v>AB3A</v>
          </cell>
          <cell r="C23" t="str">
            <v>Panneau AB3a</v>
          </cell>
          <cell r="D23" t="str">
            <v>U</v>
          </cell>
          <cell r="J23">
            <v>0</v>
          </cell>
          <cell r="K23">
            <v>216</v>
          </cell>
        </row>
        <row r="24">
          <cell r="B24" t="str">
            <v>AB3A</v>
          </cell>
          <cell r="C24" t="str">
            <v>Panneau AB3a</v>
          </cell>
          <cell r="D24" t="str">
            <v>U</v>
          </cell>
          <cell r="J24">
            <v>0</v>
          </cell>
          <cell r="L24">
            <v>216</v>
          </cell>
        </row>
        <row r="25">
          <cell r="B25" t="str">
            <v>AB3A+M1</v>
          </cell>
          <cell r="C25" t="str">
            <v>Panneau AB3a + M1 normal Cl2</v>
          </cell>
          <cell r="D25" t="str">
            <v>U</v>
          </cell>
          <cell r="J25">
            <v>0</v>
          </cell>
          <cell r="L25">
            <v>221.07</v>
          </cell>
        </row>
        <row r="26">
          <cell r="B26" t="str">
            <v>AB3A+M9C</v>
          </cell>
          <cell r="C26" t="str">
            <v>Panneau AB3a + m9c normal Cl2</v>
          </cell>
          <cell r="D26" t="str">
            <v>U</v>
          </cell>
          <cell r="J26">
            <v>0</v>
          </cell>
          <cell r="L26">
            <v>252.21</v>
          </cell>
        </row>
        <row r="27">
          <cell r="B27" t="str">
            <v>AB4</v>
          </cell>
          <cell r="C27" t="str">
            <v>Panneau AB4 cl2 600mm (stop)</v>
          </cell>
          <cell r="D27" t="str">
            <v>U</v>
          </cell>
          <cell r="J27">
            <v>0</v>
          </cell>
          <cell r="L27">
            <v>261.39999999999998</v>
          </cell>
        </row>
        <row r="28">
          <cell r="B28" t="str">
            <v>ABATØ&lt;30</v>
          </cell>
          <cell r="C28" t="str">
            <v>Abattage sélectif d'arbres de 0.1&lt;ø &lt;0.3</v>
          </cell>
          <cell r="D28" t="str">
            <v>U</v>
          </cell>
          <cell r="J28">
            <v>0</v>
          </cell>
          <cell r="L28">
            <v>43</v>
          </cell>
        </row>
        <row r="29">
          <cell r="B29" t="str">
            <v>ABATØ&lt;50</v>
          </cell>
          <cell r="C29" t="str">
            <v>Abattage sélectif d'arbres de 0.3&lt;ø &lt;0.5</v>
          </cell>
          <cell r="D29" t="str">
            <v>U</v>
          </cell>
          <cell r="J29">
            <v>0</v>
          </cell>
          <cell r="L29">
            <v>64</v>
          </cell>
        </row>
        <row r="30">
          <cell r="B30" t="str">
            <v>ABATØ&gt;50</v>
          </cell>
          <cell r="C30" t="str">
            <v>Abattage sélectif d'arbres de ø &gt; 0.50 m</v>
          </cell>
          <cell r="D30" t="str">
            <v>U</v>
          </cell>
          <cell r="J30">
            <v>0</v>
          </cell>
          <cell r="L30">
            <v>174</v>
          </cell>
        </row>
        <row r="31">
          <cell r="B31" t="str">
            <v>ABATTAG</v>
          </cell>
          <cell r="C31" t="str">
            <v>Abattage d'arbre</v>
          </cell>
          <cell r="D31" t="str">
            <v>U</v>
          </cell>
          <cell r="J31">
            <v>0</v>
          </cell>
          <cell r="L31">
            <v>275</v>
          </cell>
        </row>
        <row r="32">
          <cell r="B32" t="str">
            <v>ABATTAGE</v>
          </cell>
          <cell r="C32" t="str">
            <v>Abattage d'arbres</v>
          </cell>
          <cell r="D32" t="str">
            <v>U</v>
          </cell>
          <cell r="J32">
            <v>0</v>
          </cell>
          <cell r="L32">
            <v>150</v>
          </cell>
        </row>
        <row r="33">
          <cell r="B33" t="str">
            <v>ABATTAGE</v>
          </cell>
          <cell r="C33" t="str">
            <v>Abattage d'arbre</v>
          </cell>
          <cell r="D33" t="str">
            <v>U</v>
          </cell>
          <cell r="J33">
            <v>0</v>
          </cell>
          <cell r="L33">
            <v>182.94</v>
          </cell>
        </row>
        <row r="34">
          <cell r="B34" t="str">
            <v>ABRIJARD</v>
          </cell>
          <cell r="C34" t="str">
            <v>Abris de jardin Elise 2.8m x 3.6 m</v>
          </cell>
          <cell r="D34" t="str">
            <v>U</v>
          </cell>
          <cell r="J34">
            <v>0</v>
          </cell>
          <cell r="K34">
            <v>2330.7800000000002</v>
          </cell>
        </row>
        <row r="35">
          <cell r="B35" t="str">
            <v>ABRISVEL</v>
          </cell>
          <cell r="C35" t="str">
            <v>Abris velo double</v>
          </cell>
          <cell r="D35" t="str">
            <v>U</v>
          </cell>
          <cell r="J35">
            <v>0</v>
          </cell>
          <cell r="K35">
            <v>6000</v>
          </cell>
        </row>
        <row r="36">
          <cell r="B36" t="str">
            <v>AC1</v>
          </cell>
          <cell r="C36" t="str">
            <v>Bordure caniveau AC1</v>
          </cell>
          <cell r="D36" t="str">
            <v>ML</v>
          </cell>
          <cell r="J36">
            <v>0</v>
          </cell>
          <cell r="K36">
            <v>8.24</v>
          </cell>
        </row>
        <row r="37">
          <cell r="B37" t="str">
            <v>AC1</v>
          </cell>
          <cell r="C37" t="str">
            <v>Bordures AC1</v>
          </cell>
          <cell r="D37" t="str">
            <v>ML</v>
          </cell>
          <cell r="J37">
            <v>0</v>
          </cell>
          <cell r="L37">
            <v>25.2</v>
          </cell>
        </row>
        <row r="38">
          <cell r="B38" t="str">
            <v>AC2</v>
          </cell>
          <cell r="C38" t="str">
            <v>Bordure caniveau AC2</v>
          </cell>
          <cell r="D38" t="str">
            <v>ML</v>
          </cell>
          <cell r="J38">
            <v>0</v>
          </cell>
          <cell r="K38">
            <v>7.41</v>
          </cell>
        </row>
        <row r="39">
          <cell r="B39" t="str">
            <v>AC2</v>
          </cell>
          <cell r="C39" t="str">
            <v>Bordures AC2</v>
          </cell>
          <cell r="D39" t="str">
            <v>ML</v>
          </cell>
          <cell r="J39">
            <v>0</v>
          </cell>
          <cell r="L39">
            <v>32</v>
          </cell>
        </row>
        <row r="40">
          <cell r="B40" t="str">
            <v>AC2EXTR</v>
          </cell>
          <cell r="C40" t="str">
            <v>Bordures AC2 coulés en place</v>
          </cell>
          <cell r="D40" t="str">
            <v>ML</v>
          </cell>
          <cell r="J40">
            <v>0</v>
          </cell>
          <cell r="L40">
            <v>20.3</v>
          </cell>
        </row>
        <row r="41">
          <cell r="B41" t="str">
            <v>ACCESBOI</v>
          </cell>
          <cell r="C41" t="str">
            <v>Accès chicane avec barrière en bois</v>
          </cell>
          <cell r="D41" t="str">
            <v>U</v>
          </cell>
          <cell r="J41">
            <v>0</v>
          </cell>
          <cell r="L41">
            <v>1327</v>
          </cell>
        </row>
        <row r="42">
          <cell r="B42" t="str">
            <v>ACOMU10C</v>
          </cell>
          <cell r="C42" t="str">
            <v>Caniveau 100 grille Multidrain C250</v>
          </cell>
          <cell r="D42" t="str">
            <v>ML</v>
          </cell>
          <cell r="J42">
            <v>0</v>
          </cell>
          <cell r="K42">
            <v>62.5</v>
          </cell>
        </row>
        <row r="43">
          <cell r="B43" t="str">
            <v>ACOMU15C</v>
          </cell>
          <cell r="C43" t="str">
            <v>Caniveau 150 grille Multidrain C250</v>
          </cell>
          <cell r="D43" t="str">
            <v>ML</v>
          </cell>
          <cell r="J43">
            <v>0</v>
          </cell>
          <cell r="K43">
            <v>91.98</v>
          </cell>
        </row>
        <row r="44">
          <cell r="B44" t="str">
            <v>ACOMU15D</v>
          </cell>
          <cell r="C44" t="str">
            <v>Caniveau 150 grille Multidrain D400</v>
          </cell>
          <cell r="D44" t="str">
            <v>ML</v>
          </cell>
          <cell r="J44">
            <v>0</v>
          </cell>
          <cell r="K44">
            <v>101.88</v>
          </cell>
        </row>
        <row r="45">
          <cell r="B45" t="str">
            <v>ACON100A</v>
          </cell>
          <cell r="C45" t="str">
            <v>Caniveau à grille Acodrain N100 classe A</v>
          </cell>
          <cell r="D45" t="str">
            <v>ML</v>
          </cell>
          <cell r="J45">
            <v>0</v>
          </cell>
          <cell r="K45">
            <v>33.31</v>
          </cell>
        </row>
        <row r="46">
          <cell r="B46" t="str">
            <v>ACON100B</v>
          </cell>
          <cell r="C46" t="str">
            <v>Caniveau à grille Acodrain N100 classe B</v>
          </cell>
          <cell r="D46" t="str">
            <v>ML</v>
          </cell>
          <cell r="J46">
            <v>0</v>
          </cell>
          <cell r="K46">
            <v>35</v>
          </cell>
        </row>
        <row r="47">
          <cell r="B47" t="str">
            <v>ACON100D</v>
          </cell>
          <cell r="C47" t="str">
            <v>Caniveau à grille Acodrain N100 classe D</v>
          </cell>
          <cell r="D47" t="str">
            <v>ML</v>
          </cell>
          <cell r="J47">
            <v>0</v>
          </cell>
          <cell r="K47">
            <v>45.11</v>
          </cell>
        </row>
        <row r="48">
          <cell r="B48" t="str">
            <v>ACON100E</v>
          </cell>
          <cell r="C48" t="str">
            <v>Caniveau à grille Acodrain N100 classe E</v>
          </cell>
          <cell r="D48" t="str">
            <v>ML</v>
          </cell>
          <cell r="J48">
            <v>0</v>
          </cell>
          <cell r="K48">
            <v>56.77</v>
          </cell>
        </row>
        <row r="49">
          <cell r="B49" t="str">
            <v>ACOU200C</v>
          </cell>
          <cell r="C49" t="str">
            <v>Caniveau à grille Acodrain U200 classe C</v>
          </cell>
          <cell r="D49" t="str">
            <v>ML</v>
          </cell>
          <cell r="J49">
            <v>0</v>
          </cell>
          <cell r="K49">
            <v>84.19</v>
          </cell>
        </row>
        <row r="50">
          <cell r="B50" t="str">
            <v>ACOU200E</v>
          </cell>
          <cell r="C50" t="str">
            <v>Caniveau à grille Acodrain U200 classe E</v>
          </cell>
          <cell r="D50" t="str">
            <v>ML</v>
          </cell>
          <cell r="J50">
            <v>0</v>
          </cell>
          <cell r="K50">
            <v>136.08000000000001</v>
          </cell>
        </row>
        <row r="51">
          <cell r="B51" t="str">
            <v>AEP</v>
          </cell>
          <cell r="C51" t="str">
            <v>Travaux AEP Sous traités</v>
          </cell>
          <cell r="D51" t="str">
            <v>U</v>
          </cell>
          <cell r="J51">
            <v>0</v>
          </cell>
          <cell r="L51">
            <v>1</v>
          </cell>
        </row>
        <row r="52">
          <cell r="B52" t="str">
            <v>AGGLO20</v>
          </cell>
          <cell r="C52" t="str">
            <v>Bloc creux 20x20x50</v>
          </cell>
          <cell r="D52" t="str">
            <v>U</v>
          </cell>
          <cell r="J52">
            <v>0</v>
          </cell>
          <cell r="K52">
            <v>0.61</v>
          </cell>
        </row>
        <row r="53">
          <cell r="B53" t="str">
            <v>AGGLO20</v>
          </cell>
          <cell r="C53" t="str">
            <v>Bloc creux 20x20x50</v>
          </cell>
          <cell r="D53" t="str">
            <v>U</v>
          </cell>
          <cell r="J53">
            <v>0</v>
          </cell>
          <cell r="K53">
            <v>0.65</v>
          </cell>
        </row>
        <row r="54">
          <cell r="B54" t="str">
            <v>AGGLOEXT</v>
          </cell>
          <cell r="C54" t="str">
            <v>Agglo extrudé 20x30 ht</v>
          </cell>
          <cell r="D54" t="str">
            <v>ML</v>
          </cell>
          <cell r="J54">
            <v>0</v>
          </cell>
          <cell r="L54">
            <v>17.649999999999999</v>
          </cell>
        </row>
        <row r="55">
          <cell r="B55" t="str">
            <v>AGLOALL</v>
          </cell>
          <cell r="C55" t="str">
            <v>Agglo allégés 20x20x50</v>
          </cell>
          <cell r="D55" t="str">
            <v>ML</v>
          </cell>
          <cell r="J55">
            <v>0</v>
          </cell>
          <cell r="L55">
            <v>15.3</v>
          </cell>
        </row>
        <row r="56">
          <cell r="B56" t="str">
            <v>AGLOBA20</v>
          </cell>
          <cell r="C56" t="str">
            <v>Agglo à bancher de 20</v>
          </cell>
          <cell r="D56" t="str">
            <v>M2</v>
          </cell>
          <cell r="J56">
            <v>0</v>
          </cell>
          <cell r="L56">
            <v>100</v>
          </cell>
        </row>
        <row r="57">
          <cell r="B57" t="str">
            <v>AGLOBA27</v>
          </cell>
          <cell r="C57" t="str">
            <v>Agglo à bancher de 27</v>
          </cell>
          <cell r="D57" t="str">
            <v>M2</v>
          </cell>
          <cell r="J57">
            <v>0</v>
          </cell>
          <cell r="L57">
            <v>122</v>
          </cell>
        </row>
        <row r="58">
          <cell r="B58" t="str">
            <v>AGLOCREU</v>
          </cell>
          <cell r="C58" t="str">
            <v>Agglos creux 20x20x50 sur 0,10</v>
          </cell>
          <cell r="D58" t="str">
            <v>ML</v>
          </cell>
          <cell r="J58">
            <v>0</v>
          </cell>
          <cell r="L58">
            <v>11.9</v>
          </cell>
        </row>
        <row r="59">
          <cell r="B59" t="str">
            <v>AGLOSUP</v>
          </cell>
          <cell r="C59" t="str">
            <v>Agglo 20x20x50 en élévation</v>
          </cell>
          <cell r="D59" t="str">
            <v>ML</v>
          </cell>
          <cell r="J59">
            <v>0</v>
          </cell>
          <cell r="L59">
            <v>10</v>
          </cell>
        </row>
        <row r="60">
          <cell r="B60" t="str">
            <v>ALC</v>
          </cell>
          <cell r="C60" t="str">
            <v>Bordure ALC</v>
          </cell>
          <cell r="D60" t="str">
            <v>ML</v>
          </cell>
          <cell r="J60">
            <v>0</v>
          </cell>
          <cell r="K60">
            <v>15.75</v>
          </cell>
        </row>
        <row r="61">
          <cell r="B61" t="str">
            <v>AMIANTE</v>
          </cell>
          <cell r="C61" t="str">
            <v>Enlevement  traitement amiante ciment</v>
          </cell>
          <cell r="D61" t="str">
            <v>M2</v>
          </cell>
          <cell r="J61">
            <v>0</v>
          </cell>
          <cell r="L61">
            <v>15.3</v>
          </cell>
        </row>
        <row r="62">
          <cell r="B62" t="str">
            <v>ANTI K</v>
          </cell>
          <cell r="C62" t="str">
            <v>Coulis anti Kerosene</v>
          </cell>
          <cell r="D62" t="str">
            <v>M2</v>
          </cell>
          <cell r="J62">
            <v>0</v>
          </cell>
          <cell r="L62">
            <v>30</v>
          </cell>
        </row>
        <row r="63">
          <cell r="B63" t="str">
            <v>ANTIGRAF</v>
          </cell>
          <cell r="C63" t="str">
            <v>Antigraffiti 2 couches</v>
          </cell>
          <cell r="D63" t="str">
            <v>M2</v>
          </cell>
          <cell r="J63">
            <v>0</v>
          </cell>
          <cell r="L63">
            <v>13.62</v>
          </cell>
        </row>
        <row r="64">
          <cell r="B64" t="str">
            <v>ARB JUDE</v>
          </cell>
          <cell r="C64" t="str">
            <v>Arbres de Judée 300/350</v>
          </cell>
          <cell r="D64" t="str">
            <v>U</v>
          </cell>
          <cell r="J64">
            <v>0</v>
          </cell>
          <cell r="L64">
            <v>367</v>
          </cell>
        </row>
        <row r="65">
          <cell r="B65" t="str">
            <v>ARBHT2M</v>
          </cell>
          <cell r="C65" t="str">
            <v>Arbres de haute tige hauteur 2m compris</v>
          </cell>
          <cell r="D65" t="str">
            <v>U</v>
          </cell>
          <cell r="J65">
            <v>0</v>
          </cell>
          <cell r="L65">
            <v>76</v>
          </cell>
        </row>
        <row r="66">
          <cell r="B66" t="str">
            <v>ARBRES</v>
          </cell>
          <cell r="C66" t="str">
            <v>Arbres à racines nues lige 1.4/1.6 cm</v>
          </cell>
          <cell r="D66" t="str">
            <v>U</v>
          </cell>
          <cell r="J66">
            <v>0</v>
          </cell>
          <cell r="L66">
            <v>100</v>
          </cell>
        </row>
        <row r="67">
          <cell r="B67" t="str">
            <v>ARBRETIG</v>
          </cell>
          <cell r="C67" t="str">
            <v>Plantation d'arbre tige</v>
          </cell>
          <cell r="D67" t="str">
            <v>U</v>
          </cell>
          <cell r="J67">
            <v>0</v>
          </cell>
          <cell r="L67">
            <v>140</v>
          </cell>
        </row>
        <row r="68">
          <cell r="B68" t="str">
            <v>ARBUST2</v>
          </cell>
          <cell r="C68" t="str">
            <v>Arbustes en 40/60 du Weigelia, Ceanothus</v>
          </cell>
          <cell r="D68" t="str">
            <v>M2</v>
          </cell>
          <cell r="J68">
            <v>0</v>
          </cell>
          <cell r="L68">
            <v>14</v>
          </cell>
        </row>
        <row r="69">
          <cell r="B69" t="str">
            <v>ARBUST3</v>
          </cell>
          <cell r="C69" t="str">
            <v>Hypericum spatulum 40/60</v>
          </cell>
          <cell r="D69" t="str">
            <v>U</v>
          </cell>
          <cell r="J69">
            <v>0</v>
          </cell>
          <cell r="L69">
            <v>9</v>
          </cell>
        </row>
        <row r="70">
          <cell r="B70" t="str">
            <v>ARBUST4</v>
          </cell>
          <cell r="C70" t="str">
            <v>Euronymus europaeus 40/60</v>
          </cell>
          <cell r="D70" t="str">
            <v>U</v>
          </cell>
          <cell r="J70">
            <v>0</v>
          </cell>
          <cell r="L70">
            <v>12</v>
          </cell>
        </row>
        <row r="71">
          <cell r="B71" t="str">
            <v>ARBUSTES</v>
          </cell>
          <cell r="C71" t="str">
            <v>Arbustes en godet de hauteur 60/90 cm</v>
          </cell>
          <cell r="D71" t="str">
            <v>U</v>
          </cell>
          <cell r="J71">
            <v>0</v>
          </cell>
          <cell r="L71">
            <v>3.5</v>
          </cell>
        </row>
        <row r="72">
          <cell r="B72" t="str">
            <v>ARCE60</v>
          </cell>
          <cell r="C72" t="str">
            <v>Arc de protection Ø6cm, ht:0.7m, l 0.6m</v>
          </cell>
          <cell r="D72" t="str">
            <v>U</v>
          </cell>
          <cell r="J72">
            <v>0</v>
          </cell>
          <cell r="K72">
            <v>85</v>
          </cell>
        </row>
        <row r="73">
          <cell r="B73" t="str">
            <v>ARCEAUX</v>
          </cell>
          <cell r="C73" t="str">
            <v>Arceaux de écuritésØ40mm l 1m ht 1 m</v>
          </cell>
          <cell r="D73" t="str">
            <v>U</v>
          </cell>
          <cell r="J73">
            <v>0</v>
          </cell>
          <cell r="K73">
            <v>105</v>
          </cell>
        </row>
        <row r="74">
          <cell r="B74" t="str">
            <v>ARCGAL</v>
          </cell>
          <cell r="C74" t="str">
            <v>Arceau galvanisé protège parking FLEXY</v>
          </cell>
          <cell r="D74" t="str">
            <v>U</v>
          </cell>
          <cell r="J74">
            <v>0</v>
          </cell>
          <cell r="K74">
            <v>305</v>
          </cell>
        </row>
        <row r="75">
          <cell r="B75" t="str">
            <v>ARGEX</v>
          </cell>
          <cell r="C75" t="str">
            <v>Liant Argex</v>
          </cell>
          <cell r="D75" t="str">
            <v>T</v>
          </cell>
          <cell r="J75">
            <v>0</v>
          </cell>
          <cell r="K75">
            <v>83</v>
          </cell>
        </row>
        <row r="76">
          <cell r="B76" t="str">
            <v>ARGILIAN</v>
          </cell>
          <cell r="C76" t="str">
            <v>Argiliant</v>
          </cell>
          <cell r="D76" t="str">
            <v>T</v>
          </cell>
          <cell r="J76">
            <v>0</v>
          </cell>
          <cell r="K76">
            <v>83</v>
          </cell>
        </row>
        <row r="77">
          <cell r="B77" t="str">
            <v>ARMATUR</v>
          </cell>
          <cell r="C77" t="str">
            <v>Armatures à béton</v>
          </cell>
          <cell r="D77" t="str">
            <v>KG</v>
          </cell>
          <cell r="J77">
            <v>0</v>
          </cell>
          <cell r="K77">
            <v>1.52</v>
          </cell>
        </row>
        <row r="78">
          <cell r="B78" t="str">
            <v>ARRACHAI</v>
          </cell>
          <cell r="C78" t="str">
            <v>Arrachage de haies</v>
          </cell>
          <cell r="D78" t="str">
            <v>ML</v>
          </cell>
          <cell r="J78">
            <v>0</v>
          </cell>
          <cell r="L78">
            <v>15</v>
          </cell>
        </row>
        <row r="79">
          <cell r="B79" t="str">
            <v>ARRETBUS</v>
          </cell>
          <cell r="C79" t="str">
            <v>Marquage d'arret bus</v>
          </cell>
          <cell r="D79" t="str">
            <v>U</v>
          </cell>
          <cell r="J79">
            <v>0</v>
          </cell>
          <cell r="L79">
            <v>39.25</v>
          </cell>
        </row>
        <row r="80">
          <cell r="B80" t="str">
            <v>ARROSAGE</v>
          </cell>
          <cell r="C80" t="str">
            <v>Arrosage pelouse</v>
          </cell>
          <cell r="D80" t="str">
            <v>M2</v>
          </cell>
          <cell r="J80">
            <v>0</v>
          </cell>
          <cell r="L80">
            <v>2.25</v>
          </cell>
        </row>
        <row r="81">
          <cell r="B81" t="str">
            <v>Arroseuse</v>
          </cell>
          <cell r="C81" t="str">
            <v>Arroseuse</v>
          </cell>
          <cell r="D81" t="str">
            <v>J</v>
          </cell>
          <cell r="I81">
            <v>650</v>
          </cell>
          <cell r="J81">
            <v>650</v>
          </cell>
        </row>
        <row r="82">
          <cell r="B82" t="str">
            <v>ASFGEMIL</v>
          </cell>
          <cell r="C82" t="str">
            <v>Péage Gémil/verfeil</v>
          </cell>
          <cell r="D82" t="str">
            <v>U</v>
          </cell>
          <cell r="J82">
            <v>0</v>
          </cell>
          <cell r="K82">
            <v>3.35</v>
          </cell>
        </row>
        <row r="83">
          <cell r="B83" t="str">
            <v>ASFTNEUR</v>
          </cell>
          <cell r="C83" t="str">
            <v>Péage Tse Nord Eurocentre</v>
          </cell>
          <cell r="D83" t="str">
            <v>U</v>
          </cell>
          <cell r="J83">
            <v>0</v>
          </cell>
          <cell r="K83">
            <v>3.7</v>
          </cell>
        </row>
        <row r="84">
          <cell r="B84" t="str">
            <v>ASFTNSJO</v>
          </cell>
          <cell r="C84" t="str">
            <v>Peage Toulouse Saint Jory</v>
          </cell>
          <cell r="D84" t="str">
            <v>U</v>
          </cell>
          <cell r="J84">
            <v>0</v>
          </cell>
          <cell r="K84">
            <v>2.6</v>
          </cell>
        </row>
        <row r="85">
          <cell r="B85" t="str">
            <v>ASPHALPD</v>
          </cell>
          <cell r="C85" t="str">
            <v>SSTPD Travaux d'asphalte</v>
          </cell>
          <cell r="D85" t="str">
            <v>ENS</v>
          </cell>
          <cell r="J85">
            <v>0</v>
          </cell>
          <cell r="L85">
            <v>1</v>
          </cell>
        </row>
        <row r="86">
          <cell r="B86" t="str">
            <v>ASPHALPM</v>
          </cell>
          <cell r="C86" t="str">
            <v>SST Travaux d'asphalte</v>
          </cell>
          <cell r="D86" t="str">
            <v>ENS</v>
          </cell>
          <cell r="J86">
            <v>0</v>
          </cell>
          <cell r="L86">
            <v>1</v>
          </cell>
        </row>
        <row r="87">
          <cell r="B87" t="str">
            <v>ASPHNOIR</v>
          </cell>
          <cell r="C87" t="str">
            <v>Asphalte noir</v>
          </cell>
          <cell r="D87" t="str">
            <v>M2</v>
          </cell>
          <cell r="J87">
            <v>0</v>
          </cell>
          <cell r="L87">
            <v>14.3</v>
          </cell>
        </row>
        <row r="88">
          <cell r="B88" t="str">
            <v>ASPHROUG</v>
          </cell>
          <cell r="C88" t="str">
            <v>Asphalte rouge</v>
          </cell>
          <cell r="D88" t="str">
            <v>M2</v>
          </cell>
          <cell r="J88">
            <v>0</v>
          </cell>
          <cell r="L88">
            <v>17.399999999999999</v>
          </cell>
        </row>
        <row r="89">
          <cell r="B89" t="str">
            <v>ASSAINPD</v>
          </cell>
          <cell r="C89" t="str">
            <v>SSTPD Travaux d'assainissement</v>
          </cell>
          <cell r="D89" t="str">
            <v>ENS</v>
          </cell>
          <cell r="J89">
            <v>0</v>
          </cell>
          <cell r="L89">
            <v>1</v>
          </cell>
        </row>
        <row r="90">
          <cell r="B90" t="str">
            <v>ASSAINPD</v>
          </cell>
          <cell r="C90" t="str">
            <v>SSTPD Travaux d'assainissement</v>
          </cell>
          <cell r="D90" t="str">
            <v>ENS</v>
          </cell>
          <cell r="J90">
            <v>0</v>
          </cell>
          <cell r="L90">
            <v>1</v>
          </cell>
        </row>
        <row r="91">
          <cell r="B91" t="str">
            <v>ASSAINPD</v>
          </cell>
          <cell r="C91" t="str">
            <v>SSTPD Travaux d'assainissement</v>
          </cell>
          <cell r="D91" t="str">
            <v>ENS</v>
          </cell>
          <cell r="J91">
            <v>0</v>
          </cell>
          <cell r="L91">
            <v>1</v>
          </cell>
        </row>
        <row r="92">
          <cell r="B92" t="str">
            <v>ASSAINPD</v>
          </cell>
          <cell r="C92" t="str">
            <v>SSTPD Travaux d'assainissement</v>
          </cell>
          <cell r="D92" t="str">
            <v>ENS</v>
          </cell>
          <cell r="J92">
            <v>0</v>
          </cell>
          <cell r="L92">
            <v>1</v>
          </cell>
        </row>
        <row r="93">
          <cell r="B93" t="str">
            <v>ASSAINPM</v>
          </cell>
          <cell r="C93" t="str">
            <v>SST Travaux d'assainissement</v>
          </cell>
          <cell r="D93" t="str">
            <v>ENS</v>
          </cell>
          <cell r="J93">
            <v>0</v>
          </cell>
          <cell r="L93">
            <v>1</v>
          </cell>
        </row>
        <row r="94">
          <cell r="B94" t="str">
            <v>ASSAINPM</v>
          </cell>
          <cell r="C94" t="str">
            <v>SST Travaux d'assainissement</v>
          </cell>
          <cell r="D94" t="str">
            <v>ENS</v>
          </cell>
          <cell r="J94">
            <v>0</v>
          </cell>
          <cell r="L94">
            <v>1</v>
          </cell>
        </row>
        <row r="95">
          <cell r="B95" t="str">
            <v>ASSAINPM</v>
          </cell>
          <cell r="C95" t="str">
            <v>SST Travaux d'assainissement</v>
          </cell>
          <cell r="D95" t="str">
            <v>ENS</v>
          </cell>
          <cell r="J95">
            <v>0</v>
          </cell>
          <cell r="L95">
            <v>1</v>
          </cell>
        </row>
        <row r="96">
          <cell r="B96" t="str">
            <v>ASSAINPM</v>
          </cell>
          <cell r="C96" t="str">
            <v>SST Travaux d'assainissement</v>
          </cell>
          <cell r="D96" t="str">
            <v>ENS</v>
          </cell>
          <cell r="J96">
            <v>0</v>
          </cell>
          <cell r="L96">
            <v>1</v>
          </cell>
        </row>
        <row r="97">
          <cell r="B97" t="str">
            <v>ASTEN</v>
          </cell>
          <cell r="C97" t="str">
            <v>ST Asten</v>
          </cell>
          <cell r="D97" t="str">
            <v>ENS</v>
          </cell>
          <cell r="J97">
            <v>0</v>
          </cell>
          <cell r="L97">
            <v>1</v>
          </cell>
        </row>
        <row r="98">
          <cell r="B98" t="str">
            <v>ATAL50</v>
          </cell>
          <cell r="C98" t="str">
            <v>Atalus 50</v>
          </cell>
          <cell r="D98" t="str">
            <v>U</v>
          </cell>
          <cell r="J98">
            <v>0</v>
          </cell>
          <cell r="K98">
            <v>13.5</v>
          </cell>
        </row>
        <row r="99">
          <cell r="B99" t="str">
            <v>AV700A</v>
          </cell>
          <cell r="C99" t="str">
            <v>Grille avaloir AV 700 A</v>
          </cell>
          <cell r="D99" t="str">
            <v>U</v>
          </cell>
          <cell r="J99">
            <v>0</v>
          </cell>
          <cell r="K99">
            <v>252.86</v>
          </cell>
        </row>
        <row r="100">
          <cell r="B100" t="str">
            <v>AV700T</v>
          </cell>
          <cell r="C100" t="str">
            <v>Grille avaloir AV 700 T</v>
          </cell>
          <cell r="D100" t="str">
            <v>U</v>
          </cell>
          <cell r="J100">
            <v>0</v>
          </cell>
          <cell r="K100">
            <v>281.51</v>
          </cell>
        </row>
        <row r="101">
          <cell r="B101" t="str">
            <v>AVA</v>
          </cell>
          <cell r="C101" t="str">
            <v>Grille avaloir AVA 500</v>
          </cell>
          <cell r="D101" t="str">
            <v>U</v>
          </cell>
          <cell r="J101">
            <v>0</v>
          </cell>
          <cell r="K101">
            <v>140.9</v>
          </cell>
        </row>
        <row r="102">
          <cell r="B102" t="str">
            <v>AVALACO</v>
          </cell>
          <cell r="C102" t="str">
            <v>Avaloir 100 ACO avec panier et grille</v>
          </cell>
          <cell r="D102" t="str">
            <v>U</v>
          </cell>
          <cell r="J102">
            <v>0</v>
          </cell>
          <cell r="K102">
            <v>82.32</v>
          </cell>
        </row>
        <row r="103">
          <cell r="B103" t="str">
            <v>AVT</v>
          </cell>
          <cell r="C103" t="str">
            <v>Grille avaloir AVT 500</v>
          </cell>
          <cell r="D103" t="str">
            <v>U</v>
          </cell>
          <cell r="J103">
            <v>0</v>
          </cell>
          <cell r="K103">
            <v>146.11000000000001</v>
          </cell>
        </row>
        <row r="104">
          <cell r="B104" t="str">
            <v>B AUTOC</v>
          </cell>
          <cell r="C104" t="str">
            <v>Béton de remblai autocompactant</v>
          </cell>
          <cell r="D104" t="str">
            <v>M3</v>
          </cell>
          <cell r="J104">
            <v>0</v>
          </cell>
          <cell r="K104">
            <v>58</v>
          </cell>
        </row>
        <row r="105">
          <cell r="B105" t="str">
            <v>B DEFENS</v>
          </cell>
          <cell r="C105" t="str">
            <v>Bordures de défense</v>
          </cell>
          <cell r="D105" t="str">
            <v>ML</v>
          </cell>
          <cell r="J105">
            <v>0</v>
          </cell>
          <cell r="L105">
            <v>35</v>
          </cell>
        </row>
        <row r="106">
          <cell r="B106" t="str">
            <v>B16</v>
          </cell>
          <cell r="C106" t="str">
            <v>Béton pose de bordures</v>
          </cell>
          <cell r="D106" t="str">
            <v>M3</v>
          </cell>
          <cell r="J106">
            <v>0</v>
          </cell>
          <cell r="K106">
            <v>79</v>
          </cell>
        </row>
        <row r="107">
          <cell r="B107" t="str">
            <v>B21A1</v>
          </cell>
          <cell r="C107" t="str">
            <v>Panneau B21a1</v>
          </cell>
          <cell r="D107" t="str">
            <v>U</v>
          </cell>
          <cell r="J107">
            <v>0</v>
          </cell>
          <cell r="K107">
            <v>234.5</v>
          </cell>
        </row>
        <row r="108">
          <cell r="B108" t="str">
            <v>B21A1</v>
          </cell>
          <cell r="C108" t="str">
            <v>Panneau B21a1</v>
          </cell>
          <cell r="D108" t="str">
            <v>U</v>
          </cell>
          <cell r="J108">
            <v>0</v>
          </cell>
          <cell r="L108">
            <v>234.5</v>
          </cell>
        </row>
        <row r="109">
          <cell r="B109" t="str">
            <v>B25</v>
          </cell>
          <cell r="C109" t="str">
            <v>Béton dosé à 250 km/m3</v>
          </cell>
          <cell r="D109" t="str">
            <v>M3</v>
          </cell>
          <cell r="J109">
            <v>0</v>
          </cell>
          <cell r="K109">
            <v>84</v>
          </cell>
        </row>
        <row r="110">
          <cell r="B110" t="str">
            <v>B35</v>
          </cell>
          <cell r="C110" t="str">
            <v>Béton dosé à 350 km/m3</v>
          </cell>
          <cell r="D110" t="str">
            <v>M3</v>
          </cell>
          <cell r="J110">
            <v>0</v>
          </cell>
          <cell r="K110">
            <v>91</v>
          </cell>
        </row>
        <row r="111">
          <cell r="B111" t="str">
            <v>B40</v>
          </cell>
          <cell r="C111" t="str">
            <v>Béton dosé à 400 km/m3</v>
          </cell>
          <cell r="D111" t="str">
            <v>M3</v>
          </cell>
          <cell r="J111">
            <v>0</v>
          </cell>
          <cell r="K111">
            <v>96</v>
          </cell>
        </row>
        <row r="112">
          <cell r="B112" t="str">
            <v>BA DN25</v>
          </cell>
          <cell r="C112" t="str">
            <v>Bouche d'arrosage incongelable Ø50</v>
          </cell>
          <cell r="D112" t="str">
            <v>U</v>
          </cell>
          <cell r="J112">
            <v>0</v>
          </cell>
          <cell r="K112">
            <v>265.45999999999998</v>
          </cell>
        </row>
        <row r="113">
          <cell r="B113" t="str">
            <v>BA ESCAL</v>
          </cell>
          <cell r="C113" t="str">
            <v>Béton armé pour escalier</v>
          </cell>
          <cell r="D113" t="str">
            <v>M3</v>
          </cell>
          <cell r="J113">
            <v>0</v>
          </cell>
          <cell r="L113">
            <v>750</v>
          </cell>
        </row>
        <row r="114">
          <cell r="B114" t="str">
            <v>BA300</v>
          </cell>
          <cell r="C114" t="str">
            <v>Canalisation BA Ø300</v>
          </cell>
          <cell r="D114" t="str">
            <v>ML</v>
          </cell>
          <cell r="J114">
            <v>0</v>
          </cell>
          <cell r="K114">
            <v>18.2</v>
          </cell>
        </row>
        <row r="115">
          <cell r="B115" t="str">
            <v>BA400</v>
          </cell>
          <cell r="C115" t="str">
            <v>Canalisation BA Ø400</v>
          </cell>
          <cell r="D115" t="str">
            <v>ML</v>
          </cell>
          <cell r="J115">
            <v>0</v>
          </cell>
          <cell r="K115">
            <v>26.24</v>
          </cell>
        </row>
        <row r="116">
          <cell r="B116" t="str">
            <v>BA500</v>
          </cell>
          <cell r="C116" t="str">
            <v>Canalisation BA Ø500</v>
          </cell>
          <cell r="D116" t="str">
            <v>ML</v>
          </cell>
          <cell r="J116">
            <v>0</v>
          </cell>
          <cell r="K116">
            <v>36.5</v>
          </cell>
        </row>
        <row r="117">
          <cell r="B117" t="str">
            <v>BA600</v>
          </cell>
          <cell r="C117" t="str">
            <v>Canalisation BA Ø600</v>
          </cell>
          <cell r="D117" t="str">
            <v>ML</v>
          </cell>
          <cell r="J117">
            <v>0</v>
          </cell>
          <cell r="K117">
            <v>51.5</v>
          </cell>
        </row>
        <row r="118">
          <cell r="B118" t="str">
            <v>BA800</v>
          </cell>
          <cell r="C118" t="str">
            <v>Canalisation BA Ø800</v>
          </cell>
          <cell r="D118" t="str">
            <v>ML</v>
          </cell>
          <cell r="J118">
            <v>0</v>
          </cell>
          <cell r="K118">
            <v>95</v>
          </cell>
        </row>
        <row r="119">
          <cell r="B119" t="str">
            <v>BAC ACO</v>
          </cell>
          <cell r="C119" t="str">
            <v>Bac récupérateur de sable aco</v>
          </cell>
          <cell r="D119" t="str">
            <v>ML</v>
          </cell>
          <cell r="J119">
            <v>0</v>
          </cell>
          <cell r="K119">
            <v>163.18</v>
          </cell>
        </row>
        <row r="120">
          <cell r="B120" t="str">
            <v>BAC40</v>
          </cell>
          <cell r="C120" t="str">
            <v>Bouche à clé Ø 40 compris tube allonge</v>
          </cell>
          <cell r="D120" t="str">
            <v>ENS</v>
          </cell>
          <cell r="J120">
            <v>0</v>
          </cell>
          <cell r="K120">
            <v>11.87</v>
          </cell>
        </row>
        <row r="121">
          <cell r="B121" t="str">
            <v>Balayeuse</v>
          </cell>
          <cell r="C121" t="str">
            <v>Balayeuse</v>
          </cell>
          <cell r="D121" t="str">
            <v>J</v>
          </cell>
          <cell r="I121">
            <v>720</v>
          </cell>
          <cell r="J121">
            <v>720</v>
          </cell>
        </row>
        <row r="122">
          <cell r="B122" t="str">
            <v>BANC</v>
          </cell>
          <cell r="C122" t="str">
            <v>Banc divers</v>
          </cell>
          <cell r="D122" t="str">
            <v>U</v>
          </cell>
          <cell r="J122">
            <v>0</v>
          </cell>
          <cell r="K122">
            <v>1</v>
          </cell>
        </row>
        <row r="123">
          <cell r="B123" t="str">
            <v>BANCALTE</v>
          </cell>
          <cell r="C123" t="str">
            <v>Banc de type ALTEA</v>
          </cell>
          <cell r="D123" t="str">
            <v>U</v>
          </cell>
          <cell r="J123">
            <v>0</v>
          </cell>
          <cell r="K123">
            <v>798.64</v>
          </cell>
        </row>
        <row r="124">
          <cell r="B124" t="str">
            <v>BANCATLA</v>
          </cell>
          <cell r="C124" t="str">
            <v>Banc de pique nique Atlantique</v>
          </cell>
          <cell r="D124" t="str">
            <v>U</v>
          </cell>
          <cell r="J124">
            <v>0</v>
          </cell>
          <cell r="K124">
            <v>291</v>
          </cell>
        </row>
        <row r="125">
          <cell r="B125" t="str">
            <v>BANCBD</v>
          </cell>
          <cell r="C125" t="str">
            <v>Banc béton avec dossier en granito poli</v>
          </cell>
          <cell r="D125" t="str">
            <v>U</v>
          </cell>
          <cell r="J125">
            <v>0</v>
          </cell>
          <cell r="K125">
            <v>390</v>
          </cell>
        </row>
        <row r="126">
          <cell r="B126" t="str">
            <v>BANCBLOC</v>
          </cell>
          <cell r="C126" t="str">
            <v>Banc type solid block 2.2 m</v>
          </cell>
          <cell r="D126" t="str">
            <v>U</v>
          </cell>
          <cell r="J126">
            <v>0</v>
          </cell>
          <cell r="K126">
            <v>710</v>
          </cell>
        </row>
        <row r="127">
          <cell r="B127" t="str">
            <v>BANCBOIS</v>
          </cell>
          <cell r="C127" t="str">
            <v>Banc basic bois</v>
          </cell>
          <cell r="D127" t="str">
            <v>U</v>
          </cell>
          <cell r="J127">
            <v>0</v>
          </cell>
          <cell r="K127">
            <v>528</v>
          </cell>
        </row>
        <row r="128">
          <cell r="B128" t="str">
            <v>BANCBS</v>
          </cell>
          <cell r="C128" t="str">
            <v>Banc béton sablé simple</v>
          </cell>
          <cell r="D128" t="str">
            <v>U</v>
          </cell>
          <cell r="J128">
            <v>0</v>
          </cell>
          <cell r="K128">
            <v>415</v>
          </cell>
        </row>
        <row r="129">
          <cell r="B129" t="str">
            <v>BANCBS2</v>
          </cell>
          <cell r="C129" t="str">
            <v>Banc béton simple 0.4mx0.4m</v>
          </cell>
          <cell r="D129" t="str">
            <v>U</v>
          </cell>
          <cell r="J129">
            <v>0</v>
          </cell>
          <cell r="K129">
            <v>302.3</v>
          </cell>
        </row>
        <row r="130">
          <cell r="B130" t="str">
            <v>BANCDIAM</v>
          </cell>
          <cell r="C130" t="str">
            <v>Banc type diamond 2.5 m</v>
          </cell>
          <cell r="D130" t="str">
            <v>U</v>
          </cell>
          <cell r="J130">
            <v>0</v>
          </cell>
          <cell r="K130">
            <v>500</v>
          </cell>
        </row>
        <row r="131">
          <cell r="B131" t="str">
            <v>BANCLEO</v>
          </cell>
          <cell r="C131" t="str">
            <v>Banc type Cleo L 2.00M</v>
          </cell>
          <cell r="D131" t="str">
            <v>U</v>
          </cell>
          <cell r="J131">
            <v>0</v>
          </cell>
          <cell r="K131">
            <v>470</v>
          </cell>
        </row>
        <row r="132">
          <cell r="B132" t="str">
            <v>BANCLISB</v>
          </cell>
          <cell r="C132" t="str">
            <v>Banc Lisbonne</v>
          </cell>
          <cell r="D132" t="str">
            <v>U</v>
          </cell>
          <cell r="J132">
            <v>0</v>
          </cell>
          <cell r="K132">
            <v>476</v>
          </cell>
        </row>
        <row r="133">
          <cell r="B133" t="str">
            <v>BANCMAY</v>
          </cell>
          <cell r="C133" t="str">
            <v>Banc simple de type MAYO de chez ESCOFET</v>
          </cell>
          <cell r="D133" t="str">
            <v>U</v>
          </cell>
          <cell r="J133">
            <v>0</v>
          </cell>
          <cell r="K133">
            <v>1050</v>
          </cell>
        </row>
        <row r="134">
          <cell r="B134" t="str">
            <v>BANCNEO</v>
          </cell>
          <cell r="C134" t="str">
            <v>Banc bois Néo de chez Barcino</v>
          </cell>
          <cell r="D134" t="str">
            <v>U</v>
          </cell>
          <cell r="J134">
            <v>0</v>
          </cell>
          <cell r="K134">
            <v>254.8</v>
          </cell>
        </row>
        <row r="135">
          <cell r="B135" t="str">
            <v>BANCNORM</v>
          </cell>
          <cell r="C135" t="str">
            <v>Banc type Norm 3 places avec dossier</v>
          </cell>
          <cell r="D135" t="str">
            <v>U</v>
          </cell>
          <cell r="J135">
            <v>0</v>
          </cell>
          <cell r="K135">
            <v>625</v>
          </cell>
        </row>
        <row r="136">
          <cell r="B136" t="str">
            <v>BANCPOL1</v>
          </cell>
          <cell r="C136" t="str">
            <v>Banc standard poli 2.52 m</v>
          </cell>
          <cell r="D136" t="str">
            <v>U</v>
          </cell>
          <cell r="J136">
            <v>0</v>
          </cell>
          <cell r="K136">
            <v>830</v>
          </cell>
        </row>
        <row r="137">
          <cell r="B137" t="str">
            <v>BANCPOL2</v>
          </cell>
          <cell r="C137" t="str">
            <v>Banc standard poli 2 m</v>
          </cell>
          <cell r="D137" t="str">
            <v>U</v>
          </cell>
          <cell r="J137">
            <v>0</v>
          </cell>
          <cell r="K137">
            <v>670</v>
          </cell>
        </row>
        <row r="138">
          <cell r="B138" t="str">
            <v>BANCSQ</v>
          </cell>
          <cell r="C138" t="str">
            <v>Banc square gamme mercure</v>
          </cell>
          <cell r="D138" t="str">
            <v>U</v>
          </cell>
          <cell r="J138">
            <v>0</v>
          </cell>
          <cell r="K138">
            <v>932</v>
          </cell>
        </row>
        <row r="139">
          <cell r="B139" t="str">
            <v>BANCSTAB</v>
          </cell>
          <cell r="C139" t="str">
            <v>Banc type stability poli 2.72 m</v>
          </cell>
          <cell r="D139" t="str">
            <v>U</v>
          </cell>
          <cell r="J139">
            <v>0</v>
          </cell>
          <cell r="K139">
            <v>855</v>
          </cell>
        </row>
        <row r="140">
          <cell r="B140" t="str">
            <v>BANCTETU</v>
          </cell>
          <cell r="C140" t="str">
            <v>Banc tetuan Béton armé L1.8m, l 0.6m</v>
          </cell>
          <cell r="D140" t="str">
            <v>U</v>
          </cell>
          <cell r="J140">
            <v>0</v>
          </cell>
          <cell r="K140">
            <v>543</v>
          </cell>
        </row>
        <row r="141">
          <cell r="B141" t="str">
            <v>BANDSTOP</v>
          </cell>
          <cell r="C141" t="str">
            <v>Bande stop au m2</v>
          </cell>
          <cell r="D141" t="str">
            <v>M2</v>
          </cell>
          <cell r="J141">
            <v>0</v>
          </cell>
          <cell r="L141">
            <v>11.5</v>
          </cell>
        </row>
        <row r="142">
          <cell r="B142" t="str">
            <v>BAØ 300</v>
          </cell>
          <cell r="C142" t="str">
            <v>Canalisation Ø 300 BA 135 A</v>
          </cell>
          <cell r="D142" t="str">
            <v>ML</v>
          </cell>
          <cell r="J142">
            <v>0</v>
          </cell>
          <cell r="K142">
            <v>14.9</v>
          </cell>
        </row>
        <row r="143">
          <cell r="B143" t="str">
            <v>BAØ 400</v>
          </cell>
          <cell r="C143" t="str">
            <v>Canalisation Ø 400 BA 135 A</v>
          </cell>
          <cell r="D143" t="str">
            <v>ML</v>
          </cell>
          <cell r="J143">
            <v>0</v>
          </cell>
          <cell r="K143">
            <v>21.7</v>
          </cell>
        </row>
        <row r="144">
          <cell r="B144" t="str">
            <v>BAØ 500</v>
          </cell>
          <cell r="C144" t="str">
            <v>Canalisation Ø 500 BA 135 A</v>
          </cell>
          <cell r="D144" t="str">
            <v>ML</v>
          </cell>
          <cell r="J144">
            <v>0</v>
          </cell>
          <cell r="K144">
            <v>32.299999999999997</v>
          </cell>
        </row>
        <row r="145">
          <cell r="B145" t="str">
            <v>BAØ 600</v>
          </cell>
          <cell r="C145" t="str">
            <v>Canalisation Ø 600 BA 135 A</v>
          </cell>
          <cell r="D145" t="str">
            <v>ML</v>
          </cell>
          <cell r="J145">
            <v>0</v>
          </cell>
          <cell r="K145">
            <v>44.4</v>
          </cell>
        </row>
        <row r="146">
          <cell r="B146" t="str">
            <v>BAØ 800</v>
          </cell>
          <cell r="C146" t="str">
            <v>Canalisation Ø 800 BA 135 A</v>
          </cell>
          <cell r="D146" t="str">
            <v>ML</v>
          </cell>
          <cell r="J146">
            <v>0</v>
          </cell>
          <cell r="K146">
            <v>78.7</v>
          </cell>
        </row>
        <row r="147">
          <cell r="B147" t="str">
            <v>BAØ1000</v>
          </cell>
          <cell r="C147" t="str">
            <v>Canalisation Ø 1000 BA 135 A</v>
          </cell>
          <cell r="D147" t="str">
            <v>ML</v>
          </cell>
          <cell r="J147">
            <v>0</v>
          </cell>
          <cell r="K147">
            <v>122.1</v>
          </cell>
        </row>
        <row r="148">
          <cell r="B148" t="str">
            <v>BAØ1200</v>
          </cell>
          <cell r="C148" t="str">
            <v>Canalisation Ø 1200 BA 135 A</v>
          </cell>
          <cell r="D148" t="str">
            <v>ML</v>
          </cell>
          <cell r="J148">
            <v>0</v>
          </cell>
          <cell r="K148">
            <v>168.8</v>
          </cell>
        </row>
        <row r="149">
          <cell r="B149" t="str">
            <v>BAØ1400</v>
          </cell>
          <cell r="C149" t="str">
            <v>Canalisation  ø 1400 135A</v>
          </cell>
          <cell r="D149" t="str">
            <v>ML</v>
          </cell>
          <cell r="J149">
            <v>0</v>
          </cell>
          <cell r="K149">
            <v>322</v>
          </cell>
        </row>
        <row r="150">
          <cell r="B150" t="str">
            <v>BAØ1500</v>
          </cell>
          <cell r="C150" t="str">
            <v>Canalisation  ø 1500 135A</v>
          </cell>
          <cell r="D150" t="str">
            <v>ML</v>
          </cell>
          <cell r="J150">
            <v>0</v>
          </cell>
          <cell r="K150">
            <v>318</v>
          </cell>
        </row>
        <row r="151">
          <cell r="B151" t="str">
            <v>BAØ1600</v>
          </cell>
          <cell r="C151" t="str">
            <v>Canalisation  ø 1600 135A</v>
          </cell>
          <cell r="D151" t="str">
            <v>ML</v>
          </cell>
          <cell r="J151">
            <v>0</v>
          </cell>
          <cell r="K151">
            <v>425</v>
          </cell>
        </row>
        <row r="152">
          <cell r="B152" t="str">
            <v>BAØ1800</v>
          </cell>
          <cell r="C152" t="str">
            <v>Canalisation  ø 1800 135A</v>
          </cell>
          <cell r="D152" t="str">
            <v>ML</v>
          </cell>
          <cell r="J152">
            <v>0</v>
          </cell>
          <cell r="K152">
            <v>528</v>
          </cell>
        </row>
        <row r="153">
          <cell r="B153" t="str">
            <v>BAØ2000</v>
          </cell>
          <cell r="C153" t="str">
            <v>Canalisation  ø 2000 135A</v>
          </cell>
          <cell r="D153" t="str">
            <v>ML</v>
          </cell>
          <cell r="J153">
            <v>0</v>
          </cell>
          <cell r="K153">
            <v>632</v>
          </cell>
        </row>
        <row r="154">
          <cell r="B154" t="str">
            <v>BAØ2200</v>
          </cell>
          <cell r="C154" t="str">
            <v>Canalisation  ø 2200 135A</v>
          </cell>
          <cell r="D154" t="str">
            <v>ML</v>
          </cell>
          <cell r="J154">
            <v>0</v>
          </cell>
          <cell r="K154">
            <v>768</v>
          </cell>
        </row>
        <row r="155">
          <cell r="B155" t="str">
            <v>BAØ2500</v>
          </cell>
          <cell r="C155" t="str">
            <v>Canalisation  ø 2500 135A</v>
          </cell>
          <cell r="D155" t="str">
            <v>ML</v>
          </cell>
          <cell r="J155">
            <v>0</v>
          </cell>
          <cell r="K155">
            <v>946</v>
          </cell>
        </row>
        <row r="156">
          <cell r="B156" t="str">
            <v>BARACIN</v>
          </cell>
          <cell r="C156" t="str">
            <v>Barrière Plantco racine performé</v>
          </cell>
          <cell r="D156" t="str">
            <v>U</v>
          </cell>
          <cell r="J156">
            <v>0</v>
          </cell>
          <cell r="K156">
            <v>295</v>
          </cell>
        </row>
        <row r="157">
          <cell r="B157" t="str">
            <v>BARRCHAN</v>
          </cell>
          <cell r="C157" t="str">
            <v>Barriere de chantier</v>
          </cell>
          <cell r="D157" t="str">
            <v>U</v>
          </cell>
          <cell r="J157">
            <v>0</v>
          </cell>
          <cell r="K157">
            <v>29.83</v>
          </cell>
        </row>
        <row r="158">
          <cell r="B158" t="str">
            <v>BARRE</v>
          </cell>
          <cell r="C158" t="str">
            <v>Barre competition saut en hauteur</v>
          </cell>
          <cell r="D158" t="str">
            <v>U</v>
          </cell>
          <cell r="J158">
            <v>0</v>
          </cell>
          <cell r="K158">
            <v>82</v>
          </cell>
        </row>
        <row r="159">
          <cell r="B159" t="str">
            <v>BARRIE1</v>
          </cell>
          <cell r="C159" t="str">
            <v>Barrières type YOLE de chez Lago 1.50m</v>
          </cell>
          <cell r="D159" t="str">
            <v>U</v>
          </cell>
          <cell r="J159">
            <v>0</v>
          </cell>
          <cell r="K159">
            <v>319.2</v>
          </cell>
        </row>
        <row r="160">
          <cell r="B160" t="str">
            <v>BARRIERE</v>
          </cell>
          <cell r="C160" t="str">
            <v>Pose de barrières Ville de Toulouse</v>
          </cell>
          <cell r="D160" t="str">
            <v>U</v>
          </cell>
          <cell r="J160">
            <v>0</v>
          </cell>
          <cell r="L160">
            <v>28.2</v>
          </cell>
        </row>
        <row r="161">
          <cell r="B161" t="str">
            <v>BARRIEVT</v>
          </cell>
          <cell r="C161" t="str">
            <v>Barriere Ville de Toulouse</v>
          </cell>
          <cell r="D161" t="str">
            <v>U</v>
          </cell>
          <cell r="J161">
            <v>0</v>
          </cell>
          <cell r="K161">
            <v>94.54</v>
          </cell>
        </row>
        <row r="162">
          <cell r="B162" t="str">
            <v>BARRILEV</v>
          </cell>
          <cell r="C162" t="str">
            <v>Barrière automatique levante Miami BCA</v>
          </cell>
          <cell r="D162" t="str">
            <v>U</v>
          </cell>
          <cell r="J162">
            <v>0</v>
          </cell>
          <cell r="K162">
            <v>3498.1</v>
          </cell>
        </row>
        <row r="163">
          <cell r="B163" t="str">
            <v>BARRO33</v>
          </cell>
          <cell r="C163" t="str">
            <v>Barrots terre cuite 33x5x5 lisse</v>
          </cell>
          <cell r="D163" t="str">
            <v>U</v>
          </cell>
          <cell r="J163">
            <v>0</v>
          </cell>
          <cell r="K163">
            <v>0.65</v>
          </cell>
        </row>
        <row r="164">
          <cell r="B164" t="str">
            <v>BARRO40</v>
          </cell>
          <cell r="C164" t="str">
            <v>Barrots terre cuite 40x5x5 lisse</v>
          </cell>
          <cell r="D164" t="str">
            <v>U</v>
          </cell>
          <cell r="J164">
            <v>0</v>
          </cell>
          <cell r="K164">
            <v>0.7</v>
          </cell>
        </row>
        <row r="165">
          <cell r="B165" t="str">
            <v>BARRORLE</v>
          </cell>
          <cell r="C165" t="str">
            <v>Barrière Oléane de GHM ht 1m l 0.87m</v>
          </cell>
          <cell r="D165" t="str">
            <v>U</v>
          </cell>
          <cell r="J165">
            <v>0</v>
          </cell>
          <cell r="K165">
            <v>179</v>
          </cell>
        </row>
        <row r="166">
          <cell r="B166" t="str">
            <v>BARROS40</v>
          </cell>
          <cell r="C166" t="str">
            <v>Bouche d'arrosage Ø 40</v>
          </cell>
          <cell r="D166" t="str">
            <v>U</v>
          </cell>
          <cell r="J166">
            <v>0</v>
          </cell>
          <cell r="K166">
            <v>85.36</v>
          </cell>
        </row>
        <row r="167">
          <cell r="B167" t="str">
            <v>BARSTEEP</v>
          </cell>
          <cell r="C167" t="str">
            <v>Fourniture barrierre de steeple</v>
          </cell>
          <cell r="D167" t="str">
            <v>U</v>
          </cell>
          <cell r="J167">
            <v>0</v>
          </cell>
          <cell r="K167">
            <v>590</v>
          </cell>
        </row>
        <row r="168">
          <cell r="B168" t="str">
            <v>BARSTGEO</v>
          </cell>
          <cell r="C168" t="str">
            <v>Barrière St Georges 1ml</v>
          </cell>
          <cell r="D168" t="str">
            <v>U</v>
          </cell>
          <cell r="J168">
            <v>0</v>
          </cell>
          <cell r="L168">
            <v>160</v>
          </cell>
        </row>
        <row r="169">
          <cell r="B169" t="str">
            <v>BASKEBUT</v>
          </cell>
          <cell r="C169" t="str">
            <v>Basket extérieur panneau polyester</v>
          </cell>
          <cell r="D169" t="str">
            <v>U</v>
          </cell>
          <cell r="J169">
            <v>0</v>
          </cell>
          <cell r="L169">
            <v>1</v>
          </cell>
        </row>
        <row r="170">
          <cell r="B170" t="str">
            <v>BASKEBUT</v>
          </cell>
          <cell r="C170" t="str">
            <v>Basket extérieur panneau polyester</v>
          </cell>
          <cell r="D170" t="str">
            <v>U</v>
          </cell>
          <cell r="J170">
            <v>0</v>
          </cell>
          <cell r="L170">
            <v>1236.5999999999999</v>
          </cell>
        </row>
        <row r="171">
          <cell r="B171" t="str">
            <v>BASKET</v>
          </cell>
          <cell r="C171" t="str">
            <v>But de basket avec platine</v>
          </cell>
          <cell r="D171" t="str">
            <v>FT</v>
          </cell>
          <cell r="J171">
            <v>0</v>
          </cell>
          <cell r="K171">
            <v>805</v>
          </cell>
        </row>
        <row r="172">
          <cell r="B172" t="str">
            <v>BASKET</v>
          </cell>
          <cell r="C172" t="str">
            <v>Marquage au sol terrain Basket</v>
          </cell>
          <cell r="D172" t="str">
            <v>U</v>
          </cell>
          <cell r="J172">
            <v>0</v>
          </cell>
          <cell r="L172">
            <v>448.2</v>
          </cell>
        </row>
        <row r="173">
          <cell r="B173" t="str">
            <v>BASTAING</v>
          </cell>
          <cell r="C173" t="str">
            <v>Bastaing 8x22</v>
          </cell>
          <cell r="D173" t="str">
            <v>ML</v>
          </cell>
          <cell r="J173">
            <v>0</v>
          </cell>
          <cell r="K173">
            <v>6.1</v>
          </cell>
        </row>
        <row r="174">
          <cell r="B174" t="str">
            <v>BAUGUSTI</v>
          </cell>
          <cell r="C174" t="str">
            <v>Béton désactivé type "AUGUSTIN" gris ros</v>
          </cell>
          <cell r="D174" t="str">
            <v>M3</v>
          </cell>
          <cell r="J174">
            <v>0</v>
          </cell>
          <cell r="K174">
            <v>178.18</v>
          </cell>
        </row>
        <row r="175">
          <cell r="B175" t="str">
            <v>bb</v>
          </cell>
          <cell r="C175" t="str">
            <v>Enrobés sous traité petite surface</v>
          </cell>
          <cell r="D175" t="str">
            <v>M2</v>
          </cell>
          <cell r="J175">
            <v>0</v>
          </cell>
          <cell r="L175">
            <v>20</v>
          </cell>
        </row>
        <row r="176">
          <cell r="B176" t="str">
            <v>BB 0/10M</v>
          </cell>
          <cell r="C176" t="str">
            <v>Béton bitumineux 0/10 maniable</v>
          </cell>
          <cell r="D176" t="str">
            <v>T</v>
          </cell>
          <cell r="J176">
            <v>0</v>
          </cell>
          <cell r="K176">
            <v>66.7</v>
          </cell>
        </row>
        <row r="177">
          <cell r="B177" t="str">
            <v>BB0/10</v>
          </cell>
          <cell r="C177" t="str">
            <v>Béton bitumineux 0/10</v>
          </cell>
          <cell r="D177" t="str">
            <v>T</v>
          </cell>
          <cell r="J177">
            <v>0</v>
          </cell>
          <cell r="K177">
            <v>60</v>
          </cell>
        </row>
        <row r="178">
          <cell r="B178" t="str">
            <v>BB0/10N</v>
          </cell>
          <cell r="C178" t="str">
            <v>Béton bitumineux 0/10 normal BBS2</v>
          </cell>
          <cell r="D178" t="str">
            <v>T</v>
          </cell>
          <cell r="J178">
            <v>0</v>
          </cell>
          <cell r="K178">
            <v>60.86</v>
          </cell>
        </row>
        <row r="179">
          <cell r="B179" t="str">
            <v>BB0/10R</v>
          </cell>
          <cell r="C179" t="str">
            <v>BB 0/10 rouge</v>
          </cell>
          <cell r="D179" t="str">
            <v>T</v>
          </cell>
          <cell r="J179">
            <v>0</v>
          </cell>
          <cell r="K179">
            <v>158.81</v>
          </cell>
        </row>
        <row r="180">
          <cell r="B180" t="str">
            <v>BB0/10RE</v>
          </cell>
          <cell r="C180" t="str">
            <v>BB 0/10 reprofilage</v>
          </cell>
          <cell r="D180" t="str">
            <v>T</v>
          </cell>
          <cell r="J180">
            <v>0</v>
          </cell>
          <cell r="K180">
            <v>57.09</v>
          </cell>
        </row>
        <row r="181">
          <cell r="B181" t="str">
            <v>BB0/6</v>
          </cell>
          <cell r="C181" t="str">
            <v>Béton bitumineux 0/6 (TMPE)</v>
          </cell>
          <cell r="D181" t="str">
            <v>T</v>
          </cell>
          <cell r="J181">
            <v>0</v>
          </cell>
          <cell r="K181">
            <v>50</v>
          </cell>
        </row>
        <row r="182">
          <cell r="B182" t="str">
            <v>BB0/6BL</v>
          </cell>
          <cell r="C182" t="str">
            <v>Béton bitumineux Bleuté</v>
          </cell>
          <cell r="D182" t="str">
            <v>T</v>
          </cell>
          <cell r="J182">
            <v>0</v>
          </cell>
          <cell r="K182">
            <v>447.21</v>
          </cell>
        </row>
        <row r="183">
          <cell r="B183" t="str">
            <v>BB0/6DR</v>
          </cell>
          <cell r="C183" t="str">
            <v>BB 0/6 drainant</v>
          </cell>
          <cell r="D183" t="str">
            <v>T</v>
          </cell>
          <cell r="J183">
            <v>0</v>
          </cell>
          <cell r="K183">
            <v>58.99</v>
          </cell>
        </row>
        <row r="184">
          <cell r="B184" t="str">
            <v>BB0/6DRJ</v>
          </cell>
          <cell r="C184" t="str">
            <v>Béton bitumineux 0/6 ocre jaune drainant</v>
          </cell>
          <cell r="D184" t="str">
            <v>T</v>
          </cell>
          <cell r="J184">
            <v>0</v>
          </cell>
          <cell r="K184">
            <v>146</v>
          </cell>
        </row>
        <row r="185">
          <cell r="B185" t="str">
            <v>BB0/6DRO</v>
          </cell>
          <cell r="C185" t="str">
            <v>Béton bitumineux 0/6 ocre drainant</v>
          </cell>
          <cell r="D185" t="str">
            <v>T</v>
          </cell>
          <cell r="J185">
            <v>0</v>
          </cell>
          <cell r="K185">
            <v>155.6</v>
          </cell>
        </row>
        <row r="186">
          <cell r="B186" t="str">
            <v>BB0/6DRR</v>
          </cell>
          <cell r="C186" t="str">
            <v>Béton bitumineux 0/6 ocre rouge drainant</v>
          </cell>
          <cell r="D186" t="str">
            <v>T</v>
          </cell>
          <cell r="J186">
            <v>0</v>
          </cell>
          <cell r="K186">
            <v>144</v>
          </cell>
        </row>
        <row r="187">
          <cell r="B187" t="str">
            <v>BB0/6DRV</v>
          </cell>
          <cell r="C187" t="str">
            <v>BB 0/6 drainant vert</v>
          </cell>
          <cell r="D187" t="str">
            <v>T</v>
          </cell>
          <cell r="J187">
            <v>0</v>
          </cell>
          <cell r="K187">
            <v>226.66</v>
          </cell>
        </row>
        <row r="188">
          <cell r="B188" t="str">
            <v>BB0/6GG</v>
          </cell>
          <cell r="C188" t="str">
            <v>Béton bitumieux 0/6 GREGE</v>
          </cell>
          <cell r="D188" t="str">
            <v>T</v>
          </cell>
          <cell r="J188">
            <v>0</v>
          </cell>
          <cell r="K188">
            <v>180.13</v>
          </cell>
        </row>
        <row r="189">
          <cell r="B189" t="str">
            <v>BB0/6GR</v>
          </cell>
          <cell r="C189" t="str">
            <v>Béton bitumieux 0/6 Gris</v>
          </cell>
          <cell r="D189" t="str">
            <v>T</v>
          </cell>
          <cell r="J189">
            <v>0</v>
          </cell>
          <cell r="K189">
            <v>185.22</v>
          </cell>
        </row>
        <row r="190">
          <cell r="B190" t="str">
            <v>BB0/6M</v>
          </cell>
          <cell r="C190" t="str">
            <v>Béton bitumineux couleur miel</v>
          </cell>
          <cell r="D190" t="str">
            <v>T</v>
          </cell>
          <cell r="J190">
            <v>0</v>
          </cell>
          <cell r="K190">
            <v>173.1</v>
          </cell>
        </row>
        <row r="191">
          <cell r="B191" t="str">
            <v>BB0/6N</v>
          </cell>
          <cell r="C191" t="str">
            <v>Béton bitumineux 0/6 normal</v>
          </cell>
          <cell r="D191" t="str">
            <v>T</v>
          </cell>
          <cell r="J191">
            <v>0</v>
          </cell>
          <cell r="K191">
            <v>65.22</v>
          </cell>
        </row>
        <row r="192">
          <cell r="B192" t="str">
            <v>BB0/6N</v>
          </cell>
          <cell r="C192" t="str">
            <v>Béton bitumineux 0/6 normal</v>
          </cell>
          <cell r="D192" t="str">
            <v>T</v>
          </cell>
          <cell r="J192">
            <v>0</v>
          </cell>
          <cell r="K192">
            <v>69.069999999999993</v>
          </cell>
        </row>
        <row r="193">
          <cell r="B193" t="str">
            <v>BB0/6REP</v>
          </cell>
          <cell r="C193" t="str">
            <v>Béton bitumineux 0/6 reprofilage</v>
          </cell>
          <cell r="D193" t="str">
            <v>T</v>
          </cell>
          <cell r="J193">
            <v>0</v>
          </cell>
          <cell r="K193">
            <v>57.8</v>
          </cell>
        </row>
        <row r="194">
          <cell r="B194" t="str">
            <v>BB0/6ROU</v>
          </cell>
          <cell r="C194" t="str">
            <v>Béton bitumineux 0/6 rouge</v>
          </cell>
          <cell r="D194" t="str">
            <v>T</v>
          </cell>
          <cell r="J194">
            <v>0</v>
          </cell>
          <cell r="K194">
            <v>147.69999999999999</v>
          </cell>
        </row>
        <row r="195">
          <cell r="B195" t="str">
            <v>BB0/6RV</v>
          </cell>
          <cell r="C195" t="str">
            <v>Béton bitumineux 0/6 rouge vif</v>
          </cell>
          <cell r="D195" t="str">
            <v>T</v>
          </cell>
          <cell r="J195">
            <v>0</v>
          </cell>
          <cell r="K195">
            <v>181.9</v>
          </cell>
        </row>
        <row r="196">
          <cell r="B196" t="str">
            <v>BB0/6V</v>
          </cell>
          <cell r="C196" t="str">
            <v>BB 0/6 vert</v>
          </cell>
          <cell r="D196" t="str">
            <v>T</v>
          </cell>
          <cell r="J196">
            <v>0</v>
          </cell>
          <cell r="K196">
            <v>228.2</v>
          </cell>
        </row>
        <row r="197">
          <cell r="B197" t="str">
            <v>BBA0/14</v>
          </cell>
          <cell r="C197" t="str">
            <v>Bba 0/14 cl.3</v>
          </cell>
          <cell r="D197" t="str">
            <v>T</v>
          </cell>
          <cell r="J197">
            <v>0</v>
          </cell>
          <cell r="K197">
            <v>58.1</v>
          </cell>
        </row>
        <row r="198">
          <cell r="B198" t="str">
            <v>BBANCH20</v>
          </cell>
          <cell r="C198" t="str">
            <v>Bloc à bancher 50x20x20</v>
          </cell>
          <cell r="D198" t="str">
            <v>U</v>
          </cell>
          <cell r="J198">
            <v>0</v>
          </cell>
          <cell r="K198">
            <v>2.3199999999999998</v>
          </cell>
        </row>
        <row r="199">
          <cell r="B199" t="str">
            <v>BBF0/6</v>
          </cell>
          <cell r="C199" t="str">
            <v>Enrobés dense 0/6 deflashma</v>
          </cell>
          <cell r="D199" t="str">
            <v>T</v>
          </cell>
          <cell r="J199">
            <v>0</v>
          </cell>
          <cell r="K199">
            <v>60.1</v>
          </cell>
        </row>
        <row r="200">
          <cell r="B200" t="str">
            <v>BBF06O</v>
          </cell>
          <cell r="C200" t="str">
            <v>Enrobés à froid ouvert 2/6</v>
          </cell>
          <cell r="D200" t="str">
            <v>T</v>
          </cell>
          <cell r="J200">
            <v>0</v>
          </cell>
          <cell r="K200">
            <v>66</v>
          </cell>
        </row>
        <row r="201">
          <cell r="B201" t="str">
            <v>BBF06O</v>
          </cell>
          <cell r="C201" t="str">
            <v>Enrobés à froid ouvert 2/6</v>
          </cell>
          <cell r="D201" t="str">
            <v>T</v>
          </cell>
          <cell r="J201">
            <v>0</v>
          </cell>
          <cell r="K201">
            <v>48.8</v>
          </cell>
        </row>
        <row r="202">
          <cell r="B202" t="str">
            <v>BBFPOT</v>
          </cell>
          <cell r="C202" t="str">
            <v>Pot de 25 kg de BB Froid 2/6 stockable</v>
          </cell>
          <cell r="D202" t="str">
            <v>U</v>
          </cell>
          <cell r="J202">
            <v>0</v>
          </cell>
          <cell r="K202">
            <v>12</v>
          </cell>
        </row>
        <row r="203">
          <cell r="B203" t="str">
            <v>BBFROID</v>
          </cell>
          <cell r="C203" t="str">
            <v>Enrobés semi dense à froid</v>
          </cell>
          <cell r="D203" t="str">
            <v>T</v>
          </cell>
          <cell r="J203">
            <v>0</v>
          </cell>
          <cell r="K203">
            <v>72</v>
          </cell>
        </row>
        <row r="204">
          <cell r="B204" t="str">
            <v>BBFS0/10</v>
          </cell>
          <cell r="C204" t="str">
            <v>Enrobés dense 0/10 deflashma</v>
          </cell>
          <cell r="D204" t="str">
            <v>T</v>
          </cell>
          <cell r="J204">
            <v>0</v>
          </cell>
          <cell r="K204">
            <v>59.2</v>
          </cell>
        </row>
        <row r="205">
          <cell r="B205" t="str">
            <v>BBME</v>
          </cell>
          <cell r="C205" t="str">
            <v>BBME 0/10</v>
          </cell>
          <cell r="D205" t="str">
            <v>T</v>
          </cell>
          <cell r="J205">
            <v>0</v>
          </cell>
          <cell r="K205">
            <v>55.36</v>
          </cell>
        </row>
        <row r="206">
          <cell r="B206" t="str">
            <v>BBME0/10</v>
          </cell>
          <cell r="C206" t="str">
            <v>BBME 0/10 cl3</v>
          </cell>
          <cell r="D206" t="str">
            <v>T</v>
          </cell>
          <cell r="J206">
            <v>0</v>
          </cell>
          <cell r="K206">
            <v>59.33</v>
          </cell>
        </row>
        <row r="207">
          <cell r="B207" t="str">
            <v>BBME0/10</v>
          </cell>
          <cell r="C207" t="str">
            <v>BBME0/10cl3</v>
          </cell>
          <cell r="D207" t="str">
            <v>T</v>
          </cell>
          <cell r="J207">
            <v>0</v>
          </cell>
          <cell r="K207">
            <v>63.11</v>
          </cell>
        </row>
        <row r="208">
          <cell r="B208" t="str">
            <v>BBME0/14</v>
          </cell>
          <cell r="C208" t="str">
            <v>Bbme 0/14 cl.3</v>
          </cell>
          <cell r="D208" t="str">
            <v>T</v>
          </cell>
          <cell r="J208">
            <v>0</v>
          </cell>
          <cell r="K208">
            <v>58.13</v>
          </cell>
        </row>
        <row r="209">
          <cell r="B209" t="str">
            <v>BBOR16DC</v>
          </cell>
          <cell r="C209" t="str">
            <v>Béton fondation bordure 16</v>
          </cell>
          <cell r="D209" t="str">
            <v>M3</v>
          </cell>
          <cell r="J209">
            <v>0</v>
          </cell>
          <cell r="K209">
            <v>67</v>
          </cell>
        </row>
        <row r="210">
          <cell r="B210" t="str">
            <v>BBOR16SC</v>
          </cell>
          <cell r="C210" t="str">
            <v>Béton fondation bordure 16</v>
          </cell>
          <cell r="D210" t="str">
            <v>M3</v>
          </cell>
          <cell r="J210">
            <v>0</v>
          </cell>
          <cell r="K210">
            <v>59</v>
          </cell>
        </row>
        <row r="211">
          <cell r="B211" t="str">
            <v>BBS0/10</v>
          </cell>
          <cell r="C211" t="str">
            <v>Béton bitumineux 0/10</v>
          </cell>
          <cell r="D211" t="str">
            <v>T</v>
          </cell>
          <cell r="J211">
            <v>0</v>
          </cell>
          <cell r="K211">
            <v>65.34</v>
          </cell>
        </row>
        <row r="212">
          <cell r="B212" t="str">
            <v>BBSG0/10</v>
          </cell>
          <cell r="C212" t="str">
            <v>BBSG 0/10</v>
          </cell>
          <cell r="D212" t="str">
            <v>T</v>
          </cell>
          <cell r="J212">
            <v>0</v>
          </cell>
          <cell r="K212">
            <v>54.81</v>
          </cell>
        </row>
        <row r="213">
          <cell r="B213" t="str">
            <v>BBSG0/10</v>
          </cell>
          <cell r="C213" t="str">
            <v>Béton bitumineux semi grenu 0/10</v>
          </cell>
          <cell r="D213" t="str">
            <v>T</v>
          </cell>
          <cell r="J213">
            <v>0</v>
          </cell>
          <cell r="K213">
            <v>58.08</v>
          </cell>
        </row>
        <row r="214">
          <cell r="B214" t="str">
            <v>BBSG0/10</v>
          </cell>
          <cell r="C214" t="str">
            <v>Béton bitumineux semi grenu 0/10 Cl 3</v>
          </cell>
          <cell r="D214" t="str">
            <v>T</v>
          </cell>
          <cell r="J214">
            <v>0</v>
          </cell>
          <cell r="K214">
            <v>63.11</v>
          </cell>
        </row>
        <row r="215">
          <cell r="B215" t="str">
            <v>BBSG0/14</v>
          </cell>
          <cell r="C215" t="str">
            <v>Béton bitumineux 0/14 semi grenu cl.2</v>
          </cell>
          <cell r="D215" t="str">
            <v>T</v>
          </cell>
          <cell r="J215">
            <v>0</v>
          </cell>
          <cell r="K215">
            <v>56.58</v>
          </cell>
        </row>
        <row r="216">
          <cell r="B216" t="str">
            <v>BBSG0/14</v>
          </cell>
          <cell r="C216" t="str">
            <v>Béton bitumineux 0/14 semi grenu cl.3</v>
          </cell>
          <cell r="D216" t="str">
            <v>T</v>
          </cell>
          <cell r="J216">
            <v>0</v>
          </cell>
          <cell r="K216">
            <v>61.82</v>
          </cell>
        </row>
        <row r="217">
          <cell r="B217" t="str">
            <v>BBTM0/10</v>
          </cell>
          <cell r="C217" t="str">
            <v>Béton bitumineux très mince 0/10</v>
          </cell>
          <cell r="D217" t="str">
            <v>T</v>
          </cell>
          <cell r="J217">
            <v>0</v>
          </cell>
          <cell r="K217">
            <v>59.47</v>
          </cell>
        </row>
        <row r="218">
          <cell r="B218" t="str">
            <v>BCAPITO2</v>
          </cell>
          <cell r="C218" t="str">
            <v>Béton désactivé type "CAPITOLE"blan rose</v>
          </cell>
          <cell r="D218" t="str">
            <v>M3</v>
          </cell>
          <cell r="J218">
            <v>0</v>
          </cell>
          <cell r="K218">
            <v>258.73</v>
          </cell>
        </row>
        <row r="219">
          <cell r="B219" t="str">
            <v>BCAPITOL</v>
          </cell>
          <cell r="C219" t="str">
            <v>Béton désactivé type "CAPITOLE"</v>
          </cell>
          <cell r="D219" t="str">
            <v>M3</v>
          </cell>
          <cell r="J219">
            <v>0</v>
          </cell>
          <cell r="K219">
            <v>212</v>
          </cell>
        </row>
        <row r="220">
          <cell r="B220" t="str">
            <v>BCAPITOL</v>
          </cell>
          <cell r="C220" t="str">
            <v>Béton désactivé Capitole</v>
          </cell>
          <cell r="D220" t="str">
            <v>M2</v>
          </cell>
          <cell r="J220">
            <v>0</v>
          </cell>
          <cell r="L220">
            <v>45</v>
          </cell>
        </row>
        <row r="221">
          <cell r="B221" t="str">
            <v>BCARME2</v>
          </cell>
          <cell r="C221" t="str">
            <v>Béton désactivé type "LES CARMES"buzet</v>
          </cell>
          <cell r="D221" t="str">
            <v>M3</v>
          </cell>
          <cell r="J221">
            <v>0</v>
          </cell>
          <cell r="K221">
            <v>163.54</v>
          </cell>
        </row>
        <row r="222">
          <cell r="B222" t="str">
            <v>BCARMES</v>
          </cell>
          <cell r="C222" t="str">
            <v>Béton désactivé type "LES CARMES"</v>
          </cell>
          <cell r="D222" t="str">
            <v>M3</v>
          </cell>
          <cell r="J222">
            <v>0</v>
          </cell>
          <cell r="K222">
            <v>134</v>
          </cell>
        </row>
        <row r="223">
          <cell r="B223" t="str">
            <v>BCOLOM2</v>
          </cell>
          <cell r="C223" t="str">
            <v>Béton désactivé colombette blanc rose</v>
          </cell>
          <cell r="D223" t="str">
            <v>M3</v>
          </cell>
          <cell r="J223">
            <v>0</v>
          </cell>
          <cell r="K223">
            <v>241.64</v>
          </cell>
        </row>
        <row r="224">
          <cell r="B224" t="str">
            <v>BCOLOMB</v>
          </cell>
          <cell r="C224" t="str">
            <v>Béton désactivé "LA COLOMBETTE"</v>
          </cell>
          <cell r="D224" t="str">
            <v>M3</v>
          </cell>
          <cell r="J224">
            <v>0</v>
          </cell>
          <cell r="K224">
            <v>198</v>
          </cell>
        </row>
        <row r="225">
          <cell r="B225" t="str">
            <v>BCOLOMBE</v>
          </cell>
          <cell r="C225" t="str">
            <v>Béton désactivé Colombette</v>
          </cell>
          <cell r="D225" t="str">
            <v>M2</v>
          </cell>
          <cell r="J225">
            <v>0</v>
          </cell>
          <cell r="L225">
            <v>45</v>
          </cell>
        </row>
        <row r="226">
          <cell r="B226" t="str">
            <v>BCONTROL</v>
          </cell>
          <cell r="C226" t="str">
            <v>Bureau de contrôle</v>
          </cell>
          <cell r="D226" t="str">
            <v>FT</v>
          </cell>
          <cell r="J226">
            <v>0</v>
          </cell>
          <cell r="L226">
            <v>30000</v>
          </cell>
        </row>
        <row r="227">
          <cell r="B227" t="str">
            <v>BDALBAD2</v>
          </cell>
          <cell r="C227" t="str">
            <v>Béton désactivé "DALBADE" gris</v>
          </cell>
          <cell r="D227" t="str">
            <v>M3</v>
          </cell>
          <cell r="J227">
            <v>0</v>
          </cell>
          <cell r="K227">
            <v>123.26</v>
          </cell>
        </row>
        <row r="228">
          <cell r="B228" t="str">
            <v>BDALBADE</v>
          </cell>
          <cell r="C228" t="str">
            <v>Béton désactivé "DALBADE"</v>
          </cell>
          <cell r="D228" t="str">
            <v>M3</v>
          </cell>
          <cell r="J228">
            <v>0</v>
          </cell>
          <cell r="K228">
            <v>101</v>
          </cell>
        </row>
        <row r="229">
          <cell r="B229" t="str">
            <v>BDAURADE</v>
          </cell>
          <cell r="C229" t="str">
            <v>Béton désactivé type "DAURADE" rosenoir</v>
          </cell>
          <cell r="D229" t="str">
            <v>M3</v>
          </cell>
          <cell r="J229">
            <v>0</v>
          </cell>
          <cell r="K229">
            <v>229.37</v>
          </cell>
        </row>
        <row r="230">
          <cell r="B230" t="str">
            <v>BDUNE</v>
          </cell>
          <cell r="C230" t="str">
            <v>Béton désactivé Dune</v>
          </cell>
          <cell r="D230" t="str">
            <v>M2</v>
          </cell>
          <cell r="J230">
            <v>0</v>
          </cell>
          <cell r="L230">
            <v>42</v>
          </cell>
        </row>
        <row r="231">
          <cell r="B231" t="str">
            <v>BEGOIN</v>
          </cell>
          <cell r="C231" t="str">
            <v>Sous traitance Begoin</v>
          </cell>
          <cell r="D231" t="str">
            <v>FT</v>
          </cell>
          <cell r="J231">
            <v>0</v>
          </cell>
          <cell r="L231">
            <v>1</v>
          </cell>
        </row>
        <row r="232">
          <cell r="B232" t="str">
            <v>BET DOUR</v>
          </cell>
          <cell r="C232" t="str">
            <v>Béton désactivé type "Dourgne"</v>
          </cell>
          <cell r="D232" t="str">
            <v>M3</v>
          </cell>
          <cell r="J232">
            <v>0</v>
          </cell>
          <cell r="K232">
            <v>145</v>
          </cell>
        </row>
        <row r="233">
          <cell r="B233" t="str">
            <v>BET DUNE</v>
          </cell>
          <cell r="C233" t="str">
            <v>Béton désactivé Dune rendu</v>
          </cell>
          <cell r="D233" t="str">
            <v>M3</v>
          </cell>
          <cell r="J233">
            <v>0</v>
          </cell>
          <cell r="K233">
            <v>158</v>
          </cell>
        </row>
        <row r="234">
          <cell r="B234" t="str">
            <v>BET GARO</v>
          </cell>
          <cell r="C234" t="str">
            <v>Béton désactivé Garonne rendu</v>
          </cell>
          <cell r="D234" t="str">
            <v>M3</v>
          </cell>
          <cell r="J234">
            <v>0</v>
          </cell>
          <cell r="K234">
            <v>134</v>
          </cell>
        </row>
        <row r="235">
          <cell r="B235" t="str">
            <v>BET OTOU</v>
          </cell>
          <cell r="C235" t="str">
            <v>Béton désactivé "O TOULOUSE" rendu</v>
          </cell>
          <cell r="D235" t="str">
            <v>M3</v>
          </cell>
          <cell r="J235">
            <v>0</v>
          </cell>
          <cell r="K235">
            <v>220</v>
          </cell>
        </row>
        <row r="236">
          <cell r="B236" t="str">
            <v>BET REV</v>
          </cell>
          <cell r="C236" t="str">
            <v>Béton désactivé rouge Blanc REVEL</v>
          </cell>
          <cell r="D236" t="str">
            <v>M3</v>
          </cell>
          <cell r="J236">
            <v>0</v>
          </cell>
          <cell r="K236">
            <v>139.4</v>
          </cell>
        </row>
        <row r="237">
          <cell r="B237" t="str">
            <v>BETAUTO</v>
          </cell>
          <cell r="C237" t="str">
            <v>Béton autoplacant pour tranchée</v>
          </cell>
          <cell r="D237" t="str">
            <v>M3</v>
          </cell>
          <cell r="J237">
            <v>0</v>
          </cell>
          <cell r="K237">
            <v>56</v>
          </cell>
        </row>
        <row r="238">
          <cell r="B238" t="str">
            <v>Betbal10</v>
          </cell>
          <cell r="C238" t="str">
            <v>Béton balayé sur 0.10 m</v>
          </cell>
          <cell r="D238" t="str">
            <v>M2</v>
          </cell>
          <cell r="J238">
            <v>0</v>
          </cell>
          <cell r="L238">
            <v>19</v>
          </cell>
        </row>
        <row r="239">
          <cell r="B239" t="str">
            <v>BETBAL10</v>
          </cell>
          <cell r="C239" t="str">
            <v>Béton balayé sur 10 cm</v>
          </cell>
          <cell r="D239" t="str">
            <v>M2</v>
          </cell>
          <cell r="J239">
            <v>0</v>
          </cell>
          <cell r="L239">
            <v>15.5</v>
          </cell>
        </row>
        <row r="240">
          <cell r="B240" t="str">
            <v>BETBAL8</v>
          </cell>
          <cell r="C240" t="str">
            <v>Béton balayé sur 8 cm</v>
          </cell>
          <cell r="D240" t="str">
            <v>M2</v>
          </cell>
          <cell r="J240">
            <v>0</v>
          </cell>
          <cell r="L240">
            <v>14.5</v>
          </cell>
        </row>
        <row r="241">
          <cell r="B241" t="str">
            <v>BETCO1.5</v>
          </cell>
          <cell r="C241" t="str">
            <v>Beton coloré à 1.5%</v>
          </cell>
          <cell r="D241" t="str">
            <v>M3</v>
          </cell>
          <cell r="J241">
            <v>0</v>
          </cell>
          <cell r="K241">
            <v>142</v>
          </cell>
        </row>
        <row r="242">
          <cell r="B242" t="str">
            <v>BETCO10</v>
          </cell>
          <cell r="C242" t="str">
            <v>Plus Value pour béton coloré sur 10 cm</v>
          </cell>
          <cell r="D242" t="str">
            <v>M2</v>
          </cell>
          <cell r="J242">
            <v>0</v>
          </cell>
          <cell r="L242">
            <v>8.5</v>
          </cell>
        </row>
        <row r="243">
          <cell r="B243" t="str">
            <v>BETDESAC</v>
          </cell>
          <cell r="C243" t="str">
            <v>Béton désactivé sans fourniture</v>
          </cell>
          <cell r="D243" t="str">
            <v>M2</v>
          </cell>
          <cell r="J243">
            <v>0</v>
          </cell>
          <cell r="L243">
            <v>21</v>
          </cell>
        </row>
        <row r="244">
          <cell r="B244" t="str">
            <v>BETDIAMB</v>
          </cell>
          <cell r="C244" t="str">
            <v>Béton désactivé "diamant blanc" rendu</v>
          </cell>
          <cell r="D244" t="str">
            <v>M3</v>
          </cell>
          <cell r="J244">
            <v>0</v>
          </cell>
          <cell r="K244">
            <v>194</v>
          </cell>
        </row>
        <row r="245">
          <cell r="B245" t="str">
            <v>BETDUNEO</v>
          </cell>
          <cell r="C245" t="str">
            <v>BETON DUNE OCRE RENDU</v>
          </cell>
          <cell r="D245" t="str">
            <v>M3</v>
          </cell>
          <cell r="J245">
            <v>0</v>
          </cell>
          <cell r="K245">
            <v>169</v>
          </cell>
        </row>
        <row r="246">
          <cell r="B246" t="str">
            <v>BETFIB10</v>
          </cell>
          <cell r="C246" t="str">
            <v>Béton fibré sur 10 cm finition taloché</v>
          </cell>
          <cell r="D246" t="str">
            <v>M2</v>
          </cell>
          <cell r="J246">
            <v>0</v>
          </cell>
          <cell r="L246">
            <v>20</v>
          </cell>
        </row>
        <row r="247">
          <cell r="B247" t="str">
            <v>BETMATRI</v>
          </cell>
          <cell r="C247" t="str">
            <v>Béton empreinte BRUN CLAIR imitation boi</v>
          </cell>
          <cell r="D247" t="str">
            <v>M2</v>
          </cell>
          <cell r="J247">
            <v>0</v>
          </cell>
          <cell r="L247">
            <v>70</v>
          </cell>
        </row>
        <row r="248">
          <cell r="B248" t="str">
            <v>BETOATLA</v>
          </cell>
          <cell r="C248" t="str">
            <v>Betoatlas couleur miel</v>
          </cell>
          <cell r="D248" t="str">
            <v>M2</v>
          </cell>
          <cell r="J248">
            <v>0</v>
          </cell>
          <cell r="K248">
            <v>80.8</v>
          </cell>
        </row>
        <row r="249">
          <cell r="B249" t="str">
            <v>BETOFLOR</v>
          </cell>
          <cell r="C249" t="str">
            <v>Eléments BETOFLOR</v>
          </cell>
          <cell r="D249" t="str">
            <v>M2</v>
          </cell>
          <cell r="J249">
            <v>0</v>
          </cell>
          <cell r="K249">
            <v>33.56</v>
          </cell>
        </row>
        <row r="250">
          <cell r="B250" t="str">
            <v>beton</v>
          </cell>
          <cell r="C250" t="str">
            <v>Béton</v>
          </cell>
          <cell r="D250" t="str">
            <v>m3</v>
          </cell>
          <cell r="J250">
            <v>0</v>
          </cell>
          <cell r="K250">
            <v>100</v>
          </cell>
        </row>
        <row r="251">
          <cell r="B251" t="str">
            <v>BETON SP</v>
          </cell>
          <cell r="C251" t="str">
            <v>Beton special</v>
          </cell>
          <cell r="D251" t="str">
            <v>M3</v>
          </cell>
          <cell r="J251">
            <v>0</v>
          </cell>
          <cell r="K251">
            <v>147</v>
          </cell>
        </row>
        <row r="252">
          <cell r="B252" t="str">
            <v>BETONPAC</v>
          </cell>
          <cell r="C252" t="str">
            <v>Béton routier 10%</v>
          </cell>
          <cell r="D252" t="str">
            <v>T</v>
          </cell>
          <cell r="J252">
            <v>0</v>
          </cell>
          <cell r="K252">
            <v>28.9</v>
          </cell>
        </row>
        <row r="253">
          <cell r="B253" t="str">
            <v>BETPOR</v>
          </cell>
          <cell r="C253" t="str">
            <v>Béton poreux gris</v>
          </cell>
          <cell r="D253" t="str">
            <v>M2</v>
          </cell>
          <cell r="J253">
            <v>0</v>
          </cell>
          <cell r="L253">
            <v>25</v>
          </cell>
        </row>
        <row r="254">
          <cell r="B254" t="str">
            <v>BETPORCO</v>
          </cell>
          <cell r="C254" t="str">
            <v>Béton poreux coloré</v>
          </cell>
          <cell r="D254" t="str">
            <v>M2</v>
          </cell>
          <cell r="J254">
            <v>0</v>
          </cell>
          <cell r="L254">
            <v>30</v>
          </cell>
        </row>
        <row r="255">
          <cell r="B255" t="str">
            <v>BETPROJ</v>
          </cell>
          <cell r="C255" t="str">
            <v>Béton projeté</v>
          </cell>
          <cell r="D255" t="str">
            <v>M2</v>
          </cell>
          <cell r="J255">
            <v>0</v>
          </cell>
          <cell r="L255">
            <v>68.599999999999994</v>
          </cell>
        </row>
        <row r="256">
          <cell r="B256" t="str">
            <v>BETSABLE</v>
          </cell>
          <cell r="C256" t="str">
            <v>Béton sablé sur 0.1 m</v>
          </cell>
          <cell r="D256" t="str">
            <v>M2</v>
          </cell>
          <cell r="J256">
            <v>0</v>
          </cell>
          <cell r="L256">
            <v>25</v>
          </cell>
        </row>
        <row r="257">
          <cell r="B257" t="str">
            <v>betsup</v>
          </cell>
          <cell r="C257" t="str">
            <v>Béton supplémentaire</v>
          </cell>
          <cell r="D257" t="str">
            <v>M3</v>
          </cell>
          <cell r="J257">
            <v>0</v>
          </cell>
          <cell r="L257">
            <v>100</v>
          </cell>
        </row>
        <row r="258">
          <cell r="B258" t="str">
            <v>BETSUP</v>
          </cell>
          <cell r="C258" t="str">
            <v>Supplément béton</v>
          </cell>
          <cell r="D258" t="str">
            <v>M3</v>
          </cell>
          <cell r="J258">
            <v>0</v>
          </cell>
          <cell r="L258">
            <v>90</v>
          </cell>
        </row>
        <row r="259">
          <cell r="B259" t="str">
            <v>BETSUPOM</v>
          </cell>
          <cell r="C259" t="str">
            <v>Supplément béton pompé</v>
          </cell>
          <cell r="D259" t="str">
            <v>M3</v>
          </cell>
          <cell r="J259">
            <v>0</v>
          </cell>
          <cell r="L259">
            <v>10</v>
          </cell>
        </row>
        <row r="260">
          <cell r="B260" t="str">
            <v>BEXTRUPD</v>
          </cell>
          <cell r="C260" t="str">
            <v>SSTPD Béton extrudé</v>
          </cell>
          <cell r="D260" t="str">
            <v>ENS</v>
          </cell>
          <cell r="J260">
            <v>0</v>
          </cell>
          <cell r="L260">
            <v>1</v>
          </cell>
        </row>
        <row r="261">
          <cell r="B261" t="str">
            <v>BEXTRUPM</v>
          </cell>
          <cell r="C261" t="str">
            <v>SST Béton extrudé</v>
          </cell>
          <cell r="D261" t="str">
            <v>ENS</v>
          </cell>
          <cell r="J261">
            <v>0</v>
          </cell>
          <cell r="L261">
            <v>1</v>
          </cell>
        </row>
        <row r="262">
          <cell r="B262" t="str">
            <v>BF ELAST</v>
          </cell>
          <cell r="C262" t="str">
            <v>Bitume Fluxé aux élastomères</v>
          </cell>
          <cell r="D262" t="str">
            <v>T</v>
          </cell>
          <cell r="J262">
            <v>0</v>
          </cell>
          <cell r="K262">
            <v>759</v>
          </cell>
        </row>
        <row r="263">
          <cell r="B263" t="str">
            <v>BFLUXE</v>
          </cell>
          <cell r="C263" t="str">
            <v>Bitume Fluxé 1600/3200</v>
          </cell>
          <cell r="D263" t="str">
            <v>T</v>
          </cell>
          <cell r="J263">
            <v>0</v>
          </cell>
          <cell r="K263">
            <v>699</v>
          </cell>
        </row>
        <row r="264">
          <cell r="B264" t="str">
            <v>BGAROBL</v>
          </cell>
          <cell r="C264" t="str">
            <v>Béton désactivé Garonne blanc</v>
          </cell>
          <cell r="D264" t="str">
            <v>M2</v>
          </cell>
          <cell r="J264">
            <v>0</v>
          </cell>
          <cell r="L264">
            <v>45</v>
          </cell>
        </row>
        <row r="265">
          <cell r="B265" t="str">
            <v>BGARONN</v>
          </cell>
          <cell r="C265" t="str">
            <v>Béton désactivé Garonne gris</v>
          </cell>
          <cell r="D265" t="str">
            <v>M2</v>
          </cell>
          <cell r="J265">
            <v>0</v>
          </cell>
          <cell r="L265">
            <v>38</v>
          </cell>
        </row>
        <row r="266">
          <cell r="B266" t="str">
            <v>BGARONN2</v>
          </cell>
          <cell r="C266" t="str">
            <v>Béton désactivé type "GARONNE2"</v>
          </cell>
          <cell r="D266" t="str">
            <v>M3</v>
          </cell>
          <cell r="J266">
            <v>0</v>
          </cell>
          <cell r="K266">
            <v>119</v>
          </cell>
        </row>
        <row r="267">
          <cell r="B267" t="str">
            <v>BGARONN3</v>
          </cell>
          <cell r="C267" t="str">
            <v>Béton désactivé type "GARONNE" gris</v>
          </cell>
          <cell r="D267" t="str">
            <v>M3</v>
          </cell>
          <cell r="J267">
            <v>0</v>
          </cell>
          <cell r="K267">
            <v>133.34</v>
          </cell>
        </row>
        <row r="268">
          <cell r="B268" t="str">
            <v>BGARONNE</v>
          </cell>
          <cell r="C268" t="str">
            <v>Bétonndésactivé type "GARONNE"</v>
          </cell>
          <cell r="D268" t="str">
            <v>M3</v>
          </cell>
          <cell r="J268">
            <v>0</v>
          </cell>
          <cell r="K268">
            <v>110</v>
          </cell>
        </row>
        <row r="269">
          <cell r="B269" t="str">
            <v>BIT ENRT</v>
          </cell>
          <cell r="C269" t="str">
            <v>Bitume Enrobés Toulouse</v>
          </cell>
          <cell r="D269" t="str">
            <v>T</v>
          </cell>
          <cell r="J269">
            <v>0</v>
          </cell>
          <cell r="K269">
            <v>580</v>
          </cell>
        </row>
        <row r="270">
          <cell r="B270" t="str">
            <v>BIT MOD</v>
          </cell>
          <cell r="C270" t="str">
            <v>Bitume modifié</v>
          </cell>
          <cell r="D270" t="str">
            <v>T</v>
          </cell>
          <cell r="J270">
            <v>0</v>
          </cell>
          <cell r="K270">
            <v>568</v>
          </cell>
        </row>
        <row r="271">
          <cell r="B271" t="str">
            <v>BIT20/30</v>
          </cell>
          <cell r="C271" t="str">
            <v>Bitume 20/30</v>
          </cell>
          <cell r="D271" t="str">
            <v>T</v>
          </cell>
          <cell r="J271">
            <v>0</v>
          </cell>
          <cell r="K271">
            <v>580</v>
          </cell>
        </row>
        <row r="272">
          <cell r="B272" t="str">
            <v>BIT35/50</v>
          </cell>
          <cell r="C272" t="str">
            <v>Bitume 35/50</v>
          </cell>
          <cell r="D272" t="str">
            <v>T</v>
          </cell>
          <cell r="J272">
            <v>0</v>
          </cell>
          <cell r="K272">
            <v>240</v>
          </cell>
        </row>
        <row r="273">
          <cell r="B273" t="str">
            <v>BITMUL35</v>
          </cell>
          <cell r="C273" t="str">
            <v>Bitume multiphalt 35/50</v>
          </cell>
          <cell r="D273" t="str">
            <v>T</v>
          </cell>
          <cell r="J273">
            <v>0</v>
          </cell>
          <cell r="K273">
            <v>251</v>
          </cell>
        </row>
        <row r="274">
          <cell r="B274" t="str">
            <v>BITMULHM</v>
          </cell>
          <cell r="C274" t="str">
            <v>Bitume multiphalt HM 20/30</v>
          </cell>
          <cell r="D274" t="str">
            <v>T</v>
          </cell>
          <cell r="J274">
            <v>0</v>
          </cell>
          <cell r="K274">
            <v>259</v>
          </cell>
        </row>
        <row r="275">
          <cell r="B275" t="str">
            <v>BITMULTI</v>
          </cell>
          <cell r="C275" t="str">
            <v>Bitume multigrade(Multiphalte)</v>
          </cell>
          <cell r="D275" t="str">
            <v>T</v>
          </cell>
          <cell r="J275">
            <v>0</v>
          </cell>
          <cell r="K275">
            <v>300</v>
          </cell>
        </row>
        <row r="276">
          <cell r="B276" t="str">
            <v>BITNORM</v>
          </cell>
          <cell r="C276" t="str">
            <v>Bitume normal pour enrobés</v>
          </cell>
          <cell r="D276" t="str">
            <v>T</v>
          </cell>
          <cell r="J276">
            <v>0</v>
          </cell>
          <cell r="K276">
            <v>243</v>
          </cell>
        </row>
        <row r="277">
          <cell r="B277" t="str">
            <v>BITNORM</v>
          </cell>
          <cell r="C277" t="str">
            <v>Bitume normal pour enrobés</v>
          </cell>
          <cell r="D277" t="str">
            <v>T</v>
          </cell>
          <cell r="J277">
            <v>0</v>
          </cell>
          <cell r="K277">
            <v>243</v>
          </cell>
        </row>
        <row r="278">
          <cell r="B278" t="str">
            <v>BITSYNT</v>
          </cell>
          <cell r="C278" t="str">
            <v>Bitume de synthèse clair</v>
          </cell>
          <cell r="D278" t="str">
            <v>T</v>
          </cell>
          <cell r="J278">
            <v>0</v>
          </cell>
          <cell r="K278">
            <v>1250</v>
          </cell>
        </row>
        <row r="279">
          <cell r="B279" t="str">
            <v>BITUME</v>
          </cell>
          <cell r="C279" t="str">
            <v>Bitume 35/50</v>
          </cell>
          <cell r="D279" t="str">
            <v>T</v>
          </cell>
          <cell r="J279">
            <v>0</v>
          </cell>
          <cell r="K279">
            <v>280</v>
          </cell>
        </row>
        <row r="280">
          <cell r="B280" t="str">
            <v>BITUMLV</v>
          </cell>
          <cell r="C280" t="str">
            <v>Bitume liant végétal</v>
          </cell>
          <cell r="D280" t="str">
            <v>T</v>
          </cell>
          <cell r="J280">
            <v>0</v>
          </cell>
          <cell r="K280">
            <v>5000</v>
          </cell>
        </row>
        <row r="281">
          <cell r="B281" t="str">
            <v>BJ11</v>
          </cell>
          <cell r="C281" t="str">
            <v>Fourniture de balises BJ11</v>
          </cell>
          <cell r="D281" t="str">
            <v>U</v>
          </cell>
          <cell r="J281">
            <v>0</v>
          </cell>
          <cell r="K281">
            <v>63</v>
          </cell>
        </row>
        <row r="282">
          <cell r="B282" t="str">
            <v>BJ5</v>
          </cell>
          <cell r="C282" t="str">
            <v>Bordurette BJ5</v>
          </cell>
          <cell r="D282" t="str">
            <v>ML</v>
          </cell>
          <cell r="J282">
            <v>0</v>
          </cell>
          <cell r="K282">
            <v>2.36</v>
          </cell>
        </row>
        <row r="283">
          <cell r="B283" t="str">
            <v>BJ5 pose</v>
          </cell>
          <cell r="C283" t="str">
            <v>Bordures BJ5</v>
          </cell>
          <cell r="D283" t="str">
            <v>ML</v>
          </cell>
          <cell r="J283">
            <v>0</v>
          </cell>
          <cell r="L283">
            <v>12</v>
          </cell>
        </row>
        <row r="284">
          <cell r="B284" t="str">
            <v>BLARAME2</v>
          </cell>
          <cell r="C284" t="str">
            <v>Béton désactivé type "LA RAMEE"blanc</v>
          </cell>
          <cell r="D284" t="str">
            <v>M3</v>
          </cell>
          <cell r="J284">
            <v>0</v>
          </cell>
          <cell r="K284">
            <v>181.84</v>
          </cell>
        </row>
        <row r="285">
          <cell r="B285" t="str">
            <v>BLARAMEE</v>
          </cell>
          <cell r="C285" t="str">
            <v>Béton désactivé type "LA RAMEE"</v>
          </cell>
          <cell r="D285" t="str">
            <v>M3</v>
          </cell>
          <cell r="J285">
            <v>0</v>
          </cell>
          <cell r="K285">
            <v>149</v>
          </cell>
        </row>
        <row r="286">
          <cell r="B286" t="str">
            <v>BLAURAG</v>
          </cell>
          <cell r="C286" t="str">
            <v>Béton désactivé type Lauraguais</v>
          </cell>
          <cell r="D286" t="str">
            <v>M3</v>
          </cell>
          <cell r="J286">
            <v>0</v>
          </cell>
          <cell r="K286">
            <v>205</v>
          </cell>
        </row>
        <row r="287">
          <cell r="B287" t="str">
            <v>BLAURAG2</v>
          </cell>
          <cell r="C287" t="str">
            <v>Béton désactivé type "LAURAGUAIS"blancro</v>
          </cell>
          <cell r="D287" t="str">
            <v>M3</v>
          </cell>
          <cell r="J287">
            <v>0</v>
          </cell>
          <cell r="K287">
            <v>269.70999999999998</v>
          </cell>
        </row>
        <row r="288">
          <cell r="B288" t="str">
            <v>BLAURAGU</v>
          </cell>
          <cell r="C288" t="str">
            <v>Béton désactivé type "LAURAGUAIS"</v>
          </cell>
          <cell r="D288" t="str">
            <v>M3</v>
          </cell>
          <cell r="J288">
            <v>0</v>
          </cell>
          <cell r="K288">
            <v>221</v>
          </cell>
        </row>
        <row r="289">
          <cell r="B289" t="str">
            <v>blin</v>
          </cell>
          <cell r="C289" t="str">
            <v>Blindage lourd</v>
          </cell>
          <cell r="D289" t="str">
            <v>J</v>
          </cell>
          <cell r="I289">
            <v>150</v>
          </cell>
          <cell r="J289">
            <v>150</v>
          </cell>
        </row>
        <row r="290">
          <cell r="B290" t="str">
            <v>BLOC20X5</v>
          </cell>
          <cell r="C290" t="str">
            <v>Blocs creux 20x50</v>
          </cell>
          <cell r="D290" t="str">
            <v>U</v>
          </cell>
          <cell r="J290">
            <v>0</v>
          </cell>
          <cell r="K290">
            <v>0.15</v>
          </cell>
        </row>
        <row r="291">
          <cell r="B291" t="str">
            <v>BLOCB20</v>
          </cell>
          <cell r="C291" t="str">
            <v>Bloc à bancher 20x20x50</v>
          </cell>
          <cell r="D291" t="str">
            <v>U</v>
          </cell>
          <cell r="J291">
            <v>0</v>
          </cell>
          <cell r="K291">
            <v>1.64</v>
          </cell>
        </row>
        <row r="292">
          <cell r="B292" t="str">
            <v>BLOCPARK</v>
          </cell>
          <cell r="C292" t="str">
            <v>Bloc Parking type Eco ABC Collectivité</v>
          </cell>
          <cell r="D292" t="str">
            <v>U</v>
          </cell>
          <cell r="J292">
            <v>0</v>
          </cell>
          <cell r="K292">
            <v>115</v>
          </cell>
        </row>
        <row r="293">
          <cell r="B293" t="str">
            <v>BLOCS</v>
          </cell>
          <cell r="C293" t="str">
            <v>Blocs</v>
          </cell>
          <cell r="D293" t="str">
            <v>T</v>
          </cell>
          <cell r="J293">
            <v>0</v>
          </cell>
          <cell r="K293">
            <v>16.7</v>
          </cell>
        </row>
        <row r="294">
          <cell r="B294" t="str">
            <v>BMATAB2</v>
          </cell>
          <cell r="C294" t="str">
            <v>Béton désactivé type "MATABIAU"blanc</v>
          </cell>
          <cell r="D294" t="str">
            <v>M3</v>
          </cell>
          <cell r="J294">
            <v>0</v>
          </cell>
          <cell r="K294">
            <v>168.42</v>
          </cell>
        </row>
        <row r="295">
          <cell r="B295" t="str">
            <v>BMATABI</v>
          </cell>
          <cell r="C295" t="str">
            <v>Béton désactivé type "MATABIAU"</v>
          </cell>
          <cell r="D295" t="str">
            <v>M3</v>
          </cell>
          <cell r="J295">
            <v>0</v>
          </cell>
          <cell r="K295">
            <v>138</v>
          </cell>
        </row>
        <row r="296">
          <cell r="B296" t="str">
            <v>BMINIMES</v>
          </cell>
          <cell r="C296" t="str">
            <v>Béton désactivé type MINIMES</v>
          </cell>
          <cell r="D296" t="str">
            <v>M3</v>
          </cell>
          <cell r="J296">
            <v>0</v>
          </cell>
          <cell r="K296">
            <v>109</v>
          </cell>
        </row>
        <row r="297">
          <cell r="B297" t="str">
            <v>BNOUGA</v>
          </cell>
          <cell r="C297" t="str">
            <v>Béton désactivé Nouga</v>
          </cell>
          <cell r="D297" t="str">
            <v>M2</v>
          </cell>
          <cell r="J297">
            <v>0</v>
          </cell>
          <cell r="L297">
            <v>46</v>
          </cell>
        </row>
        <row r="298">
          <cell r="B298" t="str">
            <v>BOISS600</v>
          </cell>
          <cell r="C298" t="str">
            <v>Boisseau 600 x 600 x600</v>
          </cell>
          <cell r="D298" t="str">
            <v>U</v>
          </cell>
          <cell r="J298">
            <v>0</v>
          </cell>
          <cell r="K298">
            <v>51.46</v>
          </cell>
        </row>
        <row r="299">
          <cell r="B299" t="str">
            <v>BOPHENI</v>
          </cell>
          <cell r="C299" t="str">
            <v>Bornes phenix</v>
          </cell>
          <cell r="D299" t="str">
            <v>U</v>
          </cell>
          <cell r="J299">
            <v>0</v>
          </cell>
          <cell r="K299">
            <v>77</v>
          </cell>
        </row>
        <row r="300">
          <cell r="B300" t="str">
            <v>BORCAOU</v>
          </cell>
          <cell r="C300" t="str">
            <v>Bordurette caoutchouc</v>
          </cell>
          <cell r="D300" t="str">
            <v>ML</v>
          </cell>
          <cell r="J300">
            <v>0</v>
          </cell>
          <cell r="K300">
            <v>22</v>
          </cell>
        </row>
        <row r="301">
          <cell r="B301" t="str">
            <v>BORD30</v>
          </cell>
          <cell r="C301" t="str">
            <v>Bordures 30x15 type Ambre</v>
          </cell>
          <cell r="D301" t="str">
            <v>ML</v>
          </cell>
          <cell r="J301">
            <v>0</v>
          </cell>
          <cell r="K301">
            <v>33.44</v>
          </cell>
        </row>
        <row r="302">
          <cell r="B302" t="str">
            <v>BORDACO</v>
          </cell>
          <cell r="C302" t="str">
            <v>Bordures ACO Elastic ht40 noir</v>
          </cell>
          <cell r="D302" t="str">
            <v>ML</v>
          </cell>
          <cell r="J302">
            <v>0</v>
          </cell>
          <cell r="K302">
            <v>53.25</v>
          </cell>
        </row>
        <row r="303">
          <cell r="B303" t="str">
            <v>BORDDEF</v>
          </cell>
          <cell r="C303" t="str">
            <v>Bordure de défense</v>
          </cell>
          <cell r="D303" t="str">
            <v>U</v>
          </cell>
          <cell r="J303">
            <v>0</v>
          </cell>
          <cell r="K303">
            <v>13.48</v>
          </cell>
        </row>
        <row r="304">
          <cell r="B304" t="str">
            <v>BORDDIV</v>
          </cell>
          <cell r="C304" t="str">
            <v>Bordures diverses</v>
          </cell>
          <cell r="D304" t="str">
            <v>ML</v>
          </cell>
          <cell r="J304">
            <v>0</v>
          </cell>
          <cell r="K304">
            <v>1</v>
          </cell>
        </row>
        <row r="305">
          <cell r="B305" t="str">
            <v>BORDEF</v>
          </cell>
          <cell r="C305" t="str">
            <v>Bordures de défense</v>
          </cell>
          <cell r="D305" t="str">
            <v>ML</v>
          </cell>
          <cell r="J305">
            <v>0</v>
          </cell>
          <cell r="K305">
            <v>19</v>
          </cell>
        </row>
        <row r="306">
          <cell r="B306" t="str">
            <v>BORDEXT</v>
          </cell>
          <cell r="C306" t="str">
            <v>Bordures profil tondeuses extrudés</v>
          </cell>
          <cell r="D306" t="str">
            <v>ML</v>
          </cell>
          <cell r="J306">
            <v>0</v>
          </cell>
          <cell r="L306">
            <v>21</v>
          </cell>
        </row>
        <row r="307">
          <cell r="B307" t="str">
            <v>BORDMETA</v>
          </cell>
          <cell r="C307" t="str">
            <v>Bordures à gazon métallique "borderline</v>
          </cell>
          <cell r="D307" t="str">
            <v>ML</v>
          </cell>
          <cell r="J307">
            <v>0</v>
          </cell>
          <cell r="K307">
            <v>14.38</v>
          </cell>
        </row>
        <row r="308">
          <cell r="B308" t="str">
            <v>BORDSNCF</v>
          </cell>
          <cell r="C308" t="str">
            <v>Bordures en traverse de bois type SNCF</v>
          </cell>
          <cell r="D308" t="str">
            <v>ML</v>
          </cell>
          <cell r="J308">
            <v>0</v>
          </cell>
          <cell r="K308">
            <v>17.149999999999999</v>
          </cell>
        </row>
        <row r="309">
          <cell r="B309" t="str">
            <v>BORJA</v>
          </cell>
          <cell r="C309" t="str">
            <v>St Borja</v>
          </cell>
          <cell r="D309" t="str">
            <v>ENS</v>
          </cell>
          <cell r="J309">
            <v>0</v>
          </cell>
          <cell r="L309">
            <v>1</v>
          </cell>
        </row>
        <row r="310">
          <cell r="B310" t="str">
            <v>BORN</v>
          </cell>
          <cell r="C310" t="str">
            <v>Borne fonte Ø114 mm hauteur 1.38m</v>
          </cell>
          <cell r="D310" t="str">
            <v>U</v>
          </cell>
          <cell r="J310">
            <v>0</v>
          </cell>
          <cell r="K310">
            <v>119</v>
          </cell>
        </row>
        <row r="311">
          <cell r="B311" t="str">
            <v>BORN1</v>
          </cell>
          <cell r="C311" t="str">
            <v>Borne Faro disano 1.00m</v>
          </cell>
          <cell r="D311" t="str">
            <v>U</v>
          </cell>
          <cell r="J311">
            <v>0</v>
          </cell>
          <cell r="L311">
            <v>500</v>
          </cell>
        </row>
        <row r="312">
          <cell r="B312" t="str">
            <v>BORN2</v>
          </cell>
          <cell r="C312" t="str">
            <v>Bornes VERONA Alu ht :0.80m 80W fluo</v>
          </cell>
          <cell r="D312" t="str">
            <v>U</v>
          </cell>
          <cell r="J312">
            <v>0</v>
          </cell>
          <cell r="L312">
            <v>1087</v>
          </cell>
        </row>
        <row r="313">
          <cell r="B313" t="str">
            <v>BORN3</v>
          </cell>
          <cell r="C313" t="str">
            <v>Bornes BOULARD de chez Actilum</v>
          </cell>
          <cell r="D313" t="str">
            <v>U</v>
          </cell>
          <cell r="J313">
            <v>0</v>
          </cell>
          <cell r="L313">
            <v>690</v>
          </cell>
        </row>
        <row r="314">
          <cell r="B314" t="str">
            <v>BORN4</v>
          </cell>
          <cell r="C314" t="str">
            <v>Borne SX 703 70w de chez LUDEC ht1.20m</v>
          </cell>
          <cell r="D314" t="str">
            <v>U</v>
          </cell>
          <cell r="J314">
            <v>0</v>
          </cell>
          <cell r="L314">
            <v>860</v>
          </cell>
        </row>
        <row r="315">
          <cell r="B315" t="str">
            <v>BORNA4X4</v>
          </cell>
          <cell r="C315" t="str">
            <v>Bornes anti 4x4</v>
          </cell>
          <cell r="D315" t="str">
            <v>ML</v>
          </cell>
          <cell r="J315">
            <v>0</v>
          </cell>
          <cell r="K315">
            <v>39.15</v>
          </cell>
        </row>
        <row r="316">
          <cell r="B316" t="str">
            <v>BORNBET</v>
          </cell>
          <cell r="C316" t="str">
            <v>Borne béton type capitole</v>
          </cell>
          <cell r="D316" t="str">
            <v>U</v>
          </cell>
          <cell r="J316">
            <v>0</v>
          </cell>
          <cell r="K316">
            <v>191.53</v>
          </cell>
        </row>
        <row r="317">
          <cell r="B317" t="str">
            <v>BORNCITY</v>
          </cell>
          <cell r="C317" t="str">
            <v>Bornes anti effraction type City Ø114</v>
          </cell>
          <cell r="D317" t="str">
            <v>U</v>
          </cell>
          <cell r="J317">
            <v>0</v>
          </cell>
          <cell r="K317">
            <v>110</v>
          </cell>
        </row>
        <row r="318">
          <cell r="B318" t="str">
            <v>BORNEB</v>
          </cell>
          <cell r="C318" t="str">
            <v>Borne en bois autoclave 100x100x1200</v>
          </cell>
          <cell r="D318" t="str">
            <v>U</v>
          </cell>
          <cell r="J318">
            <v>0</v>
          </cell>
          <cell r="K318">
            <v>45</v>
          </cell>
        </row>
        <row r="319">
          <cell r="B319" t="str">
            <v>BORNEREG</v>
          </cell>
          <cell r="C319" t="str">
            <v>Borne REGOR 900 - Type A OHNE</v>
          </cell>
          <cell r="D319" t="str">
            <v>U</v>
          </cell>
          <cell r="J319">
            <v>0</v>
          </cell>
          <cell r="K319">
            <v>213</v>
          </cell>
        </row>
        <row r="320">
          <cell r="B320" t="str">
            <v>BORNESC2</v>
          </cell>
          <cell r="C320" t="str">
            <v>Borne ZENITH DN90 Amovible accés Pompier</v>
          </cell>
          <cell r="D320" t="str">
            <v>U</v>
          </cell>
          <cell r="J320">
            <v>0</v>
          </cell>
          <cell r="K320">
            <v>157</v>
          </cell>
        </row>
        <row r="321">
          <cell r="B321" t="str">
            <v>BORNESCA</v>
          </cell>
          <cell r="C321" t="str">
            <v>Borne escamotable ZENITH DN 150</v>
          </cell>
          <cell r="D321" t="str">
            <v>U</v>
          </cell>
          <cell r="J321">
            <v>0</v>
          </cell>
          <cell r="K321">
            <v>1050</v>
          </cell>
        </row>
        <row r="322">
          <cell r="B322" t="str">
            <v>BORNFT50</v>
          </cell>
          <cell r="C322" t="str">
            <v>Borne fonte hauteur 50</v>
          </cell>
          <cell r="D322" t="str">
            <v>U</v>
          </cell>
          <cell r="J322">
            <v>0</v>
          </cell>
          <cell r="K322">
            <v>100</v>
          </cell>
        </row>
        <row r="323">
          <cell r="B323" t="str">
            <v>BORNFT70</v>
          </cell>
          <cell r="C323" t="str">
            <v>Borne fonte hauteur 0.70</v>
          </cell>
          <cell r="D323" t="str">
            <v>U</v>
          </cell>
          <cell r="J323">
            <v>0</v>
          </cell>
          <cell r="K323">
            <v>94.53</v>
          </cell>
        </row>
        <row r="324">
          <cell r="B324" t="str">
            <v>BORNINOX</v>
          </cell>
          <cell r="C324" t="str">
            <v>Borne Phenix DN200</v>
          </cell>
          <cell r="D324" t="str">
            <v>U</v>
          </cell>
          <cell r="J324">
            <v>0</v>
          </cell>
          <cell r="K324">
            <v>139</v>
          </cell>
        </row>
        <row r="325">
          <cell r="B325" t="str">
            <v>BORSPH40</v>
          </cell>
          <cell r="C325" t="str">
            <v>Borne sphérique ø400</v>
          </cell>
          <cell r="D325" t="str">
            <v>U</v>
          </cell>
          <cell r="J325">
            <v>0</v>
          </cell>
          <cell r="K325">
            <v>145.5</v>
          </cell>
        </row>
        <row r="326">
          <cell r="B326" t="str">
            <v>BORTRAP</v>
          </cell>
          <cell r="C326" t="str">
            <v>Bordures béton trapézoïdale 20x40x30</v>
          </cell>
          <cell r="D326" t="str">
            <v>ML</v>
          </cell>
          <cell r="J326">
            <v>0</v>
          </cell>
          <cell r="L326">
            <v>23.6</v>
          </cell>
        </row>
        <row r="327">
          <cell r="B327" t="str">
            <v>BOTLSE</v>
          </cell>
          <cell r="C327" t="str">
            <v>Béton désactivé O Toulouse</v>
          </cell>
          <cell r="D327" t="str">
            <v>M2</v>
          </cell>
          <cell r="J327">
            <v>0</v>
          </cell>
          <cell r="L327">
            <v>46</v>
          </cell>
        </row>
        <row r="328">
          <cell r="B328" t="str">
            <v>BOULEAU</v>
          </cell>
          <cell r="C328" t="str">
            <v>Bouleau 4/6</v>
          </cell>
          <cell r="D328" t="str">
            <v>U</v>
          </cell>
          <cell r="J328">
            <v>0</v>
          </cell>
          <cell r="L328">
            <v>60</v>
          </cell>
        </row>
        <row r="329">
          <cell r="B329" t="str">
            <v>BPØ1500</v>
          </cell>
          <cell r="C329" t="str">
            <v>Buse de puits ø1500 ht 0.50</v>
          </cell>
          <cell r="D329" t="str">
            <v>U</v>
          </cell>
          <cell r="J329">
            <v>0</v>
          </cell>
          <cell r="K329">
            <v>115.56</v>
          </cell>
        </row>
        <row r="330">
          <cell r="B330" t="str">
            <v>BR 1.5X1</v>
          </cell>
          <cell r="C330" t="str">
            <v>Buse rectangulaire 1.50 x 1.00</v>
          </cell>
          <cell r="D330" t="str">
            <v>ML</v>
          </cell>
          <cell r="J330">
            <v>0</v>
          </cell>
          <cell r="K330">
            <v>535</v>
          </cell>
        </row>
        <row r="331">
          <cell r="B331" t="str">
            <v>BR 2X150</v>
          </cell>
          <cell r="C331" t="str">
            <v>Buse rectangulaire 2.00 x 1.50</v>
          </cell>
          <cell r="D331" t="str">
            <v>ML</v>
          </cell>
          <cell r="J331">
            <v>0</v>
          </cell>
          <cell r="K331">
            <v>674.1</v>
          </cell>
        </row>
        <row r="332">
          <cell r="B332" t="str">
            <v>BR110X50</v>
          </cell>
          <cell r="C332" t="str">
            <v>Buse rectangulaire 110 x 50</v>
          </cell>
          <cell r="D332" t="str">
            <v>ML</v>
          </cell>
          <cell r="J332">
            <v>0</v>
          </cell>
          <cell r="K332">
            <v>179.43</v>
          </cell>
        </row>
        <row r="333">
          <cell r="B333" t="str">
            <v>BR2.5X15</v>
          </cell>
          <cell r="C333" t="str">
            <v>Buse rectangulaire 2.50 x 1.50</v>
          </cell>
          <cell r="D333" t="str">
            <v>ML</v>
          </cell>
          <cell r="J333">
            <v>0</v>
          </cell>
          <cell r="K333">
            <v>909.5</v>
          </cell>
        </row>
        <row r="334">
          <cell r="B334" t="str">
            <v>BRANCH</v>
          </cell>
          <cell r="C334" t="str">
            <v>Branchement Divers</v>
          </cell>
          <cell r="D334" t="str">
            <v>FT</v>
          </cell>
          <cell r="J334">
            <v>0</v>
          </cell>
          <cell r="K334">
            <v>2500</v>
          </cell>
        </row>
        <row r="335">
          <cell r="B335" t="str">
            <v>BRIQFOR</v>
          </cell>
          <cell r="C335" t="str">
            <v>Brique Foraine</v>
          </cell>
          <cell r="D335" t="str">
            <v>ML</v>
          </cell>
          <cell r="J335">
            <v>0</v>
          </cell>
          <cell r="L335">
            <v>21</v>
          </cell>
        </row>
        <row r="336">
          <cell r="B336" t="str">
            <v>BRIQUE</v>
          </cell>
          <cell r="C336" t="str">
            <v>Parement brique</v>
          </cell>
          <cell r="D336" t="str">
            <v>M2</v>
          </cell>
          <cell r="J336">
            <v>0</v>
          </cell>
          <cell r="L336">
            <v>65</v>
          </cell>
        </row>
        <row r="337">
          <cell r="B337" t="str">
            <v>BSTAUBAI</v>
          </cell>
          <cell r="C337" t="str">
            <v>Béton désactivé type St Aubin</v>
          </cell>
          <cell r="D337" t="str">
            <v>M3</v>
          </cell>
          <cell r="J337">
            <v>0</v>
          </cell>
          <cell r="K337">
            <v>131</v>
          </cell>
        </row>
        <row r="338">
          <cell r="B338" t="str">
            <v>BSTAUBIN</v>
          </cell>
          <cell r="C338" t="str">
            <v>Béton désactivé type "SAINT AUBIN"</v>
          </cell>
          <cell r="D338" t="str">
            <v>M3</v>
          </cell>
          <cell r="J338">
            <v>0</v>
          </cell>
          <cell r="K338">
            <v>131</v>
          </cell>
        </row>
        <row r="339">
          <cell r="B339" t="str">
            <v>BSTCYP</v>
          </cell>
          <cell r="C339" t="str">
            <v>Béton désactivé type "St Cyprien"</v>
          </cell>
          <cell r="D339" t="str">
            <v>M3</v>
          </cell>
          <cell r="J339">
            <v>0</v>
          </cell>
          <cell r="K339">
            <v>132</v>
          </cell>
        </row>
        <row r="340">
          <cell r="B340" t="str">
            <v>BSTSERNI</v>
          </cell>
          <cell r="C340" t="str">
            <v>Béton désactivé type "SAINT SERNIN"</v>
          </cell>
          <cell r="D340" t="str">
            <v>M3</v>
          </cell>
          <cell r="J340">
            <v>0</v>
          </cell>
          <cell r="K340">
            <v>132</v>
          </cell>
        </row>
        <row r="341">
          <cell r="B341" t="str">
            <v>BTRO20DC</v>
          </cell>
          <cell r="C341" t="str">
            <v>Béton dallage trottoirs 20 Mpa</v>
          </cell>
          <cell r="D341" t="str">
            <v>M3</v>
          </cell>
          <cell r="J341">
            <v>0</v>
          </cell>
          <cell r="K341">
            <v>68.7</v>
          </cell>
        </row>
        <row r="342">
          <cell r="B342" t="str">
            <v>BTRO20SC</v>
          </cell>
          <cell r="C342" t="str">
            <v>Béton dallage trottoirs 20 Mpa</v>
          </cell>
          <cell r="D342" t="str">
            <v>M3</v>
          </cell>
          <cell r="J342">
            <v>0</v>
          </cell>
          <cell r="K342">
            <v>60.7</v>
          </cell>
        </row>
        <row r="343">
          <cell r="B343" t="str">
            <v>BTS</v>
          </cell>
          <cell r="C343" t="str">
            <v>BTS</v>
          </cell>
          <cell r="D343" t="str">
            <v>T</v>
          </cell>
          <cell r="J343">
            <v>0</v>
          </cell>
          <cell r="K343">
            <v>600</v>
          </cell>
        </row>
        <row r="344">
          <cell r="B344" t="str">
            <v>bull</v>
          </cell>
          <cell r="C344" t="str">
            <v>Bull D6</v>
          </cell>
          <cell r="D344" t="str">
            <v>J</v>
          </cell>
          <cell r="I344">
            <v>750</v>
          </cell>
          <cell r="J344">
            <v>750</v>
          </cell>
        </row>
        <row r="345">
          <cell r="B345" t="str">
            <v>Bungalow</v>
          </cell>
          <cell r="C345" t="str">
            <v xml:space="preserve">Bungalow de location </v>
          </cell>
          <cell r="D345" t="str">
            <v>J</v>
          </cell>
          <cell r="I345">
            <v>15</v>
          </cell>
          <cell r="J345">
            <v>15</v>
          </cell>
        </row>
        <row r="346">
          <cell r="B346" t="str">
            <v>BUS</v>
          </cell>
          <cell r="C346" t="str">
            <v>Panneau bus C6 cl2 500 mm</v>
          </cell>
          <cell r="D346" t="str">
            <v>U</v>
          </cell>
          <cell r="J346">
            <v>0</v>
          </cell>
          <cell r="K346">
            <v>137.38</v>
          </cell>
        </row>
        <row r="347">
          <cell r="B347" t="str">
            <v>BUTEEBET</v>
          </cell>
          <cell r="C347" t="str">
            <v>Butée trapézoïdale 20 cm x 40 cm x 30 cm</v>
          </cell>
          <cell r="D347" t="str">
            <v>ML</v>
          </cell>
          <cell r="J347">
            <v>0</v>
          </cell>
          <cell r="L347">
            <v>23.6</v>
          </cell>
        </row>
        <row r="348">
          <cell r="B348" t="str">
            <v>C110X055</v>
          </cell>
          <cell r="C348" t="str">
            <v>Cadre 100 x 55</v>
          </cell>
          <cell r="D348" t="str">
            <v>ML</v>
          </cell>
          <cell r="J348">
            <v>0</v>
          </cell>
          <cell r="K348">
            <v>203.3</v>
          </cell>
        </row>
        <row r="349">
          <cell r="B349" t="str">
            <v>C113</v>
          </cell>
          <cell r="C349" t="str">
            <v>Panneau C113 normal Cl2</v>
          </cell>
          <cell r="D349" t="str">
            <v>U</v>
          </cell>
          <cell r="J349">
            <v>0</v>
          </cell>
          <cell r="L349">
            <v>241.53</v>
          </cell>
        </row>
        <row r="350">
          <cell r="B350" t="str">
            <v>C114</v>
          </cell>
          <cell r="C350" t="str">
            <v>Panneau C114 normal Cl2</v>
          </cell>
          <cell r="D350" t="str">
            <v>U</v>
          </cell>
          <cell r="J350">
            <v>0</v>
          </cell>
          <cell r="L350">
            <v>241.53</v>
          </cell>
        </row>
        <row r="351">
          <cell r="B351" t="str">
            <v>C13</v>
          </cell>
          <cell r="C351" t="str">
            <v>Bordures C13</v>
          </cell>
          <cell r="D351" t="str">
            <v>ML</v>
          </cell>
          <cell r="J351">
            <v>0</v>
          </cell>
          <cell r="K351">
            <v>14.4</v>
          </cell>
        </row>
        <row r="352">
          <cell r="B352" t="str">
            <v>C150X100</v>
          </cell>
          <cell r="C352" t="str">
            <v>Cadre 150 x100</v>
          </cell>
          <cell r="D352" t="str">
            <v>ML</v>
          </cell>
          <cell r="J352">
            <v>0</v>
          </cell>
          <cell r="K352">
            <v>520</v>
          </cell>
        </row>
        <row r="353">
          <cell r="B353" t="str">
            <v>C150X150</v>
          </cell>
          <cell r="C353" t="str">
            <v>Cadre 150 x 150</v>
          </cell>
          <cell r="D353" t="str">
            <v>ML</v>
          </cell>
          <cell r="J353">
            <v>0</v>
          </cell>
          <cell r="K353">
            <v>580</v>
          </cell>
        </row>
        <row r="354">
          <cell r="B354" t="str">
            <v>C20 + M9</v>
          </cell>
          <cell r="C354" t="str">
            <v>Panneaux C20a Cl2 700mm + M9</v>
          </cell>
          <cell r="D354" t="str">
            <v>U</v>
          </cell>
          <cell r="J354">
            <v>0</v>
          </cell>
          <cell r="L354">
            <v>352.2</v>
          </cell>
        </row>
        <row r="355">
          <cell r="B355" t="str">
            <v>C200X100</v>
          </cell>
          <cell r="C355" t="str">
            <v>Cadre 200 x100</v>
          </cell>
          <cell r="D355" t="str">
            <v>ML</v>
          </cell>
          <cell r="J355">
            <v>0</v>
          </cell>
          <cell r="K355">
            <v>670</v>
          </cell>
        </row>
        <row r="356">
          <cell r="B356" t="str">
            <v>C200X150</v>
          </cell>
          <cell r="C356" t="str">
            <v>Cadre 200 x150</v>
          </cell>
          <cell r="D356" t="str">
            <v>ML</v>
          </cell>
          <cell r="J356">
            <v>0</v>
          </cell>
          <cell r="K356">
            <v>850</v>
          </cell>
        </row>
        <row r="357">
          <cell r="B357" t="str">
            <v>C20A</v>
          </cell>
          <cell r="C357" t="str">
            <v>Panneau C20a cl2 500 mm</v>
          </cell>
          <cell r="D357" t="str">
            <v>U</v>
          </cell>
          <cell r="J357">
            <v>0</v>
          </cell>
          <cell r="L357">
            <v>305</v>
          </cell>
        </row>
        <row r="358">
          <cell r="B358" t="str">
            <v>C250X150</v>
          </cell>
          <cell r="C358" t="str">
            <v>Cadre 250 x150</v>
          </cell>
          <cell r="D358" t="str">
            <v>ML</v>
          </cell>
          <cell r="J358">
            <v>0</v>
          </cell>
          <cell r="K358">
            <v>1150</v>
          </cell>
        </row>
        <row r="359">
          <cell r="B359" t="str">
            <v>C27</v>
          </cell>
          <cell r="C359" t="str">
            <v>Panneaux C27 cl2 500 mm</v>
          </cell>
          <cell r="D359" t="str">
            <v>U</v>
          </cell>
          <cell r="J359">
            <v>0</v>
          </cell>
          <cell r="L359">
            <v>236.5</v>
          </cell>
        </row>
        <row r="360">
          <cell r="B360" t="str">
            <v>C27 700</v>
          </cell>
          <cell r="C360" t="str">
            <v>Panneaux C27 CL2 700mm</v>
          </cell>
          <cell r="D360" t="str">
            <v>U</v>
          </cell>
          <cell r="J360">
            <v>0</v>
          </cell>
          <cell r="L360">
            <v>352.2</v>
          </cell>
        </row>
        <row r="361">
          <cell r="B361" t="str">
            <v>C300X150</v>
          </cell>
          <cell r="C361" t="str">
            <v>Cadre 300 x150</v>
          </cell>
          <cell r="D361" t="str">
            <v>ML</v>
          </cell>
          <cell r="J361">
            <v>0</v>
          </cell>
          <cell r="K361">
            <v>1380</v>
          </cell>
        </row>
        <row r="362">
          <cell r="B362" t="str">
            <v>C300X175</v>
          </cell>
          <cell r="C362" t="str">
            <v>Cadre 300 x 175</v>
          </cell>
          <cell r="D362" t="str">
            <v>ML</v>
          </cell>
          <cell r="J362">
            <v>0</v>
          </cell>
          <cell r="K362">
            <v>1400</v>
          </cell>
        </row>
        <row r="363">
          <cell r="B363" t="str">
            <v>CA300-1T</v>
          </cell>
          <cell r="C363" t="str">
            <v>Calcaire 300 kg - 1 tonne</v>
          </cell>
          <cell r="D363" t="str">
            <v>T</v>
          </cell>
          <cell r="J363">
            <v>0</v>
          </cell>
          <cell r="K363">
            <v>20</v>
          </cell>
        </row>
        <row r="364">
          <cell r="B364" t="str">
            <v>CABLE3X6</v>
          </cell>
          <cell r="C364" t="str">
            <v>Fourniture et pose de Câble 3x6mm²</v>
          </cell>
          <cell r="D364" t="str">
            <v>ML</v>
          </cell>
          <cell r="J364">
            <v>0</v>
          </cell>
          <cell r="L364">
            <v>7.5</v>
          </cell>
        </row>
        <row r="365">
          <cell r="B365" t="str">
            <v>CABLETTE</v>
          </cell>
          <cell r="C365" t="str">
            <v>Cablette de terre 25 mm2</v>
          </cell>
          <cell r="D365" t="str">
            <v>ML</v>
          </cell>
          <cell r="J365">
            <v>0</v>
          </cell>
          <cell r="K365">
            <v>5</v>
          </cell>
        </row>
        <row r="366">
          <cell r="B366" t="str">
            <v>CABLETTE</v>
          </cell>
          <cell r="C366" t="str">
            <v>Cablette de terre 25 mm2</v>
          </cell>
          <cell r="D366" t="str">
            <v>ML</v>
          </cell>
          <cell r="J366">
            <v>0</v>
          </cell>
          <cell r="K366">
            <v>1.1399999999999999</v>
          </cell>
        </row>
        <row r="367">
          <cell r="B367" t="str">
            <v>CAD TETE</v>
          </cell>
          <cell r="C367" t="str">
            <v>Tête de cadre 2.50mx1.25m</v>
          </cell>
          <cell r="D367" t="str">
            <v>U</v>
          </cell>
          <cell r="J367">
            <v>0</v>
          </cell>
          <cell r="K367">
            <v>1830</v>
          </cell>
        </row>
        <row r="368">
          <cell r="B368" t="str">
            <v>CAGR100A</v>
          </cell>
          <cell r="C368" t="str">
            <v>Caniveau à grille 100 classe A</v>
          </cell>
          <cell r="D368" t="str">
            <v>ML</v>
          </cell>
          <cell r="J368">
            <v>0</v>
          </cell>
          <cell r="K368">
            <v>33.200000000000003</v>
          </cell>
        </row>
        <row r="369">
          <cell r="B369" t="str">
            <v>CAGR100C</v>
          </cell>
          <cell r="C369" t="str">
            <v>Caniveau à grille 100 classe C</v>
          </cell>
          <cell r="D369" t="str">
            <v>ML</v>
          </cell>
          <cell r="J369">
            <v>0</v>
          </cell>
          <cell r="K369">
            <v>46.2</v>
          </cell>
        </row>
        <row r="370">
          <cell r="B370" t="str">
            <v>CAGR200C</v>
          </cell>
          <cell r="C370" t="str">
            <v>Caniveau à grille 200 classe C</v>
          </cell>
          <cell r="D370" t="str">
            <v>ML</v>
          </cell>
          <cell r="J370">
            <v>0</v>
          </cell>
          <cell r="K370">
            <v>105.2</v>
          </cell>
        </row>
        <row r="371">
          <cell r="B371" t="str">
            <v>CAGR300C</v>
          </cell>
          <cell r="C371" t="str">
            <v>Caniveau à grille 300 classe C</v>
          </cell>
          <cell r="D371" t="str">
            <v>ML</v>
          </cell>
          <cell r="J371">
            <v>0</v>
          </cell>
          <cell r="K371">
            <v>193.6</v>
          </cell>
        </row>
        <row r="372">
          <cell r="B372" t="str">
            <v>CAGR450</v>
          </cell>
          <cell r="C372" t="str">
            <v>Caniveau a grille galva</v>
          </cell>
          <cell r="D372" t="str">
            <v>ML</v>
          </cell>
          <cell r="J372">
            <v>0</v>
          </cell>
          <cell r="K372">
            <v>140</v>
          </cell>
        </row>
        <row r="373">
          <cell r="B373" t="str">
            <v>CAGRGALV</v>
          </cell>
          <cell r="C373" t="str">
            <v>Caniveau à grille galva clips en 1ml</v>
          </cell>
          <cell r="D373" t="str">
            <v>ML</v>
          </cell>
          <cell r="J373">
            <v>0</v>
          </cell>
          <cell r="K373">
            <v>14.38</v>
          </cell>
        </row>
        <row r="374">
          <cell r="B374" t="str">
            <v>CAISSON</v>
          </cell>
          <cell r="C374" t="str">
            <v>Caissons de rétention d'eau</v>
          </cell>
          <cell r="D374" t="str">
            <v>M3</v>
          </cell>
          <cell r="J374">
            <v>0</v>
          </cell>
          <cell r="K374">
            <v>180</v>
          </cell>
        </row>
        <row r="375">
          <cell r="B375" t="str">
            <v>CAISSVEG</v>
          </cell>
          <cell r="C375" t="str">
            <v>Fourniture et pose de caisson bois végét</v>
          </cell>
          <cell r="D375" t="str">
            <v>M3</v>
          </cell>
          <cell r="J375">
            <v>0</v>
          </cell>
          <cell r="L375">
            <v>300</v>
          </cell>
        </row>
        <row r="376">
          <cell r="B376" t="str">
            <v>CAL10100</v>
          </cell>
          <cell r="C376" t="str">
            <v>Calcaire 10 - 100 kg</v>
          </cell>
          <cell r="D376" t="str">
            <v>T</v>
          </cell>
          <cell r="J376">
            <v>0</v>
          </cell>
          <cell r="K376">
            <v>10</v>
          </cell>
        </row>
        <row r="377">
          <cell r="B377" t="str">
            <v>CAN ACO</v>
          </cell>
          <cell r="C377" t="str">
            <v>Caniveau aco pour piste</v>
          </cell>
          <cell r="D377" t="str">
            <v>ML</v>
          </cell>
          <cell r="J377">
            <v>0</v>
          </cell>
          <cell r="K377">
            <v>79.37</v>
          </cell>
        </row>
        <row r="378">
          <cell r="B378" t="str">
            <v>CAN RAIN</v>
          </cell>
          <cell r="C378" t="str">
            <v>Caniveau Drainclean sans grille</v>
          </cell>
          <cell r="D378" t="str">
            <v>ML</v>
          </cell>
          <cell r="J378">
            <v>0</v>
          </cell>
          <cell r="K378">
            <v>189.8</v>
          </cell>
        </row>
        <row r="379">
          <cell r="B379" t="str">
            <v>CAN200L1</v>
          </cell>
          <cell r="C379" t="str">
            <v>Caniveau 200 sans grille L=1.00m</v>
          </cell>
          <cell r="D379" t="str">
            <v>U</v>
          </cell>
          <cell r="J379">
            <v>0</v>
          </cell>
          <cell r="K379">
            <v>62.71</v>
          </cell>
        </row>
        <row r="380">
          <cell r="B380" t="str">
            <v>CAN20X30</v>
          </cell>
          <cell r="C380" t="str">
            <v>Caniveaux coulés 20x30</v>
          </cell>
          <cell r="D380" t="str">
            <v>ML</v>
          </cell>
          <cell r="J380">
            <v>0</v>
          </cell>
          <cell r="L380">
            <v>16</v>
          </cell>
        </row>
        <row r="381">
          <cell r="B381" t="str">
            <v>CAN250</v>
          </cell>
          <cell r="C381" t="str">
            <v>Caniveau HRI 250 C250</v>
          </cell>
          <cell r="D381" t="str">
            <v>ML</v>
          </cell>
          <cell r="J381">
            <v>0</v>
          </cell>
          <cell r="K381">
            <v>179</v>
          </cell>
        </row>
        <row r="382">
          <cell r="B382" t="str">
            <v>CAN30X30</v>
          </cell>
          <cell r="C382" t="str">
            <v>Caniveaux grille type banane D400</v>
          </cell>
          <cell r="D382" t="str">
            <v>ML</v>
          </cell>
          <cell r="J382">
            <v>0</v>
          </cell>
          <cell r="K382">
            <v>186</v>
          </cell>
        </row>
        <row r="383">
          <cell r="B383" t="str">
            <v>CAN350</v>
          </cell>
          <cell r="C383" t="str">
            <v>Caniveau 350 int+ grille d400 KN</v>
          </cell>
          <cell r="D383" t="str">
            <v>ML</v>
          </cell>
          <cell r="J383">
            <v>0</v>
          </cell>
          <cell r="K383">
            <v>260</v>
          </cell>
        </row>
        <row r="384">
          <cell r="B384" t="str">
            <v>CAN40X40</v>
          </cell>
          <cell r="C384" t="str">
            <v>Caniveaux coulés 40x40</v>
          </cell>
          <cell r="D384" t="str">
            <v>ML</v>
          </cell>
          <cell r="J384">
            <v>0</v>
          </cell>
          <cell r="L384">
            <v>29</v>
          </cell>
        </row>
        <row r="385">
          <cell r="B385" t="str">
            <v>CANA25</v>
          </cell>
          <cell r="C385" t="str">
            <v>Canalisation diam 25 6 bars + grillage</v>
          </cell>
          <cell r="D385" t="str">
            <v>ML</v>
          </cell>
          <cell r="J385">
            <v>0</v>
          </cell>
          <cell r="L385">
            <v>2.8</v>
          </cell>
        </row>
        <row r="386">
          <cell r="B386" t="str">
            <v>CANASPHA</v>
          </cell>
          <cell r="C386" t="str">
            <v>Caniveau coulé asphalte porphyré</v>
          </cell>
          <cell r="D386" t="str">
            <v>ML</v>
          </cell>
          <cell r="J386">
            <v>0</v>
          </cell>
          <cell r="L386">
            <v>15</v>
          </cell>
        </row>
        <row r="387">
          <cell r="B387" t="str">
            <v>CAND1</v>
          </cell>
          <cell r="C387" t="str">
            <v>Mât 4m lanterne plurio Europhane</v>
          </cell>
          <cell r="D387" t="str">
            <v>U</v>
          </cell>
          <cell r="J387">
            <v>0</v>
          </cell>
          <cell r="L387">
            <v>850</v>
          </cell>
        </row>
        <row r="388">
          <cell r="B388" t="str">
            <v>CAND2</v>
          </cell>
          <cell r="C388" t="str">
            <v>Ensemble mât  3.5 m + lanterne CERES</v>
          </cell>
          <cell r="D388" t="str">
            <v>U</v>
          </cell>
          <cell r="J388">
            <v>0</v>
          </cell>
          <cell r="L388">
            <v>800</v>
          </cell>
        </row>
        <row r="389">
          <cell r="B389" t="str">
            <v>CAND3</v>
          </cell>
          <cell r="C389" t="str">
            <v>Mats d’éclairage ht 4m METRONOMIS MALMO</v>
          </cell>
          <cell r="D389" t="str">
            <v>U</v>
          </cell>
          <cell r="J389">
            <v>0</v>
          </cell>
          <cell r="L389">
            <v>1624</v>
          </cell>
        </row>
        <row r="390">
          <cell r="B390" t="str">
            <v>CAND4</v>
          </cell>
          <cell r="C390" t="str">
            <v>Candélabre modèle Lanterna chez DISANO</v>
          </cell>
          <cell r="D390" t="str">
            <v>U</v>
          </cell>
          <cell r="J390">
            <v>0</v>
          </cell>
          <cell r="L390">
            <v>800</v>
          </cell>
        </row>
        <row r="391">
          <cell r="B391" t="str">
            <v>CAND5</v>
          </cell>
          <cell r="C391" t="str">
            <v>Candélabre urbapole Technilum 1x100W 6m</v>
          </cell>
          <cell r="D391" t="str">
            <v>U</v>
          </cell>
          <cell r="J391">
            <v>0</v>
          </cell>
          <cell r="L391">
            <v>2950</v>
          </cell>
        </row>
        <row r="392">
          <cell r="B392" t="str">
            <v>CAND6</v>
          </cell>
          <cell r="C392" t="str">
            <v>Candélabre modèle Linea de chez Actilum</v>
          </cell>
          <cell r="D392" t="str">
            <v>U</v>
          </cell>
          <cell r="J392">
            <v>0</v>
          </cell>
          <cell r="L392">
            <v>2150</v>
          </cell>
        </row>
        <row r="393">
          <cell r="B393" t="str">
            <v>CAND7</v>
          </cell>
          <cell r="C393" t="str">
            <v>Candélabre Discera de chez LUDEC ht=4m</v>
          </cell>
          <cell r="D393" t="str">
            <v>U</v>
          </cell>
          <cell r="J393">
            <v>0</v>
          </cell>
          <cell r="L393">
            <v>1150</v>
          </cell>
        </row>
        <row r="394">
          <cell r="B394" t="str">
            <v>CANFEN40</v>
          </cell>
          <cell r="C394" t="str">
            <v>Caniveau à fente Ø 400</v>
          </cell>
          <cell r="D394" t="str">
            <v>ML</v>
          </cell>
          <cell r="J394">
            <v>0</v>
          </cell>
          <cell r="K394">
            <v>96.3</v>
          </cell>
        </row>
        <row r="395">
          <cell r="B395" t="str">
            <v>CANPAV30</v>
          </cell>
          <cell r="C395" t="str">
            <v>Caniveau pavé de 30</v>
          </cell>
          <cell r="D395" t="str">
            <v>ML</v>
          </cell>
          <cell r="J395">
            <v>0</v>
          </cell>
          <cell r="L395">
            <v>30</v>
          </cell>
        </row>
        <row r="396">
          <cell r="B396" t="str">
            <v>CANQM350</v>
          </cell>
          <cell r="C396" t="str">
            <v>Caniveau Qmax 350 à fente ACO L 2m</v>
          </cell>
          <cell r="D396" t="str">
            <v>ML</v>
          </cell>
          <cell r="J396">
            <v>0</v>
          </cell>
          <cell r="K396">
            <v>135</v>
          </cell>
        </row>
        <row r="397">
          <cell r="B397" t="str">
            <v>CANTR933</v>
          </cell>
          <cell r="C397" t="str">
            <v>Caniveau trapezoidal 90x30x30</v>
          </cell>
          <cell r="D397" t="str">
            <v>ML</v>
          </cell>
          <cell r="J397">
            <v>0</v>
          </cell>
          <cell r="K397">
            <v>51</v>
          </cell>
        </row>
        <row r="398">
          <cell r="B398" t="str">
            <v>CANVT30</v>
          </cell>
          <cell r="C398" t="str">
            <v>Pose de caniveau coulé sans fourniture</v>
          </cell>
          <cell r="D398" t="str">
            <v>ML</v>
          </cell>
          <cell r="J398">
            <v>0</v>
          </cell>
          <cell r="L398">
            <v>7.5</v>
          </cell>
        </row>
        <row r="399">
          <cell r="B399" t="str">
            <v>CAO&lt;25T</v>
          </cell>
          <cell r="C399" t="str">
            <v>Chaux vive livrés inférieur à 25 T</v>
          </cell>
          <cell r="D399" t="str">
            <v>T</v>
          </cell>
          <cell r="J399">
            <v>0</v>
          </cell>
          <cell r="K399">
            <v>76</v>
          </cell>
        </row>
        <row r="400">
          <cell r="B400" t="str">
            <v>CAO&gt;25T</v>
          </cell>
          <cell r="C400" t="str">
            <v>Chaux vive livrés supérieur à 25 T</v>
          </cell>
          <cell r="D400" t="str">
            <v>T</v>
          </cell>
          <cell r="J400">
            <v>0</v>
          </cell>
          <cell r="K400">
            <v>89.5</v>
          </cell>
        </row>
        <row r="401">
          <cell r="B401" t="str">
            <v>CAOTRANS</v>
          </cell>
          <cell r="C401" t="str">
            <v>Voyage forfaitaire si T&lt;25</v>
          </cell>
          <cell r="D401" t="str">
            <v>FT</v>
          </cell>
          <cell r="J401">
            <v>0</v>
          </cell>
          <cell r="K401">
            <v>450</v>
          </cell>
        </row>
        <row r="402">
          <cell r="B402" t="str">
            <v>CAR250</v>
          </cell>
          <cell r="C402" t="str">
            <v>Clapet anti retour Ø 250</v>
          </cell>
          <cell r="D402" t="str">
            <v>U</v>
          </cell>
          <cell r="J402">
            <v>0</v>
          </cell>
          <cell r="K402">
            <v>148.29</v>
          </cell>
        </row>
        <row r="403">
          <cell r="B403" t="str">
            <v>CAR400</v>
          </cell>
          <cell r="C403" t="str">
            <v>Clapet anti retour Ø 400</v>
          </cell>
          <cell r="D403" t="str">
            <v>U</v>
          </cell>
          <cell r="J403">
            <v>0</v>
          </cell>
          <cell r="K403">
            <v>411.94</v>
          </cell>
        </row>
        <row r="404">
          <cell r="B404" t="str">
            <v>CAROTTAG</v>
          </cell>
          <cell r="C404" t="str">
            <v>Carottage de souche</v>
          </cell>
          <cell r="D404" t="str">
            <v>U</v>
          </cell>
          <cell r="J404">
            <v>0</v>
          </cell>
          <cell r="L404">
            <v>137.19999999999999</v>
          </cell>
        </row>
        <row r="405">
          <cell r="B405" t="str">
            <v>CAUS SPI</v>
          </cell>
          <cell r="C405" t="str">
            <v>Spirée 40/60</v>
          </cell>
          <cell r="D405" t="str">
            <v>U</v>
          </cell>
          <cell r="J405">
            <v>0</v>
          </cell>
          <cell r="L405">
            <v>8</v>
          </cell>
        </row>
        <row r="406">
          <cell r="B406" t="str">
            <v>CAUSSAT</v>
          </cell>
          <cell r="C406" t="str">
            <v>Ss traitance espaces verts</v>
          </cell>
          <cell r="D406" t="str">
            <v>FT</v>
          </cell>
          <cell r="J406">
            <v>0</v>
          </cell>
          <cell r="L406">
            <v>0</v>
          </cell>
        </row>
        <row r="407">
          <cell r="B407" t="str">
            <v>CAVEAUX</v>
          </cell>
          <cell r="C407" t="str">
            <v>Caveaux 1.95 x2.45x0.6 + dalle fermet&amp;fd</v>
          </cell>
          <cell r="D407" t="str">
            <v>U</v>
          </cell>
          <cell r="J407">
            <v>0</v>
          </cell>
          <cell r="K407">
            <v>711.87</v>
          </cell>
        </row>
        <row r="408">
          <cell r="B408" t="str">
            <v>CAVURNE</v>
          </cell>
          <cell r="C408" t="str">
            <v>Cavurne 0.6 x 0.6 x 0.4 + dalle rose cla</v>
          </cell>
          <cell r="D408" t="str">
            <v>U</v>
          </cell>
          <cell r="J408">
            <v>0</v>
          </cell>
          <cell r="K408">
            <v>314.06</v>
          </cell>
        </row>
        <row r="409">
          <cell r="B409" t="str">
            <v>CAZERES</v>
          </cell>
          <cell r="C409" t="str">
            <v>Sous traitance cazeres TP</v>
          </cell>
          <cell r="D409" t="str">
            <v>ENS</v>
          </cell>
          <cell r="J409">
            <v>0</v>
          </cell>
          <cell r="L409">
            <v>1</v>
          </cell>
        </row>
        <row r="410">
          <cell r="B410" t="str">
            <v>CC1</v>
          </cell>
          <cell r="C410" t="str">
            <v>Caniveau CC1</v>
          </cell>
          <cell r="D410" t="str">
            <v>ML</v>
          </cell>
          <cell r="J410">
            <v>0</v>
          </cell>
          <cell r="K410">
            <v>7</v>
          </cell>
        </row>
        <row r="411">
          <cell r="B411" t="str">
            <v>CC1</v>
          </cell>
          <cell r="C411" t="str">
            <v>Caniveau CC1</v>
          </cell>
          <cell r="D411" t="str">
            <v>ML</v>
          </cell>
          <cell r="J411">
            <v>0</v>
          </cell>
          <cell r="K411">
            <v>10.199999999999999</v>
          </cell>
        </row>
        <row r="412">
          <cell r="B412" t="str">
            <v>CC1 pose</v>
          </cell>
          <cell r="C412" t="str">
            <v>Caniveaux CC1</v>
          </cell>
          <cell r="D412" t="str">
            <v>ML</v>
          </cell>
          <cell r="J412">
            <v>0</v>
          </cell>
          <cell r="L412">
            <v>25.2</v>
          </cell>
        </row>
        <row r="413">
          <cell r="B413" t="str">
            <v>CC2</v>
          </cell>
          <cell r="C413" t="str">
            <v>Caniveau CC2</v>
          </cell>
          <cell r="D413" t="str">
            <v>ML</v>
          </cell>
          <cell r="J413">
            <v>0</v>
          </cell>
          <cell r="K413">
            <v>9.17</v>
          </cell>
        </row>
        <row r="414">
          <cell r="B414" t="str">
            <v>CC2</v>
          </cell>
          <cell r="C414" t="str">
            <v>Caniveau CC2</v>
          </cell>
          <cell r="D414" t="str">
            <v>ML</v>
          </cell>
          <cell r="J414">
            <v>0</v>
          </cell>
          <cell r="K414">
            <v>13.4</v>
          </cell>
        </row>
        <row r="415">
          <cell r="B415" t="str">
            <v>CC2 pose</v>
          </cell>
          <cell r="C415" t="str">
            <v>Caniveaux CC2</v>
          </cell>
          <cell r="D415" t="str">
            <v>ML</v>
          </cell>
          <cell r="J415">
            <v>0</v>
          </cell>
          <cell r="L415">
            <v>31.5</v>
          </cell>
        </row>
        <row r="416">
          <cell r="B416" t="str">
            <v>CEDEZ</v>
          </cell>
          <cell r="C416" t="str">
            <v>Cédez le passage</v>
          </cell>
          <cell r="D416" t="str">
            <v>M2</v>
          </cell>
          <cell r="J416">
            <v>0</v>
          </cell>
          <cell r="L416">
            <v>10.5</v>
          </cell>
        </row>
        <row r="417">
          <cell r="B417" t="str">
            <v>CEDEZPAS</v>
          </cell>
          <cell r="C417" t="str">
            <v>Panneau cédez le passage cl2 700 mm +m9c</v>
          </cell>
          <cell r="D417" t="str">
            <v>U</v>
          </cell>
          <cell r="J417">
            <v>0</v>
          </cell>
          <cell r="K417">
            <v>135.27000000000001</v>
          </cell>
        </row>
        <row r="418">
          <cell r="B418" t="str">
            <v>CERIS</v>
          </cell>
          <cell r="C418" t="str">
            <v>Cerisier</v>
          </cell>
          <cell r="D418" t="str">
            <v>U</v>
          </cell>
          <cell r="J418">
            <v>0</v>
          </cell>
          <cell r="L418">
            <v>85</v>
          </cell>
        </row>
        <row r="419">
          <cell r="B419" t="str">
            <v>CERIS JA</v>
          </cell>
          <cell r="C419" t="str">
            <v>Cerisier japonais de gabarit 20/25</v>
          </cell>
          <cell r="D419" t="str">
            <v>U</v>
          </cell>
          <cell r="J419">
            <v>0</v>
          </cell>
          <cell r="L419">
            <v>410</v>
          </cell>
        </row>
        <row r="420">
          <cell r="B420" t="str">
            <v>CFENT T2</v>
          </cell>
          <cell r="C420" t="str">
            <v>Caniveau à fente avec T2 intégrée</v>
          </cell>
          <cell r="D420" t="str">
            <v>ML</v>
          </cell>
          <cell r="J420">
            <v>0</v>
          </cell>
          <cell r="L420">
            <v>120</v>
          </cell>
        </row>
        <row r="421">
          <cell r="B421" t="str">
            <v>CFENT400</v>
          </cell>
          <cell r="C421" t="str">
            <v>Caniveau à fente coulé en place Ø400</v>
          </cell>
          <cell r="D421" t="str">
            <v>ML</v>
          </cell>
          <cell r="J421">
            <v>0</v>
          </cell>
          <cell r="L421">
            <v>73.2</v>
          </cell>
        </row>
        <row r="422">
          <cell r="B422" t="str">
            <v>CHAISATL</v>
          </cell>
          <cell r="C422" t="str">
            <v>Chaise longue Atlantique</v>
          </cell>
          <cell r="D422" t="str">
            <v>U</v>
          </cell>
          <cell r="J422">
            <v>0</v>
          </cell>
          <cell r="K422">
            <v>508</v>
          </cell>
        </row>
        <row r="423">
          <cell r="B423" t="str">
            <v>CHAISNEO</v>
          </cell>
          <cell r="C423" t="str">
            <v>Chaise Neobarcino 700 Naturel</v>
          </cell>
          <cell r="D423" t="str">
            <v>U</v>
          </cell>
          <cell r="J423">
            <v>0</v>
          </cell>
          <cell r="K423">
            <v>252</v>
          </cell>
        </row>
        <row r="424">
          <cell r="B424" t="str">
            <v>CHAP42</v>
          </cell>
          <cell r="C424" t="str">
            <v>Chapeau terre cuite 42x42</v>
          </cell>
          <cell r="D424" t="str">
            <v>U</v>
          </cell>
          <cell r="J424">
            <v>0</v>
          </cell>
          <cell r="K424">
            <v>21.5</v>
          </cell>
        </row>
        <row r="425">
          <cell r="B425" t="str">
            <v>CHAPE</v>
          </cell>
          <cell r="C425" t="str">
            <v>Chape béton dosée à 400 kg sur 0.08m</v>
          </cell>
          <cell r="D425" t="str">
            <v>M2</v>
          </cell>
          <cell r="J425">
            <v>0</v>
          </cell>
          <cell r="L425">
            <v>20</v>
          </cell>
        </row>
        <row r="426">
          <cell r="B426" t="str">
            <v>CHAPETAN</v>
          </cell>
          <cell r="C426" t="str">
            <v>Chape asphalte coulé bicouche</v>
          </cell>
          <cell r="D426" t="str">
            <v>M2</v>
          </cell>
          <cell r="J426">
            <v>0</v>
          </cell>
          <cell r="L426">
            <v>15</v>
          </cell>
        </row>
        <row r="427">
          <cell r="B427" t="str">
            <v>charg</v>
          </cell>
          <cell r="C427" t="str">
            <v>Chargeuse Cat 906</v>
          </cell>
          <cell r="D427" t="str">
            <v>J</v>
          </cell>
          <cell r="E427">
            <v>126</v>
          </cell>
          <cell r="H427">
            <v>240</v>
          </cell>
          <cell r="J427">
            <v>366</v>
          </cell>
        </row>
        <row r="428">
          <cell r="B428" t="str">
            <v>CHAUDRON</v>
          </cell>
          <cell r="C428" t="str">
            <v>Divers metallerie Serrurerie</v>
          </cell>
          <cell r="D428" t="str">
            <v>U</v>
          </cell>
          <cell r="J428">
            <v>0</v>
          </cell>
          <cell r="L428">
            <v>2450</v>
          </cell>
        </row>
        <row r="429">
          <cell r="B429" t="str">
            <v>Chaux</v>
          </cell>
          <cell r="C429" t="str">
            <v>Chaux</v>
          </cell>
          <cell r="D429" t="str">
            <v>T</v>
          </cell>
          <cell r="J429">
            <v>0</v>
          </cell>
          <cell r="K429">
            <v>90</v>
          </cell>
        </row>
        <row r="430">
          <cell r="B430" t="str">
            <v>CHE PLAQ</v>
          </cell>
          <cell r="C430" t="str">
            <v>F&amp;P d'une plaque métallique 120x60mm</v>
          </cell>
          <cell r="D430" t="str">
            <v>U</v>
          </cell>
          <cell r="J430">
            <v>0</v>
          </cell>
          <cell r="L430">
            <v>85</v>
          </cell>
        </row>
        <row r="431">
          <cell r="B431" t="str">
            <v>chef</v>
          </cell>
          <cell r="C431" t="str">
            <v>Chef de chantier + véhicule</v>
          </cell>
          <cell r="D431" t="str">
            <v>J</v>
          </cell>
          <cell r="E431">
            <v>50</v>
          </cell>
          <cell r="H431">
            <v>400</v>
          </cell>
          <cell r="J431">
            <v>450</v>
          </cell>
        </row>
        <row r="432">
          <cell r="B432" t="str">
            <v>CHEMISAG</v>
          </cell>
          <cell r="C432" t="str">
            <v>Chemisage réseau EU DN200</v>
          </cell>
          <cell r="D432" t="str">
            <v>ML</v>
          </cell>
          <cell r="J432">
            <v>0</v>
          </cell>
          <cell r="L432">
            <v>160</v>
          </cell>
        </row>
        <row r="433">
          <cell r="B433" t="str">
            <v>CHENES</v>
          </cell>
          <cell r="C433" t="str">
            <v>Chênes 6/8</v>
          </cell>
          <cell r="D433" t="str">
            <v>U</v>
          </cell>
          <cell r="J433">
            <v>0</v>
          </cell>
          <cell r="L433">
            <v>80</v>
          </cell>
        </row>
        <row r="434">
          <cell r="B434" t="str">
            <v>CHENES2</v>
          </cell>
          <cell r="C434" t="str">
            <v>Arbres hautes tiges Quercus Robur 14/16</v>
          </cell>
          <cell r="D434" t="str">
            <v>U</v>
          </cell>
          <cell r="J434">
            <v>0</v>
          </cell>
          <cell r="L434">
            <v>196</v>
          </cell>
        </row>
        <row r="435">
          <cell r="B435" t="str">
            <v>CHENES3</v>
          </cell>
          <cell r="C435" t="str">
            <v>Quercus pubescens en 10/12 avec drain</v>
          </cell>
          <cell r="D435" t="str">
            <v>U</v>
          </cell>
          <cell r="J435">
            <v>0</v>
          </cell>
          <cell r="L435">
            <v>133</v>
          </cell>
        </row>
        <row r="436">
          <cell r="B436" t="str">
            <v>CHENES4</v>
          </cell>
          <cell r="C436" t="str">
            <v>Ch vert QUERCUS ILEX 14-16 TIGE</v>
          </cell>
          <cell r="D436" t="str">
            <v>U</v>
          </cell>
          <cell r="J436">
            <v>0</v>
          </cell>
          <cell r="L436">
            <v>305</v>
          </cell>
        </row>
        <row r="437">
          <cell r="B437" t="str">
            <v>CIMENTB</v>
          </cell>
          <cell r="C437" t="str">
            <v>CIMENT BLANC SAC 25 Kg</v>
          </cell>
          <cell r="D437" t="str">
            <v>U</v>
          </cell>
          <cell r="J437">
            <v>0</v>
          </cell>
          <cell r="K437">
            <v>11.93</v>
          </cell>
        </row>
        <row r="438">
          <cell r="B438" t="str">
            <v>CIMFOND5</v>
          </cell>
          <cell r="C438" t="str">
            <v>Ciment fondu 5Kg</v>
          </cell>
          <cell r="D438" t="str">
            <v>U</v>
          </cell>
          <cell r="J438">
            <v>0</v>
          </cell>
          <cell r="K438">
            <v>6.32</v>
          </cell>
        </row>
        <row r="439">
          <cell r="B439" t="str">
            <v>CIMFOND5</v>
          </cell>
          <cell r="C439" t="str">
            <v>Ciment fondu 5Kg</v>
          </cell>
          <cell r="D439" t="str">
            <v>U</v>
          </cell>
          <cell r="J439">
            <v>0</v>
          </cell>
          <cell r="K439">
            <v>6.32</v>
          </cell>
        </row>
        <row r="440">
          <cell r="B440" t="str">
            <v>CITESOUP</v>
          </cell>
          <cell r="C440" t="str">
            <v>Citerne souple défence incendie 150m3</v>
          </cell>
          <cell r="D440" t="str">
            <v>U</v>
          </cell>
          <cell r="J440">
            <v>0</v>
          </cell>
          <cell r="K440">
            <v>5500</v>
          </cell>
        </row>
        <row r="441">
          <cell r="B441" t="str">
            <v>CL BOI1M</v>
          </cell>
          <cell r="C441" t="str">
            <v>Clôtures en chataignier ganivelles h=1m</v>
          </cell>
          <cell r="D441" t="str">
            <v>ML</v>
          </cell>
          <cell r="J441">
            <v>0</v>
          </cell>
          <cell r="L441">
            <v>38.5</v>
          </cell>
        </row>
        <row r="442">
          <cell r="B442" t="str">
            <v>CL P 3M</v>
          </cell>
          <cell r="C442" t="str">
            <v>Panneaux rigides de h 3m</v>
          </cell>
          <cell r="D442" t="str">
            <v>ML</v>
          </cell>
          <cell r="J442">
            <v>0</v>
          </cell>
          <cell r="L442">
            <v>98.6</v>
          </cell>
        </row>
        <row r="443">
          <cell r="B443" t="str">
            <v>CL P 6M</v>
          </cell>
          <cell r="C443" t="str">
            <v>Panneaux rigides de h 6m</v>
          </cell>
          <cell r="D443" t="str">
            <v>ML</v>
          </cell>
          <cell r="J443">
            <v>0</v>
          </cell>
          <cell r="L443">
            <v>77.900000000000006</v>
          </cell>
        </row>
        <row r="444">
          <cell r="B444" t="str">
            <v>CL PB 9M</v>
          </cell>
          <cell r="C444" t="str">
            <v>Filet Pare Ballon de h 9m</v>
          </cell>
          <cell r="D444" t="str">
            <v>ML</v>
          </cell>
          <cell r="J444">
            <v>0</v>
          </cell>
          <cell r="L444">
            <v>127</v>
          </cell>
        </row>
        <row r="445">
          <cell r="B445" t="str">
            <v>CL S 1M</v>
          </cell>
          <cell r="C445" t="str">
            <v>Cloture simple torsion 1m</v>
          </cell>
          <cell r="D445" t="str">
            <v>ML</v>
          </cell>
          <cell r="J445">
            <v>0</v>
          </cell>
          <cell r="L445">
            <v>21.1</v>
          </cell>
        </row>
        <row r="446">
          <cell r="B446" t="str">
            <v>CL S1.2M</v>
          </cell>
          <cell r="C446" t="str">
            <v>Grillage simple torsion 1.20m</v>
          </cell>
          <cell r="D446" t="str">
            <v>ML</v>
          </cell>
          <cell r="J446">
            <v>0</v>
          </cell>
          <cell r="L446">
            <v>21.9</v>
          </cell>
        </row>
        <row r="447">
          <cell r="B447" t="str">
            <v>CL S1.5M</v>
          </cell>
          <cell r="C447" t="str">
            <v>Cloture simple torsion 1.5 m</v>
          </cell>
          <cell r="D447" t="str">
            <v>ML</v>
          </cell>
          <cell r="J447">
            <v>0</v>
          </cell>
          <cell r="L447">
            <v>23.8</v>
          </cell>
        </row>
        <row r="448">
          <cell r="B448" t="str">
            <v>CL S1.7M</v>
          </cell>
          <cell r="C448" t="str">
            <v>Cloture simple 1.75m</v>
          </cell>
          <cell r="D448" t="str">
            <v>ML</v>
          </cell>
          <cell r="J448">
            <v>0</v>
          </cell>
          <cell r="L448">
            <v>24.28</v>
          </cell>
        </row>
        <row r="449">
          <cell r="B449" t="str">
            <v>CL S2M</v>
          </cell>
          <cell r="C449" t="str">
            <v>Cloture simple 2.00m</v>
          </cell>
          <cell r="D449" t="str">
            <v>ML</v>
          </cell>
          <cell r="J449">
            <v>0</v>
          </cell>
          <cell r="L449">
            <v>27.8</v>
          </cell>
        </row>
        <row r="450">
          <cell r="B450" t="str">
            <v>CL S3M</v>
          </cell>
          <cell r="C450" t="str">
            <v>Cloture simple torsion 3.00m</v>
          </cell>
          <cell r="D450" t="str">
            <v>ML</v>
          </cell>
          <cell r="J450">
            <v>0</v>
          </cell>
          <cell r="L450">
            <v>75.099999999999994</v>
          </cell>
        </row>
        <row r="451">
          <cell r="B451" t="str">
            <v>CL SO1.5</v>
          </cell>
          <cell r="C451" t="str">
            <v>Clôture soudée1.5m</v>
          </cell>
          <cell r="D451" t="str">
            <v>M2</v>
          </cell>
          <cell r="J451">
            <v>0</v>
          </cell>
          <cell r="L451">
            <v>30.8</v>
          </cell>
        </row>
        <row r="452">
          <cell r="B452" t="str">
            <v>CL SO1.7</v>
          </cell>
          <cell r="C452" t="str">
            <v>Clôture soudée 1.75m</v>
          </cell>
          <cell r="D452" t="str">
            <v>ML</v>
          </cell>
          <cell r="J452">
            <v>0</v>
          </cell>
          <cell r="L452">
            <v>34.5</v>
          </cell>
        </row>
        <row r="453">
          <cell r="B453" t="str">
            <v>CL SO2</v>
          </cell>
          <cell r="C453" t="str">
            <v>Clôture soudée 2.00m</v>
          </cell>
          <cell r="D453" t="str">
            <v>ML</v>
          </cell>
          <cell r="J453">
            <v>0</v>
          </cell>
          <cell r="L453">
            <v>34.200000000000003</v>
          </cell>
        </row>
        <row r="454">
          <cell r="B454" t="str">
            <v>CL TS 2M</v>
          </cell>
          <cell r="C454" t="str">
            <v>Clôture treillis soudés de hauteur 2.2 m</v>
          </cell>
          <cell r="D454" t="str">
            <v>ML</v>
          </cell>
          <cell r="J454">
            <v>0</v>
          </cell>
          <cell r="L454">
            <v>39.799999999999997</v>
          </cell>
        </row>
        <row r="455">
          <cell r="B455" t="str">
            <v>CLAP1000</v>
          </cell>
          <cell r="C455" t="str">
            <v>Clapet anti retour Ø 1000</v>
          </cell>
          <cell r="D455" t="str">
            <v>U</v>
          </cell>
          <cell r="J455">
            <v>0</v>
          </cell>
          <cell r="K455">
            <v>3649.32</v>
          </cell>
        </row>
        <row r="456">
          <cell r="B456" t="str">
            <v>CLAP250</v>
          </cell>
          <cell r="C456" t="str">
            <v>Clapet anti retour Ø 250</v>
          </cell>
          <cell r="D456" t="str">
            <v>U</v>
          </cell>
          <cell r="J456">
            <v>0</v>
          </cell>
          <cell r="K456">
            <v>148.29</v>
          </cell>
        </row>
        <row r="457">
          <cell r="B457" t="str">
            <v>CLAP300</v>
          </cell>
          <cell r="C457" t="str">
            <v>Clapet antiretour Ø300</v>
          </cell>
          <cell r="D457" t="str">
            <v>U</v>
          </cell>
          <cell r="J457">
            <v>0</v>
          </cell>
          <cell r="K457">
            <v>357.88</v>
          </cell>
        </row>
        <row r="458">
          <cell r="B458" t="str">
            <v>CLAP400</v>
          </cell>
          <cell r="C458" t="str">
            <v>Clapet anti retour Ø 400</v>
          </cell>
          <cell r="D458" t="str">
            <v>U</v>
          </cell>
          <cell r="J458">
            <v>0</v>
          </cell>
          <cell r="K458">
            <v>411.94</v>
          </cell>
        </row>
        <row r="459">
          <cell r="B459" t="str">
            <v>CLAP600</v>
          </cell>
          <cell r="C459" t="str">
            <v>Clapet anti retour Ø 600</v>
          </cell>
          <cell r="D459" t="str">
            <v>U</v>
          </cell>
          <cell r="J459">
            <v>0</v>
          </cell>
          <cell r="K459">
            <v>2211.58</v>
          </cell>
        </row>
        <row r="460">
          <cell r="B460" t="str">
            <v>CLOTBOIS</v>
          </cell>
          <cell r="C460" t="str">
            <v>Cloture bois ht 1.10m 2 lisses</v>
          </cell>
          <cell r="D460" t="str">
            <v>ML</v>
          </cell>
          <cell r="J460">
            <v>0</v>
          </cell>
          <cell r="L460">
            <v>55.8</v>
          </cell>
        </row>
        <row r="461">
          <cell r="B461" t="str">
            <v>CLOTCHAN</v>
          </cell>
          <cell r="C461" t="str">
            <v>Cloture de chantier (grille+plots)</v>
          </cell>
          <cell r="D461" t="str">
            <v>ML/J</v>
          </cell>
          <cell r="J461">
            <v>0</v>
          </cell>
          <cell r="L461">
            <v>0.1</v>
          </cell>
        </row>
        <row r="462">
          <cell r="B462" t="str">
            <v>CLOTURE</v>
          </cell>
          <cell r="C462" t="str">
            <v>Cloture mobile de chantier</v>
          </cell>
          <cell r="D462" t="str">
            <v>ML</v>
          </cell>
          <cell r="J462">
            <v>0</v>
          </cell>
          <cell r="K462">
            <v>9.8699999999999992</v>
          </cell>
        </row>
        <row r="463">
          <cell r="B463" t="str">
            <v>CLOTURE</v>
          </cell>
          <cell r="C463" t="str">
            <v>Cloture mobile de chantier</v>
          </cell>
          <cell r="D463" t="str">
            <v>ML</v>
          </cell>
          <cell r="J463">
            <v>0</v>
          </cell>
          <cell r="K463">
            <v>9.4</v>
          </cell>
        </row>
        <row r="464">
          <cell r="B464" t="str">
            <v>CLOTURPD</v>
          </cell>
          <cell r="C464" t="str">
            <v>SSTPD Travaux de clôture</v>
          </cell>
          <cell r="D464" t="str">
            <v>ENS</v>
          </cell>
          <cell r="J464">
            <v>0</v>
          </cell>
          <cell r="L464">
            <v>1</v>
          </cell>
        </row>
        <row r="465">
          <cell r="B465" t="str">
            <v>CLOTURPD</v>
          </cell>
          <cell r="C465" t="str">
            <v>SSTPD Travaux de clôture</v>
          </cell>
          <cell r="D465" t="str">
            <v>ENS</v>
          </cell>
          <cell r="J465">
            <v>0</v>
          </cell>
          <cell r="L465">
            <v>1</v>
          </cell>
        </row>
        <row r="466">
          <cell r="B466" t="str">
            <v>CLOTURPM</v>
          </cell>
          <cell r="C466" t="str">
            <v>SST Travaux de clôture</v>
          </cell>
          <cell r="D466" t="str">
            <v>ENS</v>
          </cell>
          <cell r="J466">
            <v>0</v>
          </cell>
          <cell r="L466">
            <v>1</v>
          </cell>
        </row>
        <row r="467">
          <cell r="B467" t="str">
            <v>CLOTURPM</v>
          </cell>
          <cell r="C467" t="str">
            <v>SST Travaux de clôture</v>
          </cell>
          <cell r="D467" t="str">
            <v>ENS</v>
          </cell>
          <cell r="J467">
            <v>0</v>
          </cell>
          <cell r="L467">
            <v>1</v>
          </cell>
        </row>
        <row r="468">
          <cell r="B468" t="str">
            <v>CLOULAI</v>
          </cell>
          <cell r="C468" t="str">
            <v>CLOU LAITON</v>
          </cell>
          <cell r="D468" t="str">
            <v>U</v>
          </cell>
          <cell r="J468">
            <v>0</v>
          </cell>
          <cell r="L468">
            <v>27</v>
          </cell>
        </row>
        <row r="469">
          <cell r="B469" t="str">
            <v>cmixte</v>
          </cell>
          <cell r="C469" t="str">
            <v>Compacteur Mixte tupe CB 535</v>
          </cell>
          <cell r="D469" t="str">
            <v>J</v>
          </cell>
          <cell r="E469">
            <v>315</v>
          </cell>
          <cell r="H469">
            <v>240</v>
          </cell>
          <cell r="J469">
            <v>555</v>
          </cell>
        </row>
        <row r="470">
          <cell r="B470" t="str">
            <v>CODA</v>
          </cell>
          <cell r="C470" t="str">
            <v>Travaux CODA</v>
          </cell>
          <cell r="D470" t="str">
            <v>FT</v>
          </cell>
          <cell r="J470">
            <v>0</v>
          </cell>
          <cell r="L470">
            <v>1</v>
          </cell>
        </row>
        <row r="471">
          <cell r="B471" t="str">
            <v>COF 2D</v>
          </cell>
          <cell r="C471" t="str">
            <v>Coffret 2D</v>
          </cell>
          <cell r="D471" t="str">
            <v>U</v>
          </cell>
          <cell r="J471">
            <v>0</v>
          </cell>
          <cell r="L471">
            <v>450</v>
          </cell>
        </row>
        <row r="472">
          <cell r="B472" t="str">
            <v>COF 3D</v>
          </cell>
          <cell r="C472" t="str">
            <v>Coffret 3D</v>
          </cell>
          <cell r="D472" t="str">
            <v>U</v>
          </cell>
          <cell r="J472">
            <v>0</v>
          </cell>
          <cell r="L472">
            <v>800</v>
          </cell>
        </row>
        <row r="473">
          <cell r="B473" t="str">
            <v>COFF S20</v>
          </cell>
          <cell r="C473" t="str">
            <v>Coffret S20</v>
          </cell>
          <cell r="D473" t="str">
            <v>U</v>
          </cell>
          <cell r="J473">
            <v>0</v>
          </cell>
          <cell r="L473">
            <v>457.35</v>
          </cell>
        </row>
        <row r="474">
          <cell r="B474" t="str">
            <v>COFFRAG</v>
          </cell>
          <cell r="C474" t="str">
            <v>Panneau de coffrage bois</v>
          </cell>
          <cell r="D474" t="str">
            <v>M2</v>
          </cell>
          <cell r="J474">
            <v>0</v>
          </cell>
          <cell r="K474">
            <v>18.29</v>
          </cell>
        </row>
        <row r="475">
          <cell r="B475" t="str">
            <v>COFTROT</v>
          </cell>
          <cell r="C475" t="str">
            <v>Coffrage des dallage bétons</v>
          </cell>
          <cell r="D475" t="str">
            <v>ML</v>
          </cell>
          <cell r="J475">
            <v>0</v>
          </cell>
          <cell r="L475">
            <v>2.5</v>
          </cell>
        </row>
        <row r="476">
          <cell r="B476" t="str">
            <v>COLBETBL</v>
          </cell>
          <cell r="C476" t="str">
            <v>Coloration pour béton à base de ciment</v>
          </cell>
          <cell r="D476" t="str">
            <v>M3</v>
          </cell>
          <cell r="J476">
            <v>0</v>
          </cell>
          <cell r="K476">
            <v>76.22</v>
          </cell>
        </row>
        <row r="477">
          <cell r="B477" t="str">
            <v>COLLE</v>
          </cell>
          <cell r="C477" t="str">
            <v>Colle resine pour plots</v>
          </cell>
          <cell r="D477" t="str">
            <v>KG</v>
          </cell>
          <cell r="J477">
            <v>0</v>
          </cell>
          <cell r="K477">
            <v>14</v>
          </cell>
        </row>
        <row r="478">
          <cell r="B478" t="str">
            <v>COLONNES</v>
          </cell>
          <cell r="C478" t="str">
            <v>Colonnes ballastées</v>
          </cell>
          <cell r="D478" t="str">
            <v>M2</v>
          </cell>
          <cell r="J478">
            <v>0</v>
          </cell>
          <cell r="L478">
            <v>62</v>
          </cell>
        </row>
        <row r="479">
          <cell r="B479" t="str">
            <v>COLORBET</v>
          </cell>
          <cell r="C479" t="str">
            <v>Coloration béton à base de ciment gris</v>
          </cell>
          <cell r="D479" t="str">
            <v>M3</v>
          </cell>
          <cell r="J479">
            <v>0</v>
          </cell>
          <cell r="K479">
            <v>38.11</v>
          </cell>
        </row>
        <row r="480">
          <cell r="B480" t="str">
            <v>COLORBIT</v>
          </cell>
          <cell r="C480" t="str">
            <v>Colorant pour bitume</v>
          </cell>
          <cell r="D480" t="str">
            <v>T</v>
          </cell>
          <cell r="J480">
            <v>0</v>
          </cell>
          <cell r="K480">
            <v>1500</v>
          </cell>
        </row>
        <row r="481">
          <cell r="B481" t="str">
            <v>COMBI100</v>
          </cell>
          <cell r="C481" t="str">
            <v>Ensemble de 4 robinets-vanne 100</v>
          </cell>
          <cell r="D481" t="str">
            <v>U</v>
          </cell>
          <cell r="J481">
            <v>0</v>
          </cell>
          <cell r="K481">
            <v>1797</v>
          </cell>
        </row>
        <row r="482">
          <cell r="B482" t="str">
            <v>COMPOST</v>
          </cell>
          <cell r="C482" t="str">
            <v>Mise en oeuvre de compost en surface</v>
          </cell>
          <cell r="D482" t="str">
            <v>M2</v>
          </cell>
          <cell r="J482">
            <v>0</v>
          </cell>
          <cell r="L482">
            <v>2.5</v>
          </cell>
        </row>
        <row r="483">
          <cell r="B483" t="str">
            <v>CONCASSA</v>
          </cell>
          <cell r="C483" t="str">
            <v>Concassage de matériaux</v>
          </cell>
          <cell r="D483" t="str">
            <v>T</v>
          </cell>
          <cell r="J483">
            <v>0</v>
          </cell>
          <cell r="L483">
            <v>2.68</v>
          </cell>
        </row>
        <row r="484">
          <cell r="B484" t="str">
            <v>CONES</v>
          </cell>
          <cell r="C484" t="str">
            <v>Cones K5a</v>
          </cell>
          <cell r="D484" t="str">
            <v>U</v>
          </cell>
          <cell r="J484">
            <v>0</v>
          </cell>
          <cell r="K484">
            <v>173</v>
          </cell>
        </row>
        <row r="485">
          <cell r="B485" t="str">
            <v>CONSOEAU</v>
          </cell>
          <cell r="C485" t="str">
            <v>Consommation eau</v>
          </cell>
          <cell r="D485" t="str">
            <v>M</v>
          </cell>
          <cell r="J485">
            <v>0</v>
          </cell>
          <cell r="K485">
            <v>100</v>
          </cell>
        </row>
        <row r="486">
          <cell r="B486" t="str">
            <v>CONSOELE</v>
          </cell>
          <cell r="C486" t="str">
            <v>Consommation d'électricité</v>
          </cell>
          <cell r="D486" t="str">
            <v>M</v>
          </cell>
          <cell r="J486">
            <v>0</v>
          </cell>
          <cell r="K486">
            <v>300</v>
          </cell>
        </row>
        <row r="487">
          <cell r="B487" t="str">
            <v>CONSOPTT</v>
          </cell>
          <cell r="C487" t="str">
            <v>Consommation TELECOM</v>
          </cell>
          <cell r="D487" t="str">
            <v>M</v>
          </cell>
          <cell r="J487">
            <v>0</v>
          </cell>
          <cell r="K487">
            <v>300</v>
          </cell>
        </row>
        <row r="488">
          <cell r="B488" t="str">
            <v>CONSTATH</v>
          </cell>
          <cell r="C488" t="str">
            <v>Constat d'huissier</v>
          </cell>
          <cell r="D488" t="str">
            <v>U</v>
          </cell>
          <cell r="J488">
            <v>0</v>
          </cell>
          <cell r="L488">
            <v>350</v>
          </cell>
        </row>
        <row r="489">
          <cell r="B489" t="str">
            <v>CONTVER3</v>
          </cell>
          <cell r="C489" t="str">
            <v>Conteneur verre 3m3</v>
          </cell>
          <cell r="D489" t="str">
            <v>U</v>
          </cell>
          <cell r="J489">
            <v>0</v>
          </cell>
          <cell r="K489">
            <v>6987.96</v>
          </cell>
        </row>
        <row r="490">
          <cell r="B490" t="str">
            <v>CONTVER4</v>
          </cell>
          <cell r="C490" t="str">
            <v>Conteneur verre 4m3</v>
          </cell>
          <cell r="D490" t="str">
            <v>U</v>
          </cell>
          <cell r="J490">
            <v>0</v>
          </cell>
          <cell r="K490">
            <v>7264.08</v>
          </cell>
        </row>
        <row r="491">
          <cell r="B491" t="str">
            <v>COPØ1500</v>
          </cell>
          <cell r="C491" t="str">
            <v>Couvercle de puits ø1500</v>
          </cell>
          <cell r="D491" t="str">
            <v>U</v>
          </cell>
          <cell r="J491">
            <v>0</v>
          </cell>
          <cell r="K491">
            <v>110.48</v>
          </cell>
        </row>
        <row r="492">
          <cell r="B492" t="str">
            <v>COPVC250</v>
          </cell>
          <cell r="C492" t="str">
            <v>Coude PVC ø 250</v>
          </cell>
          <cell r="D492" t="str">
            <v>U</v>
          </cell>
          <cell r="J492">
            <v>0</v>
          </cell>
          <cell r="K492">
            <v>69.8</v>
          </cell>
        </row>
        <row r="493">
          <cell r="B493" t="str">
            <v>COQØ300</v>
          </cell>
          <cell r="C493" t="str">
            <v>Coquille ø 300</v>
          </cell>
          <cell r="D493" t="str">
            <v>ML</v>
          </cell>
          <cell r="J493">
            <v>0</v>
          </cell>
          <cell r="K493">
            <v>8.56</v>
          </cell>
        </row>
        <row r="494">
          <cell r="B494" t="str">
            <v>COQØ500</v>
          </cell>
          <cell r="C494" t="str">
            <v>Coquille ø 500</v>
          </cell>
          <cell r="D494" t="str">
            <v>ML</v>
          </cell>
          <cell r="J494">
            <v>0</v>
          </cell>
          <cell r="K494">
            <v>16.309999999999999</v>
          </cell>
        </row>
        <row r="495">
          <cell r="B495" t="str">
            <v>CORBAC1</v>
          </cell>
          <cell r="C495" t="str">
            <v>Corbeille en tôle d'acier plié BASICCORB</v>
          </cell>
          <cell r="D495" t="str">
            <v>U</v>
          </cell>
          <cell r="J495">
            <v>0</v>
          </cell>
          <cell r="K495">
            <v>435</v>
          </cell>
        </row>
        <row r="496">
          <cell r="B496" t="str">
            <v>CORBAC2</v>
          </cell>
          <cell r="C496" t="str">
            <v>Corbeille en tôle d'acier plié BASIC2</v>
          </cell>
          <cell r="D496" t="str">
            <v>U</v>
          </cell>
          <cell r="J496">
            <v>0</v>
          </cell>
          <cell r="K496">
            <v>360</v>
          </cell>
        </row>
        <row r="497">
          <cell r="B497" t="str">
            <v>CORBDAR</v>
          </cell>
          <cell r="C497" t="str">
            <v>Corbeille type Dara</v>
          </cell>
          <cell r="D497" t="str">
            <v>U</v>
          </cell>
          <cell r="J497">
            <v>0</v>
          </cell>
          <cell r="K497">
            <v>273.07</v>
          </cell>
        </row>
        <row r="498">
          <cell r="B498" t="str">
            <v>CORBEIAC</v>
          </cell>
          <cell r="C498" t="str">
            <v>Corbeille en tôle d'acier plié</v>
          </cell>
          <cell r="D498" t="str">
            <v>U</v>
          </cell>
          <cell r="J498">
            <v>0</v>
          </cell>
          <cell r="K498">
            <v>200</v>
          </cell>
        </row>
        <row r="499">
          <cell r="B499" t="str">
            <v>CORBEIHE</v>
          </cell>
          <cell r="C499" t="str">
            <v>Corbeille hélébore 63 l</v>
          </cell>
          <cell r="D499" t="str">
            <v>U</v>
          </cell>
          <cell r="J499">
            <v>0</v>
          </cell>
          <cell r="K499">
            <v>638</v>
          </cell>
        </row>
        <row r="500">
          <cell r="B500" t="str">
            <v>CORBEILL</v>
          </cell>
          <cell r="C500" t="str">
            <v>Corbeille Alliage cylindrique U&amp;C</v>
          </cell>
          <cell r="D500" t="str">
            <v>U</v>
          </cell>
          <cell r="J500">
            <v>0</v>
          </cell>
          <cell r="K500">
            <v>618</v>
          </cell>
        </row>
        <row r="501">
          <cell r="B501" t="str">
            <v>CORBEKUB</v>
          </cell>
          <cell r="C501" t="str">
            <v>Corbeille KUB 2 acier carrée</v>
          </cell>
          <cell r="D501" t="str">
            <v>U</v>
          </cell>
          <cell r="J501">
            <v>0</v>
          </cell>
          <cell r="K501">
            <v>769.6</v>
          </cell>
        </row>
        <row r="502">
          <cell r="B502" t="str">
            <v>CORBFONT</v>
          </cell>
          <cell r="C502" t="str">
            <v>Corbeille type Evéole tête inox</v>
          </cell>
          <cell r="D502" t="str">
            <v>U</v>
          </cell>
          <cell r="J502">
            <v>0</v>
          </cell>
          <cell r="K502">
            <v>528</v>
          </cell>
        </row>
        <row r="503">
          <cell r="B503" t="str">
            <v>CORBOIS</v>
          </cell>
          <cell r="C503" t="str">
            <v>Corbeille 60 l avec latte en bois</v>
          </cell>
          <cell r="D503" t="str">
            <v>U</v>
          </cell>
          <cell r="J503">
            <v>0</v>
          </cell>
          <cell r="K503">
            <v>254.8</v>
          </cell>
        </row>
        <row r="504">
          <cell r="B504" t="str">
            <v>CORBTUL</v>
          </cell>
          <cell r="C504" t="str">
            <v>Corbeille type Tulipa</v>
          </cell>
          <cell r="D504" t="str">
            <v>U</v>
          </cell>
          <cell r="J504">
            <v>0</v>
          </cell>
          <cell r="K504">
            <v>168.75</v>
          </cell>
        </row>
        <row r="505">
          <cell r="B505" t="str">
            <v>CORNGRIL</v>
          </cell>
          <cell r="C505" t="str">
            <v>Cornière caniveau l=750</v>
          </cell>
          <cell r="D505" t="str">
            <v>U</v>
          </cell>
          <cell r="J505">
            <v>0</v>
          </cell>
          <cell r="K505">
            <v>14.42</v>
          </cell>
        </row>
        <row r="506">
          <cell r="B506" t="str">
            <v>COUDEØ80</v>
          </cell>
          <cell r="C506" t="str">
            <v>Coude PVC Ø80</v>
          </cell>
          <cell r="D506" t="str">
            <v>U</v>
          </cell>
          <cell r="J506">
            <v>0</v>
          </cell>
          <cell r="K506">
            <v>4.3899999999999997</v>
          </cell>
        </row>
        <row r="507">
          <cell r="B507" t="str">
            <v>COURANG</v>
          </cell>
          <cell r="C507" t="str">
            <v>Cour anglaise Méa type Méamax</v>
          </cell>
          <cell r="D507" t="str">
            <v>U</v>
          </cell>
          <cell r="J507">
            <v>0</v>
          </cell>
          <cell r="K507">
            <v>120</v>
          </cell>
        </row>
        <row r="508">
          <cell r="B508" t="str">
            <v>COUSBER</v>
          </cell>
          <cell r="C508" t="str">
            <v>F et P coussin berlinois</v>
          </cell>
          <cell r="D508" t="str">
            <v>U</v>
          </cell>
          <cell r="J508">
            <v>0</v>
          </cell>
          <cell r="K508">
            <v>1650</v>
          </cell>
        </row>
        <row r="509">
          <cell r="B509" t="str">
            <v>COUSBER</v>
          </cell>
          <cell r="C509" t="str">
            <v>Coussin berlinois</v>
          </cell>
          <cell r="D509" t="str">
            <v>U</v>
          </cell>
          <cell r="J509">
            <v>0</v>
          </cell>
          <cell r="K509">
            <v>900</v>
          </cell>
        </row>
        <row r="510">
          <cell r="B510" t="str">
            <v>COUSSBER</v>
          </cell>
          <cell r="C510" t="str">
            <v>Coussins berlinois</v>
          </cell>
          <cell r="D510" t="str">
            <v>U</v>
          </cell>
          <cell r="J510">
            <v>0</v>
          </cell>
          <cell r="L510">
            <v>1500</v>
          </cell>
        </row>
        <row r="511">
          <cell r="B511" t="str">
            <v>COUSSIR</v>
          </cell>
          <cell r="C511" t="str">
            <v>Coussiral</v>
          </cell>
          <cell r="D511" t="str">
            <v>U</v>
          </cell>
          <cell r="J511">
            <v>0</v>
          </cell>
          <cell r="K511">
            <v>1920</v>
          </cell>
        </row>
        <row r="512">
          <cell r="B512" t="str">
            <v>cp3</v>
          </cell>
          <cell r="C512" t="str">
            <v>Compacteur à pneu P3</v>
          </cell>
          <cell r="D512" t="str">
            <v>J</v>
          </cell>
          <cell r="E512">
            <v>500</v>
          </cell>
          <cell r="H512">
            <v>240</v>
          </cell>
          <cell r="J512">
            <v>740</v>
          </cell>
        </row>
        <row r="513">
          <cell r="B513" t="str">
            <v>CPJ32.5S</v>
          </cell>
          <cell r="C513" t="str">
            <v>Ciment CPJ 32.5 sac de 35 Kg</v>
          </cell>
          <cell r="D513" t="str">
            <v>U</v>
          </cell>
          <cell r="J513">
            <v>0</v>
          </cell>
          <cell r="K513">
            <v>4.71</v>
          </cell>
        </row>
        <row r="514">
          <cell r="B514" t="str">
            <v>CPJ45</v>
          </cell>
          <cell r="C514" t="str">
            <v>Ciment CPJ 45</v>
          </cell>
          <cell r="D514" t="str">
            <v>KG</v>
          </cell>
          <cell r="J514">
            <v>0</v>
          </cell>
          <cell r="K514">
            <v>85</v>
          </cell>
        </row>
        <row r="515">
          <cell r="B515" t="str">
            <v>CPJ45</v>
          </cell>
          <cell r="C515" t="str">
            <v>Ciment CPJ 45</v>
          </cell>
          <cell r="D515" t="str">
            <v>KG</v>
          </cell>
          <cell r="J515">
            <v>0</v>
          </cell>
          <cell r="K515">
            <v>0.15</v>
          </cell>
        </row>
        <row r="516">
          <cell r="B516" t="str">
            <v>CPJ45SAC</v>
          </cell>
          <cell r="C516" t="str">
            <v>Ciment CPJ 45</v>
          </cell>
          <cell r="D516" t="str">
            <v>T</v>
          </cell>
          <cell r="J516">
            <v>0</v>
          </cell>
          <cell r="K516">
            <v>134.16</v>
          </cell>
        </row>
        <row r="517">
          <cell r="B517" t="str">
            <v>CPJ45SAC</v>
          </cell>
          <cell r="C517" t="str">
            <v>Ciment CPJ 45</v>
          </cell>
          <cell r="D517" t="str">
            <v>T</v>
          </cell>
          <cell r="J517">
            <v>0</v>
          </cell>
          <cell r="K517">
            <v>134.16</v>
          </cell>
        </row>
        <row r="518">
          <cell r="B518" t="str">
            <v>CREPIS</v>
          </cell>
          <cell r="C518" t="str">
            <v>Crépis</v>
          </cell>
          <cell r="D518" t="str">
            <v>M2</v>
          </cell>
          <cell r="J518">
            <v>0</v>
          </cell>
          <cell r="L518">
            <v>21</v>
          </cell>
        </row>
        <row r="519">
          <cell r="B519" t="str">
            <v>CS1</v>
          </cell>
          <cell r="C519" t="str">
            <v>Caniveau CS1</v>
          </cell>
          <cell r="D519" t="str">
            <v>ML</v>
          </cell>
          <cell r="J519">
            <v>0</v>
          </cell>
          <cell r="K519">
            <v>3.75</v>
          </cell>
        </row>
        <row r="520">
          <cell r="B520" t="str">
            <v>CS1</v>
          </cell>
          <cell r="C520" t="str">
            <v>Caniveau CS1</v>
          </cell>
          <cell r="D520" t="str">
            <v>ML</v>
          </cell>
          <cell r="J520">
            <v>0</v>
          </cell>
          <cell r="K520">
            <v>5.5</v>
          </cell>
        </row>
        <row r="521">
          <cell r="B521" t="str">
            <v>CS1p</v>
          </cell>
          <cell r="C521" t="str">
            <v>Caniveaux CS1</v>
          </cell>
          <cell r="D521" t="str">
            <v>ML</v>
          </cell>
          <cell r="J521">
            <v>0</v>
          </cell>
          <cell r="L521">
            <v>15.9</v>
          </cell>
        </row>
        <row r="522">
          <cell r="B522" t="str">
            <v>CS2</v>
          </cell>
          <cell r="D522" t="str">
            <v>ML</v>
          </cell>
          <cell r="J522">
            <v>0</v>
          </cell>
          <cell r="K522">
            <v>4.6500000000000004</v>
          </cell>
        </row>
        <row r="523">
          <cell r="B523" t="str">
            <v>CS2 CALC</v>
          </cell>
          <cell r="C523" t="str">
            <v>Caniveaux calcaire comblanchien</v>
          </cell>
          <cell r="D523" t="str">
            <v>ML</v>
          </cell>
          <cell r="J523">
            <v>0</v>
          </cell>
          <cell r="K523">
            <v>26</v>
          </cell>
        </row>
        <row r="524">
          <cell r="B524" t="str">
            <v>CS2BASAL</v>
          </cell>
          <cell r="C524" t="str">
            <v>Caniveaux CS2 Basaltine</v>
          </cell>
          <cell r="D524" t="str">
            <v>ML</v>
          </cell>
          <cell r="J524">
            <v>0</v>
          </cell>
          <cell r="L524">
            <v>14</v>
          </cell>
        </row>
        <row r="525">
          <cell r="B525" t="str">
            <v>CS2BASGR</v>
          </cell>
          <cell r="C525" t="str">
            <v>CS2 BASALTINE GRENAILLEE</v>
          </cell>
          <cell r="D525" t="str">
            <v>ML</v>
          </cell>
          <cell r="J525">
            <v>0</v>
          </cell>
          <cell r="K525">
            <v>19.5</v>
          </cell>
        </row>
        <row r="526">
          <cell r="B526" t="str">
            <v>CS2EP15</v>
          </cell>
          <cell r="C526" t="str">
            <v>Caniveaux CS2 sur 0,15 m de béton</v>
          </cell>
          <cell r="D526" t="str">
            <v>ML</v>
          </cell>
          <cell r="J526">
            <v>0</v>
          </cell>
          <cell r="L526">
            <v>19.5</v>
          </cell>
        </row>
        <row r="527">
          <cell r="B527" t="str">
            <v>CS2EXT</v>
          </cell>
          <cell r="C527" t="str">
            <v>Caniveaux CS2 extrudés</v>
          </cell>
          <cell r="D527" t="str">
            <v>ML</v>
          </cell>
          <cell r="J527">
            <v>0</v>
          </cell>
          <cell r="L527">
            <v>6.1</v>
          </cell>
        </row>
        <row r="528">
          <cell r="B528" t="str">
            <v>CS2GRAN</v>
          </cell>
          <cell r="C528" t="str">
            <v>Caniveau CS2 granité</v>
          </cell>
          <cell r="D528" t="str">
            <v>ML</v>
          </cell>
          <cell r="J528">
            <v>0</v>
          </cell>
          <cell r="K528">
            <v>9.9499999999999993</v>
          </cell>
        </row>
        <row r="529">
          <cell r="B529" t="str">
            <v>CS2GRANI</v>
          </cell>
          <cell r="C529" t="str">
            <v>CS2 Granit Gris Tarn</v>
          </cell>
          <cell r="D529" t="str">
            <v>ML</v>
          </cell>
          <cell r="J529">
            <v>0</v>
          </cell>
          <cell r="K529">
            <v>21.2</v>
          </cell>
        </row>
        <row r="530">
          <cell r="B530" t="str">
            <v>CS2 pose</v>
          </cell>
          <cell r="C530" t="str">
            <v>Pose de caniveau CS2</v>
          </cell>
          <cell r="D530" t="str">
            <v>ml</v>
          </cell>
          <cell r="J530">
            <v>0</v>
          </cell>
          <cell r="L530">
            <v>18.149999999999999</v>
          </cell>
        </row>
        <row r="531">
          <cell r="B531" t="str">
            <v>ct120</v>
          </cell>
          <cell r="C531" t="str">
            <v>Cylindre CAT 120</v>
          </cell>
          <cell r="D531" t="str">
            <v>J</v>
          </cell>
          <cell r="E531">
            <v>105</v>
          </cell>
          <cell r="H531">
            <v>240</v>
          </cell>
          <cell r="J531">
            <v>345</v>
          </cell>
        </row>
        <row r="532">
          <cell r="B532" t="str">
            <v>CT140</v>
          </cell>
          <cell r="C532" t="str">
            <v>Double bille 1.40 m</v>
          </cell>
          <cell r="D532" t="str">
            <v>J</v>
          </cell>
          <cell r="I532">
            <v>500</v>
          </cell>
          <cell r="J532">
            <v>500</v>
          </cell>
        </row>
        <row r="533">
          <cell r="B533" t="str">
            <v>ctx</v>
          </cell>
          <cell r="C533" t="str">
            <v>Conducteur de travaux</v>
          </cell>
          <cell r="D533" t="str">
            <v>J</v>
          </cell>
          <cell r="H533">
            <v>650</v>
          </cell>
          <cell r="J533">
            <v>650</v>
          </cell>
        </row>
        <row r="534">
          <cell r="B534" t="str">
            <v>CULO200</v>
          </cell>
          <cell r="C534" t="str">
            <v>Culotte PVC Ø200 - 160</v>
          </cell>
          <cell r="D534" t="str">
            <v>U</v>
          </cell>
          <cell r="J534">
            <v>0</v>
          </cell>
          <cell r="K534">
            <v>20</v>
          </cell>
        </row>
        <row r="535">
          <cell r="B535" t="str">
            <v>CULTURE</v>
          </cell>
          <cell r="C535" t="str">
            <v>Préparations culturales</v>
          </cell>
          <cell r="D535" t="str">
            <v>M2</v>
          </cell>
          <cell r="J535">
            <v>0</v>
          </cell>
          <cell r="L535">
            <v>1</v>
          </cell>
        </row>
        <row r="536">
          <cell r="B536" t="str">
            <v>CUNØ1000</v>
          </cell>
          <cell r="C536" t="str">
            <v>Cunette pour Ø1000</v>
          </cell>
          <cell r="D536" t="str">
            <v>U</v>
          </cell>
          <cell r="J536">
            <v>0</v>
          </cell>
          <cell r="K536">
            <v>500</v>
          </cell>
        </row>
        <row r="537">
          <cell r="B537" t="str">
            <v>CURE</v>
          </cell>
          <cell r="C537" t="str">
            <v>Produit de cure</v>
          </cell>
          <cell r="D537" t="str">
            <v>L</v>
          </cell>
          <cell r="J537">
            <v>0</v>
          </cell>
          <cell r="K537">
            <v>4</v>
          </cell>
        </row>
        <row r="538">
          <cell r="B538" t="str">
            <v>CUVE120</v>
          </cell>
          <cell r="C538" t="str">
            <v>Cuve souple incendie 120 m3</v>
          </cell>
          <cell r="D538" t="str">
            <v>U</v>
          </cell>
          <cell r="J538">
            <v>0</v>
          </cell>
          <cell r="K538">
            <v>3850</v>
          </cell>
        </row>
        <row r="539">
          <cell r="B539" t="str">
            <v>CUVE1200</v>
          </cell>
          <cell r="C539" t="str">
            <v>Cuve 120000 l</v>
          </cell>
          <cell r="D539" t="str">
            <v>U</v>
          </cell>
          <cell r="J539">
            <v>0</v>
          </cell>
          <cell r="K539">
            <v>23000</v>
          </cell>
        </row>
        <row r="540">
          <cell r="B540" t="str">
            <v>CUVE20M3</v>
          </cell>
          <cell r="C540" t="str">
            <v>Cuve de récup 20m3+ ceinture + filtre</v>
          </cell>
          <cell r="D540" t="str">
            <v>U</v>
          </cell>
          <cell r="J540">
            <v>0</v>
          </cell>
          <cell r="K540">
            <v>8215</v>
          </cell>
        </row>
        <row r="541">
          <cell r="B541" t="str">
            <v>CUVE60M3</v>
          </cell>
          <cell r="C541" t="str">
            <v>Cuve de récupération des eaux 60 m3</v>
          </cell>
          <cell r="D541" t="str">
            <v>U</v>
          </cell>
          <cell r="J541">
            <v>0</v>
          </cell>
          <cell r="K541">
            <v>9800</v>
          </cell>
        </row>
        <row r="542">
          <cell r="B542" t="str">
            <v>CUVEEAU</v>
          </cell>
          <cell r="C542" t="str">
            <v>Cuve récuperation des eaux 40 m3</v>
          </cell>
          <cell r="D542" t="str">
            <v>U</v>
          </cell>
          <cell r="J542">
            <v>0</v>
          </cell>
          <cell r="K542">
            <v>13300</v>
          </cell>
        </row>
        <row r="543">
          <cell r="B543" t="str">
            <v>CYPRES</v>
          </cell>
          <cell r="C543" t="str">
            <v>Cyprès Cupressus Sempervirens12/14</v>
          </cell>
          <cell r="D543" t="str">
            <v>U</v>
          </cell>
          <cell r="J543">
            <v>0</v>
          </cell>
          <cell r="L543">
            <v>105</v>
          </cell>
        </row>
        <row r="544">
          <cell r="B544" t="str">
            <v>D&amp;RPORT</v>
          </cell>
          <cell r="C544" t="str">
            <v>Dépose et repose de portail à 2 vanteaux</v>
          </cell>
          <cell r="D544" t="str">
            <v>U</v>
          </cell>
          <cell r="J544">
            <v>0</v>
          </cell>
          <cell r="L544">
            <v>880</v>
          </cell>
        </row>
        <row r="545">
          <cell r="B545" t="str">
            <v>DAGAZBET</v>
          </cell>
          <cell r="C545" t="str">
            <v>Pose de dalle en béton béton</v>
          </cell>
          <cell r="D545" t="str">
            <v>M2</v>
          </cell>
          <cell r="J545">
            <v>0</v>
          </cell>
          <cell r="L545">
            <v>45</v>
          </cell>
        </row>
        <row r="546">
          <cell r="B546" t="str">
            <v>DAGAZPVC</v>
          </cell>
          <cell r="C546" t="str">
            <v>Pose de dalle en béton pvc</v>
          </cell>
          <cell r="D546" t="str">
            <v>M2</v>
          </cell>
          <cell r="J546">
            <v>0</v>
          </cell>
          <cell r="L546">
            <v>37</v>
          </cell>
        </row>
        <row r="547">
          <cell r="B547" t="str">
            <v>DAL30POR</v>
          </cell>
          <cell r="C547" t="str">
            <v>Dalle 30x60x8 porphyre</v>
          </cell>
          <cell r="D547" t="str">
            <v>M2</v>
          </cell>
          <cell r="J547">
            <v>0</v>
          </cell>
          <cell r="K547">
            <v>203.65</v>
          </cell>
        </row>
        <row r="548">
          <cell r="B548" t="str">
            <v>DAL30X30</v>
          </cell>
          <cell r="C548" t="str">
            <v>Dalle de terre cuite 30x30</v>
          </cell>
          <cell r="D548" t="str">
            <v>M2</v>
          </cell>
          <cell r="J548">
            <v>0</v>
          </cell>
          <cell r="K548">
            <v>25</v>
          </cell>
        </row>
        <row r="549">
          <cell r="B549" t="str">
            <v>DAL3GRA</v>
          </cell>
          <cell r="C549" t="str">
            <v>Dalle 30x30 basalte gris ep 4</v>
          </cell>
          <cell r="D549" t="str">
            <v>M2</v>
          </cell>
          <cell r="J549">
            <v>0</v>
          </cell>
          <cell r="K549">
            <v>15</v>
          </cell>
        </row>
        <row r="550">
          <cell r="B550" t="str">
            <v>DALCO50</v>
          </cell>
          <cell r="C550" t="str">
            <v>Dalle Comblanchie 50x50x8</v>
          </cell>
          <cell r="D550" t="str">
            <v>M2</v>
          </cell>
          <cell r="J550">
            <v>0</v>
          </cell>
          <cell r="K550">
            <v>89</v>
          </cell>
        </row>
        <row r="551">
          <cell r="B551" t="str">
            <v>DALGAZPV</v>
          </cell>
          <cell r="C551" t="str">
            <v>Dalle gazon PVC</v>
          </cell>
          <cell r="D551" t="str">
            <v>M2</v>
          </cell>
          <cell r="J551">
            <v>0</v>
          </cell>
          <cell r="K551">
            <v>13.72</v>
          </cell>
        </row>
        <row r="552">
          <cell r="B552" t="str">
            <v>DALGRAN</v>
          </cell>
          <cell r="C552" t="str">
            <v>Dalle granit dessus flammé</v>
          </cell>
          <cell r="D552" t="str">
            <v>M2</v>
          </cell>
          <cell r="J552">
            <v>0</v>
          </cell>
          <cell r="K552">
            <v>53.36</v>
          </cell>
        </row>
        <row r="553">
          <cell r="B553" t="str">
            <v>DALLAMOR</v>
          </cell>
          <cell r="C553" t="str">
            <v>Dalle amortissante 50cmx50cm</v>
          </cell>
          <cell r="D553" t="str">
            <v>M2</v>
          </cell>
          <cell r="J553">
            <v>0</v>
          </cell>
          <cell r="K553">
            <v>34.01</v>
          </cell>
        </row>
        <row r="554">
          <cell r="B554" t="str">
            <v>DALLBAS</v>
          </cell>
          <cell r="C554" t="str">
            <v>Dalle 24x24x6 elixir basaltine</v>
          </cell>
          <cell r="D554" t="str">
            <v>M2</v>
          </cell>
          <cell r="J554">
            <v>0</v>
          </cell>
          <cell r="K554">
            <v>25</v>
          </cell>
        </row>
        <row r="555">
          <cell r="B555" t="str">
            <v>DALLBAS</v>
          </cell>
          <cell r="C555" t="str">
            <v>DALLE BASA GRENAILL2 25X50X10</v>
          </cell>
          <cell r="D555" t="str">
            <v>ML</v>
          </cell>
          <cell r="J555">
            <v>0</v>
          </cell>
          <cell r="K555">
            <v>14.2</v>
          </cell>
        </row>
        <row r="556">
          <cell r="B556" t="str">
            <v>DALLBASA</v>
          </cell>
          <cell r="C556" t="str">
            <v>Dalle basaltine 0.4x 1 x 0.11</v>
          </cell>
          <cell r="D556" t="str">
            <v>ML</v>
          </cell>
          <cell r="J556">
            <v>0</v>
          </cell>
          <cell r="K556">
            <v>20.9</v>
          </cell>
        </row>
        <row r="557">
          <cell r="B557" t="str">
            <v>DALLE</v>
          </cell>
          <cell r="C557" t="str">
            <v>Pose de dalle en béton sur mortier</v>
          </cell>
          <cell r="D557" t="str">
            <v>M2</v>
          </cell>
          <cell r="J557">
            <v>0</v>
          </cell>
          <cell r="L557">
            <v>35</v>
          </cell>
        </row>
        <row r="558">
          <cell r="B558" t="str">
            <v>DALLECOR</v>
          </cell>
          <cell r="C558" t="str">
            <v>Dalle alvéolée Ecoraster 33x33 ht 5cm</v>
          </cell>
          <cell r="D558" t="str">
            <v>M2</v>
          </cell>
          <cell r="J558">
            <v>0</v>
          </cell>
          <cell r="K558">
            <v>21.2</v>
          </cell>
        </row>
        <row r="559">
          <cell r="B559" t="str">
            <v>DALLMATR</v>
          </cell>
          <cell r="C559" t="str">
            <v>Dalles béton matricé 200x50, 100 et 150</v>
          </cell>
          <cell r="D559" t="str">
            <v>M2</v>
          </cell>
          <cell r="J559">
            <v>0</v>
          </cell>
          <cell r="L559">
            <v>102.6</v>
          </cell>
        </row>
        <row r="560">
          <cell r="B560" t="str">
            <v>DALOPLOT</v>
          </cell>
          <cell r="C560" t="str">
            <v xml:space="preserve"> Dall'O Plot  Plot de marquage 10x10</v>
          </cell>
          <cell r="D560" t="str">
            <v>U</v>
          </cell>
          <cell r="J560">
            <v>0</v>
          </cell>
          <cell r="K560">
            <v>2.99</v>
          </cell>
        </row>
        <row r="561">
          <cell r="B561" t="str">
            <v>DALPODO</v>
          </cell>
          <cell r="C561" t="str">
            <v>Dalle podotactile</v>
          </cell>
          <cell r="D561" t="str">
            <v>ML</v>
          </cell>
          <cell r="J561">
            <v>0</v>
          </cell>
          <cell r="K561">
            <v>34</v>
          </cell>
        </row>
        <row r="562">
          <cell r="B562" t="str">
            <v>DALTTE40</v>
          </cell>
          <cell r="C562" t="str">
            <v>Dalle alvéolaire 40x80x6 cm, gris variab</v>
          </cell>
          <cell r="D562" t="str">
            <v>U</v>
          </cell>
          <cell r="J562">
            <v>0</v>
          </cell>
          <cell r="K562">
            <v>6.33</v>
          </cell>
        </row>
        <row r="563">
          <cell r="B563" t="str">
            <v>DALVI60</v>
          </cell>
          <cell r="C563" t="str">
            <v>Dalle Vibrosil 60x40x4</v>
          </cell>
          <cell r="D563" t="str">
            <v>M2</v>
          </cell>
          <cell r="J563">
            <v>0</v>
          </cell>
          <cell r="K563">
            <v>46.6</v>
          </cell>
        </row>
        <row r="564">
          <cell r="B564" t="str">
            <v>DARMURG</v>
          </cell>
          <cell r="C564" t="str">
            <v>Darmur ton gris</v>
          </cell>
          <cell r="D564" t="str">
            <v>M2</v>
          </cell>
          <cell r="J564">
            <v>0</v>
          </cell>
          <cell r="K564">
            <v>110</v>
          </cell>
        </row>
        <row r="565">
          <cell r="B565" t="str">
            <v>DBA BET</v>
          </cell>
          <cell r="C565" t="str">
            <v>DBA béton</v>
          </cell>
          <cell r="D565" t="str">
            <v>ML</v>
          </cell>
          <cell r="J565">
            <v>0</v>
          </cell>
          <cell r="K565">
            <v>62.06</v>
          </cell>
        </row>
        <row r="566">
          <cell r="B566" t="str">
            <v>DBA LOC</v>
          </cell>
          <cell r="C566" t="str">
            <v>DBA de location</v>
          </cell>
          <cell r="D566" t="str">
            <v>ML/J</v>
          </cell>
          <cell r="J566">
            <v>0</v>
          </cell>
          <cell r="K566">
            <v>0.15</v>
          </cell>
        </row>
        <row r="567">
          <cell r="B567" t="str">
            <v>DBA LOC</v>
          </cell>
          <cell r="C567" t="str">
            <v>Location de séparateur plastique</v>
          </cell>
          <cell r="D567" t="str">
            <v>ML/J</v>
          </cell>
          <cell r="J567">
            <v>0</v>
          </cell>
          <cell r="K567">
            <v>0.19</v>
          </cell>
        </row>
        <row r="568">
          <cell r="B568" t="str">
            <v>DBABETON</v>
          </cell>
          <cell r="C568" t="str">
            <v>DBA Béton</v>
          </cell>
          <cell r="D568" t="str">
            <v>ML</v>
          </cell>
          <cell r="J568">
            <v>0</v>
          </cell>
          <cell r="K568">
            <v>0.15</v>
          </cell>
        </row>
        <row r="569">
          <cell r="B569" t="str">
            <v>DBABETON</v>
          </cell>
          <cell r="C569" t="str">
            <v>DBA Béton</v>
          </cell>
          <cell r="D569" t="str">
            <v>ML/J</v>
          </cell>
          <cell r="J569">
            <v>0</v>
          </cell>
          <cell r="L569">
            <v>0.18</v>
          </cell>
        </row>
        <row r="570">
          <cell r="B570" t="str">
            <v>DBAPLAST</v>
          </cell>
          <cell r="C570" t="str">
            <v>Dba plastique h=700</v>
          </cell>
          <cell r="D570" t="str">
            <v>ML</v>
          </cell>
          <cell r="J570">
            <v>0</v>
          </cell>
          <cell r="K570">
            <v>31</v>
          </cell>
        </row>
        <row r="571">
          <cell r="B571" t="str">
            <v>DEBRBROY</v>
          </cell>
          <cell r="C571" t="str">
            <v>Débroussaillage et broyage mécanique</v>
          </cell>
          <cell r="D571" t="str">
            <v>M2</v>
          </cell>
          <cell r="J571">
            <v>0</v>
          </cell>
          <cell r="L571">
            <v>0.72</v>
          </cell>
        </row>
        <row r="572">
          <cell r="B572" t="str">
            <v>DEBROUPD</v>
          </cell>
          <cell r="C572" t="str">
            <v>SSTPD Abattage et Débroussaillage</v>
          </cell>
          <cell r="D572" t="str">
            <v>ENS</v>
          </cell>
          <cell r="J572">
            <v>0</v>
          </cell>
          <cell r="L572">
            <v>1</v>
          </cell>
        </row>
        <row r="573">
          <cell r="B573" t="str">
            <v>DEBROUPD</v>
          </cell>
          <cell r="C573" t="str">
            <v>SSTPD Abattage et Débroussaillage</v>
          </cell>
          <cell r="D573" t="str">
            <v>ENS</v>
          </cell>
          <cell r="J573">
            <v>0</v>
          </cell>
          <cell r="L573">
            <v>1</v>
          </cell>
        </row>
        <row r="574">
          <cell r="B574" t="str">
            <v>DEBROUPM</v>
          </cell>
          <cell r="C574" t="str">
            <v>SST Abattage et Débroussaillage</v>
          </cell>
          <cell r="D574" t="str">
            <v>ENS</v>
          </cell>
          <cell r="J574">
            <v>0</v>
          </cell>
          <cell r="L574">
            <v>1</v>
          </cell>
        </row>
        <row r="575">
          <cell r="B575" t="str">
            <v>DEBROUPM</v>
          </cell>
          <cell r="C575" t="str">
            <v>SST Abattage et Débroussaillage</v>
          </cell>
          <cell r="D575" t="str">
            <v>ENS</v>
          </cell>
          <cell r="J575">
            <v>0</v>
          </cell>
          <cell r="L575">
            <v>1</v>
          </cell>
        </row>
        <row r="576">
          <cell r="B576" t="str">
            <v>DEBROUSS</v>
          </cell>
          <cell r="C576" t="str">
            <v>Dbroussaillage et broyage mécanique</v>
          </cell>
          <cell r="D576" t="str">
            <v>M2</v>
          </cell>
          <cell r="J576">
            <v>0</v>
          </cell>
          <cell r="L576">
            <v>0.15</v>
          </cell>
        </row>
        <row r="577">
          <cell r="B577" t="str">
            <v>dec</v>
          </cell>
          <cell r="C577" t="str">
            <v>Décharge de classe 3</v>
          </cell>
          <cell r="D577" t="str">
            <v>m3</v>
          </cell>
          <cell r="J577">
            <v>0</v>
          </cell>
          <cell r="K577">
            <v>2</v>
          </cell>
        </row>
        <row r="578">
          <cell r="B578" t="str">
            <v>DEC ENRE</v>
          </cell>
          <cell r="C578" t="str">
            <v>Décharge enrobés - Escalquens</v>
          </cell>
          <cell r="D578" t="str">
            <v>T</v>
          </cell>
          <cell r="J578">
            <v>0</v>
          </cell>
          <cell r="K578">
            <v>-4.5</v>
          </cell>
        </row>
        <row r="579">
          <cell r="B579" t="str">
            <v>DEC ENRG</v>
          </cell>
          <cell r="C579" t="str">
            <v>Décharge enrobés - Gagnac</v>
          </cell>
          <cell r="D579" t="str">
            <v>T</v>
          </cell>
          <cell r="J579">
            <v>0</v>
          </cell>
          <cell r="K579">
            <v>-8</v>
          </cell>
        </row>
        <row r="580">
          <cell r="B580" t="str">
            <v>DEC ENRG</v>
          </cell>
          <cell r="C580" t="str">
            <v>Décharge enrobés - Gagnac</v>
          </cell>
          <cell r="D580" t="str">
            <v>T</v>
          </cell>
          <cell r="J580">
            <v>0</v>
          </cell>
          <cell r="K580">
            <v>4.88</v>
          </cell>
        </row>
        <row r="581">
          <cell r="B581" t="str">
            <v>DEC FRG</v>
          </cell>
          <cell r="C581" t="str">
            <v>Décharge fraîsats - Gagnac</v>
          </cell>
          <cell r="D581" t="str">
            <v>T</v>
          </cell>
          <cell r="J581">
            <v>0</v>
          </cell>
          <cell r="K581">
            <v>-10</v>
          </cell>
        </row>
        <row r="582">
          <cell r="B582" t="str">
            <v>DEC INER</v>
          </cell>
          <cell r="C582" t="str">
            <v>Décharge déblais inerte - Buzet</v>
          </cell>
          <cell r="D582" t="str">
            <v>T</v>
          </cell>
          <cell r="J582">
            <v>0</v>
          </cell>
          <cell r="K582">
            <v>6.68</v>
          </cell>
        </row>
        <row r="583">
          <cell r="B583" t="str">
            <v>DEC INER</v>
          </cell>
          <cell r="C583" t="str">
            <v>Décharge déblais inerte - Gagnac</v>
          </cell>
          <cell r="D583" t="str">
            <v>T</v>
          </cell>
          <cell r="J583">
            <v>0</v>
          </cell>
          <cell r="K583">
            <v>3</v>
          </cell>
        </row>
        <row r="584">
          <cell r="B584" t="str">
            <v>DEC INER</v>
          </cell>
          <cell r="C584" t="str">
            <v>Décharge déblais inerte - Gramont</v>
          </cell>
          <cell r="D584" t="str">
            <v>T</v>
          </cell>
          <cell r="J584">
            <v>0</v>
          </cell>
          <cell r="K584">
            <v>3.95</v>
          </cell>
        </row>
        <row r="585">
          <cell r="B585" t="str">
            <v>DEC INER</v>
          </cell>
          <cell r="C585" t="str">
            <v>Décharge déblais inerte - Portet</v>
          </cell>
          <cell r="D585" t="str">
            <v>T</v>
          </cell>
          <cell r="J585">
            <v>0</v>
          </cell>
          <cell r="K585">
            <v>1.9</v>
          </cell>
        </row>
        <row r="586">
          <cell r="B586" t="str">
            <v>DEC INER</v>
          </cell>
          <cell r="C586" t="str">
            <v>Décharge déblais inerte - Escalquens</v>
          </cell>
          <cell r="D586" t="str">
            <v>T</v>
          </cell>
          <cell r="J586">
            <v>0</v>
          </cell>
          <cell r="K586">
            <v>6.42</v>
          </cell>
        </row>
        <row r="587">
          <cell r="B587" t="str">
            <v>DEC INER</v>
          </cell>
          <cell r="C587" t="str">
            <v>Décharge déblais inerte - Gagnac</v>
          </cell>
          <cell r="D587" t="str">
            <v>T</v>
          </cell>
          <cell r="J587">
            <v>0</v>
          </cell>
          <cell r="K587">
            <v>0.77</v>
          </cell>
        </row>
        <row r="588">
          <cell r="B588" t="str">
            <v>DEC INER</v>
          </cell>
          <cell r="C588" t="str">
            <v>Décharge déblais inerte  - Francazal</v>
          </cell>
          <cell r="D588" t="str">
            <v>T</v>
          </cell>
          <cell r="J588">
            <v>0</v>
          </cell>
          <cell r="K588">
            <v>4.7</v>
          </cell>
        </row>
        <row r="589">
          <cell r="B589" t="str">
            <v>DEC INER</v>
          </cell>
          <cell r="C589" t="str">
            <v xml:space="preserve">Décharge déblais inerte - La Gravette </v>
          </cell>
          <cell r="D589" t="str">
            <v>M3</v>
          </cell>
          <cell r="J589">
            <v>0</v>
          </cell>
          <cell r="K589">
            <v>3.5</v>
          </cell>
        </row>
        <row r="590">
          <cell r="B590" t="str">
            <v>DEC INER</v>
          </cell>
          <cell r="C590" t="str">
            <v xml:space="preserve">Décharge déblais inerte - Fenouillet </v>
          </cell>
          <cell r="D590" t="str">
            <v>M3</v>
          </cell>
          <cell r="J590">
            <v>0</v>
          </cell>
          <cell r="K590">
            <v>3.5</v>
          </cell>
        </row>
        <row r="591">
          <cell r="B591" t="str">
            <v>DEC PECH</v>
          </cell>
          <cell r="C591" t="str">
            <v>Décharge Pechieu</v>
          </cell>
          <cell r="D591" t="str">
            <v>T</v>
          </cell>
          <cell r="J591">
            <v>0</v>
          </cell>
          <cell r="K591">
            <v>2.74</v>
          </cell>
        </row>
        <row r="592">
          <cell r="B592" t="str">
            <v>DECAN50L</v>
          </cell>
          <cell r="C592" t="str">
            <v>Décanteur particulaire lamellaire</v>
          </cell>
          <cell r="D592" t="str">
            <v>U</v>
          </cell>
          <cell r="J592">
            <v>0</v>
          </cell>
          <cell r="K592">
            <v>23440</v>
          </cell>
        </row>
        <row r="593">
          <cell r="B593" t="str">
            <v>DECAN90L</v>
          </cell>
          <cell r="C593" t="str">
            <v>Décanteur particulaire lamellaire</v>
          </cell>
          <cell r="D593" t="str">
            <v>U</v>
          </cell>
          <cell r="J593">
            <v>0</v>
          </cell>
          <cell r="K593">
            <v>34365</v>
          </cell>
        </row>
        <row r="594">
          <cell r="B594" t="str">
            <v>DECHAM</v>
          </cell>
          <cell r="C594" t="str">
            <v>Décharge classe 2 Amiante</v>
          </cell>
          <cell r="D594" t="str">
            <v>T</v>
          </cell>
          <cell r="J594">
            <v>0</v>
          </cell>
          <cell r="K594">
            <v>175</v>
          </cell>
        </row>
        <row r="595">
          <cell r="B595" t="str">
            <v>DECHBOIS</v>
          </cell>
          <cell r="C595" t="str">
            <v>Traitement des déchets bois</v>
          </cell>
          <cell r="D595" t="str">
            <v>T</v>
          </cell>
          <cell r="J595">
            <v>0</v>
          </cell>
          <cell r="K595">
            <v>64</v>
          </cell>
        </row>
        <row r="596">
          <cell r="B596" t="str">
            <v>DECHBOIS</v>
          </cell>
          <cell r="C596" t="str">
            <v>Traitement des déchets bois</v>
          </cell>
          <cell r="D596" t="str">
            <v>T</v>
          </cell>
          <cell r="J596">
            <v>0</v>
          </cell>
          <cell r="K596">
            <v>28</v>
          </cell>
        </row>
        <row r="597">
          <cell r="B597" t="str">
            <v>DECHHYDR</v>
          </cell>
          <cell r="C597" t="str">
            <v>Decharge classe 2 hydrocarbures</v>
          </cell>
          <cell r="D597" t="str">
            <v>T</v>
          </cell>
          <cell r="J597">
            <v>0</v>
          </cell>
          <cell r="K597">
            <v>85</v>
          </cell>
        </row>
        <row r="598">
          <cell r="B598" t="str">
            <v>DECHVERT</v>
          </cell>
          <cell r="C598" t="str">
            <v>Traitement des déchets verts</v>
          </cell>
          <cell r="D598" t="str">
            <v>T</v>
          </cell>
          <cell r="J598">
            <v>0</v>
          </cell>
          <cell r="K598">
            <v>46</v>
          </cell>
        </row>
        <row r="599">
          <cell r="B599" t="str">
            <v>DECHVERT</v>
          </cell>
          <cell r="C599" t="str">
            <v>Traitement des déchets verts</v>
          </cell>
          <cell r="D599" t="str">
            <v>T</v>
          </cell>
          <cell r="J599">
            <v>0</v>
          </cell>
          <cell r="K599">
            <v>55</v>
          </cell>
        </row>
        <row r="600">
          <cell r="B600" t="str">
            <v>DECHVERT</v>
          </cell>
          <cell r="C600" t="str">
            <v>Traitement des déchets verts</v>
          </cell>
          <cell r="D600" t="str">
            <v>T</v>
          </cell>
          <cell r="J600">
            <v>0</v>
          </cell>
          <cell r="K600">
            <v>30</v>
          </cell>
        </row>
        <row r="601">
          <cell r="B601" t="str">
            <v>DECHVERT</v>
          </cell>
          <cell r="C601" t="str">
            <v>Traitement des déchets verts</v>
          </cell>
          <cell r="D601" t="str">
            <v>T</v>
          </cell>
          <cell r="J601">
            <v>0</v>
          </cell>
          <cell r="K601">
            <v>65</v>
          </cell>
        </row>
        <row r="602">
          <cell r="B602" t="str">
            <v>DECJANS</v>
          </cell>
          <cell r="C602" t="str">
            <v>Dépot jansou à Balma</v>
          </cell>
          <cell r="D602" t="str">
            <v>M3</v>
          </cell>
          <cell r="J602">
            <v>0</v>
          </cell>
          <cell r="K602">
            <v>1.8</v>
          </cell>
        </row>
        <row r="603">
          <cell r="B603" t="str">
            <v>D'ECOVER</v>
          </cell>
          <cell r="C603" t="str">
            <v>D'Ecoverr 0/6 beige</v>
          </cell>
          <cell r="D603" t="str">
            <v>T</v>
          </cell>
          <cell r="J603">
            <v>0</v>
          </cell>
          <cell r="K603">
            <v>83</v>
          </cell>
        </row>
        <row r="604">
          <cell r="B604" t="str">
            <v>DECPAR50</v>
          </cell>
          <cell r="C604" t="str">
            <v>Décanteur particulaire 50 l/s</v>
          </cell>
          <cell r="D604" t="str">
            <v>U</v>
          </cell>
          <cell r="J604">
            <v>0</v>
          </cell>
          <cell r="K604">
            <v>31500</v>
          </cell>
        </row>
        <row r="605">
          <cell r="B605" t="str">
            <v>DECPECH</v>
          </cell>
          <cell r="C605" t="str">
            <v>Décharge Péchieu</v>
          </cell>
          <cell r="D605" t="str">
            <v>T</v>
          </cell>
          <cell r="J605">
            <v>0</v>
          </cell>
          <cell r="K605">
            <v>2.74</v>
          </cell>
        </row>
        <row r="606">
          <cell r="B606" t="str">
            <v>DECUTIS</v>
          </cell>
          <cell r="C606" t="str">
            <v>St Décutis</v>
          </cell>
          <cell r="D606" t="str">
            <v>FT</v>
          </cell>
          <cell r="J606">
            <v>0</v>
          </cell>
          <cell r="L606">
            <v>1</v>
          </cell>
        </row>
        <row r="607">
          <cell r="B607" t="str">
            <v>DEMI400</v>
          </cell>
          <cell r="C607" t="str">
            <v>Demi buse ø 400</v>
          </cell>
          <cell r="D607" t="str">
            <v>ML</v>
          </cell>
          <cell r="J607">
            <v>0</v>
          </cell>
          <cell r="K607">
            <v>25</v>
          </cell>
        </row>
        <row r="608">
          <cell r="B608" t="str">
            <v>DEMI500</v>
          </cell>
          <cell r="C608" t="str">
            <v>Demi buse ø 500</v>
          </cell>
          <cell r="D608" t="str">
            <v>ML</v>
          </cell>
          <cell r="J608">
            <v>0</v>
          </cell>
          <cell r="K608">
            <v>30</v>
          </cell>
        </row>
        <row r="609">
          <cell r="B609" t="str">
            <v>DEMI600</v>
          </cell>
          <cell r="C609" t="str">
            <v>Demi buse ø 600</v>
          </cell>
          <cell r="D609" t="str">
            <v>ML</v>
          </cell>
          <cell r="J609">
            <v>0</v>
          </cell>
          <cell r="K609">
            <v>32.82</v>
          </cell>
        </row>
        <row r="610">
          <cell r="B610" t="str">
            <v>DEMOL DP</v>
          </cell>
          <cell r="C610" t="str">
            <v>Démolition à paiement direct</v>
          </cell>
          <cell r="D610" t="str">
            <v>FT</v>
          </cell>
          <cell r="J610">
            <v>0</v>
          </cell>
          <cell r="L610">
            <v>1</v>
          </cell>
        </row>
        <row r="611">
          <cell r="B611" t="str">
            <v>DEMOLBAT</v>
          </cell>
          <cell r="C611" t="str">
            <v>Démolition de batiment (Hors amiante)</v>
          </cell>
          <cell r="D611" t="str">
            <v>M3</v>
          </cell>
          <cell r="J611">
            <v>0</v>
          </cell>
          <cell r="L611">
            <v>28</v>
          </cell>
        </row>
        <row r="612">
          <cell r="B612" t="str">
            <v>DEMOLITI</v>
          </cell>
          <cell r="C612" t="str">
            <v>Démolition de bâtiment</v>
          </cell>
          <cell r="D612" t="str">
            <v>FT</v>
          </cell>
          <cell r="J612">
            <v>0</v>
          </cell>
          <cell r="L612">
            <v>0.15</v>
          </cell>
        </row>
        <row r="613">
          <cell r="B613" t="str">
            <v>DENSIT</v>
          </cell>
          <cell r="C613" t="str">
            <v>Coulis pour percolation</v>
          </cell>
          <cell r="D613" t="str">
            <v>M2</v>
          </cell>
          <cell r="J613">
            <v>0</v>
          </cell>
          <cell r="L613">
            <v>16.5</v>
          </cell>
        </row>
        <row r="614">
          <cell r="B614" t="str">
            <v>DENTS</v>
          </cell>
          <cell r="C614" t="str">
            <v>Dents de requin</v>
          </cell>
          <cell r="D614" t="str">
            <v>U</v>
          </cell>
          <cell r="J614">
            <v>0</v>
          </cell>
          <cell r="L614">
            <v>16</v>
          </cell>
        </row>
        <row r="615">
          <cell r="B615" t="str">
            <v>DEPCLO</v>
          </cell>
          <cell r="C615" t="str">
            <v>Dépose de clôture par sciage</v>
          </cell>
          <cell r="D615" t="str">
            <v>ML</v>
          </cell>
          <cell r="J615">
            <v>0</v>
          </cell>
          <cell r="L615">
            <v>4.8</v>
          </cell>
        </row>
        <row r="616">
          <cell r="B616" t="str">
            <v>DEPGLIS</v>
          </cell>
          <cell r="C616" t="str">
            <v>Dépose de glissières de sécurité</v>
          </cell>
          <cell r="D616" t="str">
            <v>ML</v>
          </cell>
          <cell r="J616">
            <v>0</v>
          </cell>
          <cell r="L616">
            <v>6.25</v>
          </cell>
        </row>
        <row r="617">
          <cell r="B617" t="str">
            <v>DEPMAT</v>
          </cell>
          <cell r="C617" t="str">
            <v>Dépose de mât</v>
          </cell>
          <cell r="D617" t="str">
            <v>U</v>
          </cell>
          <cell r="J617">
            <v>0</v>
          </cell>
          <cell r="L617">
            <v>280</v>
          </cell>
        </row>
        <row r="618">
          <cell r="B618" t="str">
            <v>DEPMAT08</v>
          </cell>
          <cell r="C618" t="str">
            <v>Dépose de mâts de 8 m</v>
          </cell>
          <cell r="D618" t="str">
            <v>U</v>
          </cell>
          <cell r="J618">
            <v>0</v>
          </cell>
          <cell r="L618">
            <v>250</v>
          </cell>
        </row>
        <row r="619">
          <cell r="B619" t="str">
            <v>DEPMAT14</v>
          </cell>
          <cell r="C619" t="str">
            <v>Dépose de mâts de 14 m</v>
          </cell>
          <cell r="D619" t="str">
            <v>U</v>
          </cell>
          <cell r="J619">
            <v>0</v>
          </cell>
          <cell r="L619">
            <v>500</v>
          </cell>
        </row>
        <row r="620">
          <cell r="B620" t="str">
            <v>DEPOSIT</v>
          </cell>
          <cell r="C620" t="str">
            <v>Depositoire double 1x2.45x2.1</v>
          </cell>
          <cell r="D620" t="str">
            <v>U</v>
          </cell>
          <cell r="J620">
            <v>0</v>
          </cell>
          <cell r="K620">
            <v>2019.16</v>
          </cell>
        </row>
        <row r="621">
          <cell r="B621" t="str">
            <v>DEPOTEAU</v>
          </cell>
          <cell r="C621" t="str">
            <v>Déplacement de poteau incendie</v>
          </cell>
          <cell r="D621" t="str">
            <v>U</v>
          </cell>
          <cell r="J621">
            <v>0</v>
          </cell>
          <cell r="L621">
            <v>800</v>
          </cell>
        </row>
        <row r="622">
          <cell r="B622" t="str">
            <v>DESACTIM</v>
          </cell>
          <cell r="C622" t="str">
            <v>Desactivant</v>
          </cell>
          <cell r="D622" t="str">
            <v>L</v>
          </cell>
          <cell r="J622">
            <v>0</v>
          </cell>
          <cell r="K622">
            <v>10.5</v>
          </cell>
        </row>
        <row r="623">
          <cell r="B623" t="str">
            <v>DESACTIV</v>
          </cell>
          <cell r="C623" t="str">
            <v>Désactivant</v>
          </cell>
          <cell r="D623" t="str">
            <v>L</v>
          </cell>
          <cell r="J623">
            <v>0</v>
          </cell>
          <cell r="K623">
            <v>10.5</v>
          </cell>
        </row>
        <row r="624">
          <cell r="B624" t="str">
            <v>DESSOUCH</v>
          </cell>
          <cell r="C624" t="str">
            <v>Enlèvement et évacuation de souches</v>
          </cell>
          <cell r="D624" t="str">
            <v>U</v>
          </cell>
          <cell r="J624">
            <v>0</v>
          </cell>
          <cell r="L624">
            <v>110</v>
          </cell>
        </row>
        <row r="625">
          <cell r="B625" t="str">
            <v>DIORI1</v>
          </cell>
          <cell r="C625" t="str">
            <v>Diorite 0-300 Kg</v>
          </cell>
          <cell r="D625" t="str">
            <v>T</v>
          </cell>
          <cell r="J625">
            <v>0</v>
          </cell>
          <cell r="K625">
            <v>20</v>
          </cell>
        </row>
        <row r="626">
          <cell r="B626" t="str">
            <v>DIORI2</v>
          </cell>
          <cell r="C626" t="str">
            <v>Diorite 60 - 300  Kg</v>
          </cell>
          <cell r="D626" t="str">
            <v>T</v>
          </cell>
          <cell r="J626">
            <v>0</v>
          </cell>
          <cell r="K626">
            <v>20</v>
          </cell>
        </row>
        <row r="627">
          <cell r="B627" t="str">
            <v>DIORI3</v>
          </cell>
          <cell r="C627" t="str">
            <v>Diorite 500 - 2000  Kg</v>
          </cell>
          <cell r="D627" t="str">
            <v>T</v>
          </cell>
          <cell r="J627">
            <v>0</v>
          </cell>
          <cell r="K627">
            <v>20</v>
          </cell>
        </row>
        <row r="628">
          <cell r="B628" t="str">
            <v>DIORI4</v>
          </cell>
          <cell r="C628" t="str">
            <v>Diorite 1000 - 2000  Kg</v>
          </cell>
          <cell r="D628" t="str">
            <v>T</v>
          </cell>
          <cell r="J628">
            <v>0</v>
          </cell>
          <cell r="K628">
            <v>20</v>
          </cell>
        </row>
        <row r="629">
          <cell r="B629" t="str">
            <v>DISCO25</v>
          </cell>
          <cell r="C629" t="str">
            <v>Disconnecteur Ø 25 compris vannes</v>
          </cell>
          <cell r="D629" t="str">
            <v>ENS</v>
          </cell>
          <cell r="J629">
            <v>0</v>
          </cell>
          <cell r="K629">
            <v>411.82</v>
          </cell>
        </row>
        <row r="630">
          <cell r="B630" t="str">
            <v>DISCO40</v>
          </cell>
          <cell r="C630" t="str">
            <v>Disconnecteur Ø 40</v>
          </cell>
          <cell r="D630" t="str">
            <v>ENS</v>
          </cell>
          <cell r="J630">
            <v>0</v>
          </cell>
          <cell r="K630">
            <v>528.51</v>
          </cell>
        </row>
        <row r="631">
          <cell r="B631" t="str">
            <v>DISCO60</v>
          </cell>
          <cell r="C631" t="str">
            <v>Disconnecteur Ø 60</v>
          </cell>
          <cell r="D631" t="str">
            <v>ENS</v>
          </cell>
          <cell r="J631">
            <v>0</v>
          </cell>
          <cell r="K631">
            <v>1301.3900000000001</v>
          </cell>
        </row>
        <row r="632">
          <cell r="B632" t="str">
            <v>DISQDIAM</v>
          </cell>
          <cell r="C632" t="str">
            <v>Disque diamant</v>
          </cell>
          <cell r="D632" t="str">
            <v>U</v>
          </cell>
          <cell r="J632">
            <v>0</v>
          </cell>
          <cell r="K632">
            <v>228.67</v>
          </cell>
        </row>
        <row r="633">
          <cell r="B633" t="str">
            <v>DISTANIM</v>
          </cell>
          <cell r="C633" t="str">
            <v>Distributeurs pour animaux + totem + pot</v>
          </cell>
          <cell r="D633" t="str">
            <v>U</v>
          </cell>
          <cell r="J633">
            <v>0</v>
          </cell>
          <cell r="K633">
            <v>187.77</v>
          </cell>
        </row>
        <row r="634">
          <cell r="B634" t="str">
            <v>DRAIN080</v>
          </cell>
          <cell r="C634" t="str">
            <v>Drain Ø 80</v>
          </cell>
          <cell r="D634" t="str">
            <v>ML</v>
          </cell>
          <cell r="J634">
            <v>0</v>
          </cell>
          <cell r="K634">
            <v>2.4</v>
          </cell>
        </row>
        <row r="635">
          <cell r="B635" t="str">
            <v>DRAIN100</v>
          </cell>
          <cell r="C635" t="str">
            <v>Drain Ø 100</v>
          </cell>
          <cell r="D635" t="str">
            <v>ML</v>
          </cell>
          <cell r="J635">
            <v>0</v>
          </cell>
          <cell r="K635">
            <v>2.4</v>
          </cell>
        </row>
        <row r="636">
          <cell r="B636" t="str">
            <v>DRAIN150</v>
          </cell>
          <cell r="C636" t="str">
            <v>Drain Ø 150</v>
          </cell>
          <cell r="D636" t="str">
            <v>ML</v>
          </cell>
          <cell r="J636">
            <v>0</v>
          </cell>
          <cell r="K636">
            <v>4.75</v>
          </cell>
        </row>
        <row r="637">
          <cell r="B637" t="str">
            <v>DRAIN200</v>
          </cell>
          <cell r="C637" t="str">
            <v>Drain Ø 200</v>
          </cell>
          <cell r="D637" t="str">
            <v>ML</v>
          </cell>
          <cell r="J637">
            <v>0</v>
          </cell>
          <cell r="K637">
            <v>8.8000000000000007</v>
          </cell>
        </row>
        <row r="638">
          <cell r="B638" t="str">
            <v>DRAIN250</v>
          </cell>
          <cell r="C638" t="str">
            <v>Drain Ø 250</v>
          </cell>
          <cell r="D638" t="str">
            <v>ML</v>
          </cell>
          <cell r="J638">
            <v>0</v>
          </cell>
          <cell r="K638">
            <v>13.2</v>
          </cell>
        </row>
        <row r="639">
          <cell r="B639" t="str">
            <v>DRAIN300</v>
          </cell>
          <cell r="C639" t="str">
            <v>Drain Ø 300</v>
          </cell>
          <cell r="D639" t="str">
            <v>ML</v>
          </cell>
          <cell r="J639">
            <v>0</v>
          </cell>
          <cell r="K639">
            <v>20.399999999999999</v>
          </cell>
        </row>
        <row r="640">
          <cell r="B640" t="str">
            <v>DRAIN400</v>
          </cell>
          <cell r="C640" t="str">
            <v>Drain Ø400</v>
          </cell>
          <cell r="D640" t="str">
            <v>ML</v>
          </cell>
          <cell r="J640">
            <v>0</v>
          </cell>
          <cell r="K640">
            <v>26.5</v>
          </cell>
        </row>
        <row r="641">
          <cell r="B641" t="str">
            <v>DRAIN500</v>
          </cell>
          <cell r="C641" t="str">
            <v>Drain Ø500</v>
          </cell>
          <cell r="D641" t="str">
            <v>ML</v>
          </cell>
          <cell r="J641">
            <v>0</v>
          </cell>
          <cell r="K641">
            <v>41.1</v>
          </cell>
        </row>
        <row r="642">
          <cell r="B642" t="str">
            <v>DRAIN600</v>
          </cell>
          <cell r="C642" t="str">
            <v>Drain Ø 600</v>
          </cell>
          <cell r="D642" t="str">
            <v>ML</v>
          </cell>
          <cell r="J642">
            <v>0</v>
          </cell>
          <cell r="K642">
            <v>61.4</v>
          </cell>
        </row>
        <row r="643">
          <cell r="B643" t="str">
            <v>DRAINB15</v>
          </cell>
          <cell r="C643" t="str">
            <v>Drain béton Ø 150</v>
          </cell>
          <cell r="D643" t="str">
            <v>ML</v>
          </cell>
          <cell r="J643">
            <v>0</v>
          </cell>
          <cell r="K643">
            <v>6.13</v>
          </cell>
        </row>
        <row r="644">
          <cell r="B644" t="str">
            <v>DRAINB20</v>
          </cell>
          <cell r="C644" t="str">
            <v>Drain béton Ø 200</v>
          </cell>
          <cell r="D644" t="str">
            <v>ML</v>
          </cell>
          <cell r="J644">
            <v>0</v>
          </cell>
          <cell r="K644">
            <v>8.0299999999999994</v>
          </cell>
        </row>
        <row r="645">
          <cell r="B645" t="str">
            <v>DRAINB30</v>
          </cell>
          <cell r="C645" t="str">
            <v>Drain béton Ø 300</v>
          </cell>
          <cell r="D645" t="str">
            <v>ML</v>
          </cell>
          <cell r="J645">
            <v>0</v>
          </cell>
          <cell r="K645">
            <v>13.21</v>
          </cell>
        </row>
        <row r="646">
          <cell r="B646" t="str">
            <v>DRAINB40</v>
          </cell>
          <cell r="C646" t="str">
            <v>Drain béton Ø 400</v>
          </cell>
          <cell r="D646" t="str">
            <v>ML</v>
          </cell>
          <cell r="J646">
            <v>0</v>
          </cell>
          <cell r="K646">
            <v>20.05</v>
          </cell>
        </row>
        <row r="647">
          <cell r="B647" t="str">
            <v>DRAINB60</v>
          </cell>
          <cell r="C647" t="str">
            <v>Drain béton Ø 600</v>
          </cell>
          <cell r="D647" t="str">
            <v>ML</v>
          </cell>
          <cell r="J647">
            <v>0</v>
          </cell>
          <cell r="K647">
            <v>37.119999999999997</v>
          </cell>
        </row>
        <row r="648">
          <cell r="B648" t="str">
            <v>DRIRE</v>
          </cell>
          <cell r="C648" t="str">
            <v>Taxe DRIRE et Essais</v>
          </cell>
          <cell r="D648" t="str">
            <v>FT</v>
          </cell>
          <cell r="J648">
            <v>0</v>
          </cell>
          <cell r="K648">
            <v>5000</v>
          </cell>
        </row>
        <row r="649">
          <cell r="B649" t="str">
            <v>dump</v>
          </cell>
          <cell r="C649" t="str">
            <v>Dumper A25</v>
          </cell>
          <cell r="D649" t="str">
            <v>J</v>
          </cell>
          <cell r="I649">
            <v>700</v>
          </cell>
          <cell r="J649">
            <v>700</v>
          </cell>
          <cell r="M649">
            <v>13</v>
          </cell>
        </row>
        <row r="650">
          <cell r="B650" t="str">
            <v>DURCEL</v>
          </cell>
          <cell r="C650" t="str">
            <v>Durcel en pot de 25 kg</v>
          </cell>
          <cell r="D650" t="str">
            <v>U</v>
          </cell>
          <cell r="J650">
            <v>0</v>
          </cell>
          <cell r="K650">
            <v>88.42</v>
          </cell>
        </row>
        <row r="651">
          <cell r="B651" t="str">
            <v>DYNAPLAQ</v>
          </cell>
          <cell r="C651" t="str">
            <v>Mesures de portance du sol forfait journ</v>
          </cell>
          <cell r="D651" t="str">
            <v>FT</v>
          </cell>
          <cell r="J651">
            <v>0</v>
          </cell>
          <cell r="L651">
            <v>554</v>
          </cell>
        </row>
        <row r="652">
          <cell r="B652" t="str">
            <v>EAR60</v>
          </cell>
          <cell r="C652" t="str">
            <v>Emulsion à 60% (EAR)</v>
          </cell>
          <cell r="D652" t="str">
            <v>T</v>
          </cell>
          <cell r="J652">
            <v>0</v>
          </cell>
          <cell r="K652">
            <v>443</v>
          </cell>
        </row>
        <row r="653">
          <cell r="B653" t="str">
            <v>EAR65</v>
          </cell>
          <cell r="C653" t="str">
            <v>Emulsion 65% (Enrobés à froid)</v>
          </cell>
          <cell r="D653" t="str">
            <v>T</v>
          </cell>
          <cell r="J653">
            <v>0</v>
          </cell>
          <cell r="K653">
            <v>504.3</v>
          </cell>
        </row>
        <row r="654">
          <cell r="B654" t="str">
            <v>EAR69</v>
          </cell>
          <cell r="C654" t="str">
            <v>Emulsion 69 %</v>
          </cell>
          <cell r="D654" t="str">
            <v>T</v>
          </cell>
          <cell r="J654">
            <v>0</v>
          </cell>
          <cell r="K654">
            <v>499</v>
          </cell>
        </row>
        <row r="655">
          <cell r="B655" t="str">
            <v>ECL MIDI</v>
          </cell>
          <cell r="C655" t="str">
            <v>Tranch+sable+rembl+gril+tpc+cablet+cable</v>
          </cell>
          <cell r="D655" t="str">
            <v>ML</v>
          </cell>
          <cell r="J655">
            <v>0</v>
          </cell>
          <cell r="L655">
            <v>29.7</v>
          </cell>
        </row>
        <row r="656">
          <cell r="B656" t="str">
            <v>ECL SOR</v>
          </cell>
          <cell r="C656" t="str">
            <v>Tranch+sable+rembl+gril+tpc+cablet+cable</v>
          </cell>
          <cell r="D656" t="str">
            <v>ML</v>
          </cell>
          <cell r="J656">
            <v>0</v>
          </cell>
          <cell r="L656">
            <v>36.9</v>
          </cell>
        </row>
        <row r="657">
          <cell r="B657" t="str">
            <v>ECLAIR</v>
          </cell>
          <cell r="C657" t="str">
            <v>Divers travaux Eclairage public</v>
          </cell>
          <cell r="D657" t="str">
            <v>U</v>
          </cell>
          <cell r="J657">
            <v>0</v>
          </cell>
          <cell r="L657">
            <v>1</v>
          </cell>
        </row>
        <row r="658">
          <cell r="B658" t="str">
            <v>ECLPRO1</v>
          </cell>
          <cell r="C658" t="str">
            <v>Pose et dépose de buse et poteau</v>
          </cell>
          <cell r="D658" t="str">
            <v>U</v>
          </cell>
          <cell r="J658">
            <v>0</v>
          </cell>
          <cell r="L658">
            <v>1068.5</v>
          </cell>
        </row>
        <row r="659">
          <cell r="B659" t="str">
            <v>ECLPROV2</v>
          </cell>
          <cell r="C659" t="str">
            <v>Pose et dépose de câble torsadé</v>
          </cell>
          <cell r="D659" t="str">
            <v>ML</v>
          </cell>
          <cell r="J659">
            <v>0</v>
          </cell>
          <cell r="L659">
            <v>6.7</v>
          </cell>
        </row>
        <row r="660">
          <cell r="B660" t="str">
            <v>ECLPROV3</v>
          </cell>
          <cell r="C660" t="str">
            <v>Raccordement</v>
          </cell>
          <cell r="D660" t="str">
            <v>FT</v>
          </cell>
          <cell r="J660">
            <v>0</v>
          </cell>
          <cell r="L660">
            <v>135.9</v>
          </cell>
        </row>
        <row r="661">
          <cell r="B661" t="str">
            <v>ECM</v>
          </cell>
          <cell r="C661" t="str">
            <v>Divers travaux de génie civil</v>
          </cell>
          <cell r="D661" t="str">
            <v>U</v>
          </cell>
          <cell r="J661">
            <v>0</v>
          </cell>
          <cell r="L661">
            <v>1</v>
          </cell>
        </row>
        <row r="662">
          <cell r="B662" t="str">
            <v>ECM65</v>
          </cell>
          <cell r="C662" t="str">
            <v>Emulsion 65% (Enrobés à froid)</v>
          </cell>
          <cell r="D662" t="str">
            <v>T</v>
          </cell>
          <cell r="J662">
            <v>0</v>
          </cell>
          <cell r="K662">
            <v>475</v>
          </cell>
        </row>
        <row r="663">
          <cell r="B663" t="str">
            <v>ECO315</v>
          </cell>
          <cell r="C663" t="str">
            <v>Ecopal Ø 315</v>
          </cell>
          <cell r="D663" t="str">
            <v>ML</v>
          </cell>
          <cell r="J663">
            <v>0</v>
          </cell>
          <cell r="K663">
            <v>12.57</v>
          </cell>
        </row>
        <row r="664">
          <cell r="B664" t="str">
            <v>ECO400</v>
          </cell>
          <cell r="C664" t="str">
            <v>Ecopal Ø 400</v>
          </cell>
          <cell r="D664" t="str">
            <v>ML</v>
          </cell>
          <cell r="J664">
            <v>0</v>
          </cell>
          <cell r="K664">
            <v>19.21</v>
          </cell>
        </row>
        <row r="665">
          <cell r="B665" t="str">
            <v>ECO500</v>
          </cell>
          <cell r="C665" t="str">
            <v>Ecopal Ø 500</v>
          </cell>
          <cell r="D665" t="str">
            <v>ML</v>
          </cell>
          <cell r="J665">
            <v>0</v>
          </cell>
          <cell r="K665">
            <v>30.14</v>
          </cell>
        </row>
        <row r="666">
          <cell r="B666" t="str">
            <v>ECO630</v>
          </cell>
          <cell r="C666" t="str">
            <v>Ecopal Ø 630</v>
          </cell>
          <cell r="D666" t="str">
            <v>ML</v>
          </cell>
          <cell r="J666">
            <v>0</v>
          </cell>
          <cell r="K666">
            <v>45.65</v>
          </cell>
        </row>
        <row r="667">
          <cell r="B667" t="str">
            <v>ECO800</v>
          </cell>
          <cell r="C667" t="str">
            <v>Ecopal Ø 800</v>
          </cell>
          <cell r="D667" t="str">
            <v>ML</v>
          </cell>
          <cell r="J667">
            <v>0</v>
          </cell>
          <cell r="K667">
            <v>75.48</v>
          </cell>
        </row>
        <row r="668">
          <cell r="B668" t="str">
            <v>ECORCE</v>
          </cell>
          <cell r="C668" t="str">
            <v>Ecorce de pin (100 l)</v>
          </cell>
          <cell r="D668" t="str">
            <v>U</v>
          </cell>
          <cell r="J668">
            <v>0</v>
          </cell>
          <cell r="K668">
            <v>8.5</v>
          </cell>
        </row>
        <row r="669">
          <cell r="B669" t="str">
            <v>ECR65</v>
          </cell>
          <cell r="C669" t="str">
            <v>Emulsion 65 %+transp</v>
          </cell>
          <cell r="D669" t="str">
            <v>T</v>
          </cell>
          <cell r="J669">
            <v>0</v>
          </cell>
          <cell r="K669">
            <v>350</v>
          </cell>
        </row>
        <row r="670">
          <cell r="B670" t="str">
            <v>ECR65</v>
          </cell>
          <cell r="C670" t="str">
            <v>Emulsion 65%</v>
          </cell>
          <cell r="D670" t="str">
            <v>T</v>
          </cell>
          <cell r="J670">
            <v>0</v>
          </cell>
          <cell r="K670">
            <v>350</v>
          </cell>
        </row>
        <row r="671">
          <cell r="B671" t="str">
            <v>ECR69</v>
          </cell>
          <cell r="C671" t="str">
            <v>Emulsion 69 % + transp</v>
          </cell>
          <cell r="D671" t="str">
            <v>T</v>
          </cell>
          <cell r="J671">
            <v>0</v>
          </cell>
          <cell r="K671">
            <v>350</v>
          </cell>
        </row>
        <row r="672">
          <cell r="B672" t="str">
            <v>EFFACAGE</v>
          </cell>
          <cell r="C672" t="str">
            <v>Effaçage par rabotage</v>
          </cell>
          <cell r="D672" t="str">
            <v>M2</v>
          </cell>
          <cell r="J672">
            <v>0</v>
          </cell>
          <cell r="L672">
            <v>18.690000000000001</v>
          </cell>
        </row>
        <row r="673">
          <cell r="B673" t="str">
            <v>ELAGAGE</v>
          </cell>
          <cell r="C673" t="str">
            <v>Elagage d'arbres</v>
          </cell>
          <cell r="D673" t="str">
            <v>U</v>
          </cell>
          <cell r="J673">
            <v>0</v>
          </cell>
          <cell r="L673">
            <v>47</v>
          </cell>
        </row>
        <row r="674">
          <cell r="B674" t="str">
            <v>EMAC903</v>
          </cell>
          <cell r="C674" t="str">
            <v>EMACO T 903 BORDURES</v>
          </cell>
          <cell r="D674" t="str">
            <v>U</v>
          </cell>
          <cell r="J674">
            <v>0</v>
          </cell>
          <cell r="K674">
            <v>23.29</v>
          </cell>
        </row>
        <row r="675">
          <cell r="B675" t="str">
            <v>EME</v>
          </cell>
          <cell r="C675" t="str">
            <v>Enrobés à module élévé classe 2 0/14</v>
          </cell>
          <cell r="D675" t="str">
            <v>T</v>
          </cell>
          <cell r="J675">
            <v>0</v>
          </cell>
          <cell r="K675">
            <v>52.58</v>
          </cell>
        </row>
        <row r="676">
          <cell r="B676" t="str">
            <v>EME 0/14</v>
          </cell>
          <cell r="C676" t="str">
            <v>Enrobés module élevé 0/14</v>
          </cell>
          <cell r="D676" t="str">
            <v>T</v>
          </cell>
          <cell r="J676">
            <v>0</v>
          </cell>
          <cell r="K676">
            <v>58.6</v>
          </cell>
        </row>
        <row r="677">
          <cell r="B677" t="str">
            <v>EMELA2%</v>
          </cell>
          <cell r="C677" t="str">
            <v>Emulsion elastomère 2%</v>
          </cell>
          <cell r="D677" t="str">
            <v>T</v>
          </cell>
          <cell r="J677">
            <v>0</v>
          </cell>
          <cell r="K677">
            <v>586</v>
          </cell>
        </row>
        <row r="678">
          <cell r="B678" t="str">
            <v>EMGEREPR</v>
          </cell>
          <cell r="C678" t="str">
            <v>Emulsion pour GE de reprofilage 60%</v>
          </cell>
          <cell r="D678" t="str">
            <v>T</v>
          </cell>
          <cell r="J678">
            <v>0</v>
          </cell>
          <cell r="K678">
            <v>495</v>
          </cell>
        </row>
        <row r="679">
          <cell r="B679" t="str">
            <v>EMPROPR</v>
          </cell>
          <cell r="C679" t="str">
            <v>Emulsion Propre</v>
          </cell>
          <cell r="D679" t="str">
            <v>T</v>
          </cell>
          <cell r="J679">
            <v>0</v>
          </cell>
          <cell r="K679">
            <v>466</v>
          </cell>
        </row>
        <row r="680">
          <cell r="B680" t="str">
            <v>EN100300</v>
          </cell>
          <cell r="C680" t="str">
            <v>Enrochement 100 / 300 Kg</v>
          </cell>
          <cell r="D680" t="str">
            <v>T</v>
          </cell>
          <cell r="J680">
            <v>0</v>
          </cell>
          <cell r="K680">
            <v>17.5</v>
          </cell>
        </row>
        <row r="681">
          <cell r="B681" t="str">
            <v>ENBAS10</v>
          </cell>
          <cell r="C681" t="str">
            <v>Entourage d'arbres Basaltine 1.00</v>
          </cell>
          <cell r="D681" t="str">
            <v>U</v>
          </cell>
          <cell r="J681">
            <v>0</v>
          </cell>
          <cell r="K681">
            <v>83</v>
          </cell>
        </row>
        <row r="682">
          <cell r="B682" t="str">
            <v>ENBAS12</v>
          </cell>
          <cell r="C682" t="str">
            <v>Entourage d'arbres Basaltine 1.20</v>
          </cell>
          <cell r="D682" t="str">
            <v>U</v>
          </cell>
          <cell r="J682">
            <v>0</v>
          </cell>
          <cell r="K682">
            <v>100.5</v>
          </cell>
        </row>
        <row r="683">
          <cell r="B683" t="str">
            <v>ENDUITCO</v>
          </cell>
          <cell r="C683" t="str">
            <v>Enduit de couleur projeté</v>
          </cell>
          <cell r="D683" t="str">
            <v>M2</v>
          </cell>
          <cell r="J683">
            <v>0</v>
          </cell>
          <cell r="L683">
            <v>25</v>
          </cell>
        </row>
        <row r="684">
          <cell r="B684" t="str">
            <v>ENDUITFR</v>
          </cell>
          <cell r="C684" t="str">
            <v>Enduit à froid</v>
          </cell>
          <cell r="D684" t="str">
            <v>M2</v>
          </cell>
          <cell r="J684">
            <v>0</v>
          </cell>
          <cell r="L684">
            <v>18.29</v>
          </cell>
        </row>
        <row r="685">
          <cell r="B685" t="str">
            <v>ENGAZHYD</v>
          </cell>
          <cell r="C685" t="str">
            <v>Engazonnement hydraulique</v>
          </cell>
          <cell r="D685" t="str">
            <v>M2</v>
          </cell>
          <cell r="J685">
            <v>0</v>
          </cell>
          <cell r="L685">
            <v>0.45</v>
          </cell>
        </row>
        <row r="686">
          <cell r="B686" t="str">
            <v>ENGAZHYD</v>
          </cell>
          <cell r="C686" t="str">
            <v>Engazonnement des sols par hydroseeding</v>
          </cell>
          <cell r="D686" t="str">
            <v>M2</v>
          </cell>
          <cell r="J686">
            <v>0</v>
          </cell>
          <cell r="L686">
            <v>0.3</v>
          </cell>
        </row>
        <row r="687">
          <cell r="B687" t="str">
            <v>ENGAZON</v>
          </cell>
          <cell r="C687" t="str">
            <v>Engazonnement</v>
          </cell>
          <cell r="D687" t="str">
            <v>M2</v>
          </cell>
          <cell r="J687">
            <v>0</v>
          </cell>
          <cell r="L687">
            <v>1.35</v>
          </cell>
        </row>
        <row r="688">
          <cell r="B688" t="str">
            <v>ENGAZONN</v>
          </cell>
          <cell r="C688" t="str">
            <v>Engazonnement</v>
          </cell>
          <cell r="D688" t="str">
            <v>M2</v>
          </cell>
          <cell r="J688">
            <v>0</v>
          </cell>
          <cell r="L688">
            <v>1.5</v>
          </cell>
        </row>
        <row r="689">
          <cell r="B689" t="str">
            <v>ENR&lt;0.2T</v>
          </cell>
          <cell r="C689" t="str">
            <v>Enrochements 100 kg &lt; x &lt; 200 kg</v>
          </cell>
          <cell r="D689" t="str">
            <v>T</v>
          </cell>
          <cell r="J689">
            <v>0</v>
          </cell>
          <cell r="K689">
            <v>58.19</v>
          </cell>
        </row>
        <row r="690">
          <cell r="B690" t="str">
            <v>ENR&lt;0.8T</v>
          </cell>
          <cell r="C690" t="str">
            <v>Enrochements 500 kg &lt; x &lt; 800 kg</v>
          </cell>
          <cell r="D690" t="str">
            <v>T</v>
          </cell>
          <cell r="J690">
            <v>0</v>
          </cell>
          <cell r="K690">
            <v>58.19</v>
          </cell>
        </row>
        <row r="691">
          <cell r="B691" t="str">
            <v>ENR&lt;1.5T</v>
          </cell>
          <cell r="C691" t="str">
            <v>Enrochements 500 kg&lt; &lt; 1.5 t</v>
          </cell>
          <cell r="D691" t="str">
            <v>T</v>
          </cell>
          <cell r="J691">
            <v>0</v>
          </cell>
          <cell r="K691">
            <v>31.73</v>
          </cell>
        </row>
        <row r="692">
          <cell r="B692" t="str">
            <v>ENR&lt;1T</v>
          </cell>
          <cell r="C692" t="str">
            <v>Enrochements 500 kg &lt; x &lt; 1 t</v>
          </cell>
          <cell r="D692" t="str">
            <v>T</v>
          </cell>
          <cell r="J692">
            <v>0</v>
          </cell>
          <cell r="K692">
            <v>6.1</v>
          </cell>
        </row>
        <row r="693">
          <cell r="B693" t="str">
            <v>ENR&lt;2.5T</v>
          </cell>
          <cell r="C693" t="str">
            <v>Enrochements 800 kg &lt; x &lt; 2.5 t</v>
          </cell>
          <cell r="D693" t="str">
            <v>T</v>
          </cell>
          <cell r="J693">
            <v>0</v>
          </cell>
          <cell r="K693">
            <v>9.2100000000000009</v>
          </cell>
        </row>
        <row r="694">
          <cell r="B694" t="str">
            <v>ENR&lt;3T</v>
          </cell>
          <cell r="C694" t="str">
            <v>Enrochements 1&lt;x&lt;3 t</v>
          </cell>
          <cell r="D694" t="str">
            <v>T</v>
          </cell>
          <cell r="J694">
            <v>0</v>
          </cell>
          <cell r="K694">
            <v>6.86</v>
          </cell>
        </row>
        <row r="695">
          <cell r="B695" t="str">
            <v>ENR&lt;500</v>
          </cell>
          <cell r="C695" t="str">
            <v>Enrochements &lt; 500 kg</v>
          </cell>
          <cell r="D695" t="str">
            <v>T</v>
          </cell>
          <cell r="J695">
            <v>0</v>
          </cell>
          <cell r="K695">
            <v>36.450000000000003</v>
          </cell>
        </row>
        <row r="696">
          <cell r="B696" t="str">
            <v>ENR&lt;5T</v>
          </cell>
          <cell r="C696" t="str">
            <v>Enrochements 3&lt;x&lt;5 t</v>
          </cell>
          <cell r="D696" t="str">
            <v>T</v>
          </cell>
          <cell r="J696">
            <v>0</v>
          </cell>
          <cell r="K696">
            <v>6.86</v>
          </cell>
        </row>
        <row r="697">
          <cell r="B697" t="str">
            <v>ENR&gt;1.5T</v>
          </cell>
          <cell r="C697" t="str">
            <v>Enrochements &gt; 1.5 t</v>
          </cell>
          <cell r="D697" t="str">
            <v>T</v>
          </cell>
          <cell r="J697">
            <v>0</v>
          </cell>
          <cell r="K697">
            <v>31.73</v>
          </cell>
        </row>
        <row r="698">
          <cell r="B698" t="str">
            <v>ENR&gt;1T</v>
          </cell>
          <cell r="C698" t="str">
            <v>Enrochements &gt;1T</v>
          </cell>
          <cell r="D698" t="str">
            <v>T</v>
          </cell>
          <cell r="J698">
            <v>0</v>
          </cell>
          <cell r="K698">
            <v>58.19</v>
          </cell>
        </row>
        <row r="699">
          <cell r="B699" t="str">
            <v>ENR30KG</v>
          </cell>
          <cell r="C699" t="str">
            <v>Enrochements 20 kg à 30 kg</v>
          </cell>
          <cell r="D699" t="str">
            <v>T</v>
          </cell>
          <cell r="J699">
            <v>0</v>
          </cell>
          <cell r="K699">
            <v>58.19</v>
          </cell>
        </row>
        <row r="700">
          <cell r="B700" t="str">
            <v>ENROCH</v>
          </cell>
          <cell r="C700" t="str">
            <v>Enrochements de Saint Amancet</v>
          </cell>
          <cell r="D700" t="str">
            <v>T</v>
          </cell>
          <cell r="J700">
            <v>0</v>
          </cell>
          <cell r="K700">
            <v>8.9</v>
          </cell>
        </row>
        <row r="701">
          <cell r="B701" t="str">
            <v>ENROCH1</v>
          </cell>
          <cell r="C701" t="str">
            <v>Enrochement 100 Kg à 1 T</v>
          </cell>
          <cell r="D701" t="str">
            <v>T</v>
          </cell>
          <cell r="J701">
            <v>0</v>
          </cell>
          <cell r="K701">
            <v>8.6</v>
          </cell>
        </row>
        <row r="702">
          <cell r="B702" t="str">
            <v>ENROCH2</v>
          </cell>
          <cell r="C702" t="str">
            <v>Enrochement 2 Kg à 7 T</v>
          </cell>
          <cell r="D702" t="str">
            <v>T</v>
          </cell>
          <cell r="J702">
            <v>0</v>
          </cell>
          <cell r="K702">
            <v>15</v>
          </cell>
        </row>
        <row r="703">
          <cell r="B703" t="str">
            <v>ENROCH3</v>
          </cell>
          <cell r="C703" t="str">
            <v>Enrochement 8 à 10 T</v>
          </cell>
          <cell r="D703" t="str">
            <v>T</v>
          </cell>
          <cell r="J703">
            <v>0</v>
          </cell>
          <cell r="K703">
            <v>22</v>
          </cell>
        </row>
        <row r="704">
          <cell r="B704" t="str">
            <v>ENROCHEM</v>
          </cell>
          <cell r="C704" t="str">
            <v>Enrochements non bétonnés</v>
          </cell>
          <cell r="D704" t="str">
            <v>M2</v>
          </cell>
          <cell r="J704">
            <v>0</v>
          </cell>
          <cell r="L704">
            <v>29.5</v>
          </cell>
        </row>
        <row r="705">
          <cell r="B705" t="str">
            <v>ENTARBR</v>
          </cell>
          <cell r="C705" t="str">
            <v>Entourage d'arbres en bordurettes</v>
          </cell>
          <cell r="D705" t="str">
            <v>U</v>
          </cell>
          <cell r="J705">
            <v>0</v>
          </cell>
          <cell r="L705">
            <v>45</v>
          </cell>
        </row>
        <row r="706">
          <cell r="B706" t="str">
            <v>ENTMOND</v>
          </cell>
          <cell r="C706" t="str">
            <v>Grilles d’arbre 150 MONDRIAN</v>
          </cell>
          <cell r="D706" t="str">
            <v>U</v>
          </cell>
          <cell r="J706">
            <v>0</v>
          </cell>
          <cell r="K706">
            <v>1050</v>
          </cell>
        </row>
        <row r="707">
          <cell r="B707" t="str">
            <v>ENTOU100</v>
          </cell>
          <cell r="C707" t="str">
            <v>Entourage d'arbre ø 1000 int 2 éléments</v>
          </cell>
          <cell r="D707" t="str">
            <v>U</v>
          </cell>
          <cell r="J707">
            <v>0</v>
          </cell>
          <cell r="K707">
            <v>48</v>
          </cell>
        </row>
        <row r="708">
          <cell r="B708" t="str">
            <v>entou1000</v>
          </cell>
          <cell r="C708" t="str">
            <v>Entourage d'arbres buse BA Ø 1000</v>
          </cell>
          <cell r="D708" t="str">
            <v>U</v>
          </cell>
          <cell r="J708">
            <v>0</v>
          </cell>
          <cell r="K708">
            <v>80</v>
          </cell>
        </row>
        <row r="709">
          <cell r="B709" t="str">
            <v>ENTOURVT</v>
          </cell>
          <cell r="C709" t="str">
            <v>Entourage d'arbre Ville de Toulouse</v>
          </cell>
          <cell r="D709" t="str">
            <v>U</v>
          </cell>
          <cell r="J709">
            <v>0</v>
          </cell>
          <cell r="K709">
            <v>128.4</v>
          </cell>
        </row>
        <row r="710">
          <cell r="B710" t="str">
            <v>ENVPA7%</v>
          </cell>
          <cell r="C710" t="str">
            <v>EnverrPaq 7%</v>
          </cell>
          <cell r="D710" t="str">
            <v>T</v>
          </cell>
          <cell r="J710">
            <v>0</v>
          </cell>
          <cell r="K710">
            <v>74.5</v>
          </cell>
        </row>
        <row r="711">
          <cell r="B711" t="str">
            <v>ep</v>
          </cell>
          <cell r="C711" t="str">
            <v>Epandeur</v>
          </cell>
          <cell r="D711" t="str">
            <v>J</v>
          </cell>
          <cell r="I711">
            <v>1100</v>
          </cell>
          <cell r="J711">
            <v>1100</v>
          </cell>
        </row>
        <row r="712">
          <cell r="B712" t="str">
            <v>EPDM 40</v>
          </cell>
          <cell r="C712" t="str">
            <v>Sol souple SCC 40 mm 80% rouvert / 20% j</v>
          </cell>
          <cell r="D712" t="str">
            <v>M2</v>
          </cell>
          <cell r="J712">
            <v>0</v>
          </cell>
          <cell r="L712">
            <v>75.86</v>
          </cell>
        </row>
        <row r="713">
          <cell r="B713" t="str">
            <v>EQU PAR</v>
          </cell>
          <cell r="C713" t="str">
            <v>Fourniture de panneaux Parking</v>
          </cell>
          <cell r="D713" t="str">
            <v>U</v>
          </cell>
          <cell r="J713">
            <v>0</v>
          </cell>
          <cell r="L713">
            <v>150.5</v>
          </cell>
        </row>
        <row r="714">
          <cell r="B714" t="str">
            <v>EQU PARK</v>
          </cell>
          <cell r="C714" t="str">
            <v>Traçage de parking 0 à 100 ml</v>
          </cell>
          <cell r="D714" t="str">
            <v>FT</v>
          </cell>
          <cell r="J714">
            <v>0</v>
          </cell>
          <cell r="L714">
            <v>360</v>
          </cell>
        </row>
        <row r="715">
          <cell r="B715" t="str">
            <v>EQU POSE</v>
          </cell>
          <cell r="C715" t="str">
            <v>Pose de panneau sur support galva</v>
          </cell>
          <cell r="D715" t="str">
            <v>U</v>
          </cell>
          <cell r="J715">
            <v>0</v>
          </cell>
          <cell r="L715">
            <v>87.75</v>
          </cell>
        </row>
        <row r="716">
          <cell r="B716" t="str">
            <v>EQU RASS</v>
          </cell>
          <cell r="C716" t="str">
            <v>Fourniture de panneaux point de rassembl</v>
          </cell>
          <cell r="D716" t="str">
            <v>U</v>
          </cell>
          <cell r="J716">
            <v>0</v>
          </cell>
          <cell r="L716">
            <v>185</v>
          </cell>
        </row>
        <row r="717">
          <cell r="B717" t="str">
            <v>EQU VIS</v>
          </cell>
          <cell r="C717" t="str">
            <v>Fourniture de panneaux visiteur</v>
          </cell>
          <cell r="D717" t="str">
            <v>U</v>
          </cell>
          <cell r="J717">
            <v>0</v>
          </cell>
          <cell r="L717">
            <v>57.4</v>
          </cell>
        </row>
        <row r="718">
          <cell r="B718" t="str">
            <v>EQUIP</v>
          </cell>
          <cell r="C718" t="str">
            <v>Divers travaux de signalisation</v>
          </cell>
          <cell r="D718" t="str">
            <v>FT</v>
          </cell>
          <cell r="J718">
            <v>0</v>
          </cell>
          <cell r="L718">
            <v>1</v>
          </cell>
        </row>
        <row r="719">
          <cell r="B719" t="str">
            <v>EQUIPSPO</v>
          </cell>
          <cell r="C719" t="str">
            <v>Installation équipement sportif</v>
          </cell>
          <cell r="D719" t="str">
            <v>ENS</v>
          </cell>
          <cell r="J719">
            <v>0</v>
          </cell>
          <cell r="L719">
            <v>2856</v>
          </cell>
        </row>
        <row r="720">
          <cell r="B720" t="str">
            <v>ERABLE</v>
          </cell>
          <cell r="C720" t="str">
            <v>Acer campestre 12/14 1 U 100,00</v>
          </cell>
          <cell r="D720" t="str">
            <v>U</v>
          </cell>
          <cell r="J720">
            <v>0</v>
          </cell>
          <cell r="L720">
            <v>410</v>
          </cell>
        </row>
        <row r="721">
          <cell r="B721" t="str">
            <v>ESCARGOT</v>
          </cell>
          <cell r="C721" t="str">
            <v>Peinture au sol d'un escargot</v>
          </cell>
          <cell r="D721" t="str">
            <v>U</v>
          </cell>
          <cell r="J721">
            <v>0</v>
          </cell>
          <cell r="L721">
            <v>200</v>
          </cell>
        </row>
        <row r="722">
          <cell r="B722" t="str">
            <v>ESETAN2</v>
          </cell>
          <cell r="C722" t="str">
            <v>Essai d'étanchéité ø200</v>
          </cell>
          <cell r="D722" t="str">
            <v>ML</v>
          </cell>
          <cell r="J722">
            <v>0</v>
          </cell>
          <cell r="L722">
            <v>2</v>
          </cell>
        </row>
        <row r="723">
          <cell r="B723" t="str">
            <v>ESETANFT</v>
          </cell>
          <cell r="C723" t="str">
            <v>Forfait déplacement essai étanchéité</v>
          </cell>
          <cell r="D723" t="str">
            <v>FT</v>
          </cell>
          <cell r="J723">
            <v>0</v>
          </cell>
          <cell r="L723">
            <v>125</v>
          </cell>
        </row>
        <row r="724">
          <cell r="B724" t="str">
            <v>ESETBRAN</v>
          </cell>
          <cell r="C724" t="str">
            <v>Essai d'étanchéité sur branchement</v>
          </cell>
          <cell r="D724" t="str">
            <v>U</v>
          </cell>
          <cell r="J724">
            <v>0</v>
          </cell>
          <cell r="L724">
            <v>20</v>
          </cell>
        </row>
        <row r="725">
          <cell r="B725" t="str">
            <v>ESETREG</v>
          </cell>
          <cell r="C725" t="str">
            <v>Essai d'étanchéité sur regard ø1000</v>
          </cell>
          <cell r="D725" t="str">
            <v>U</v>
          </cell>
          <cell r="J725">
            <v>0</v>
          </cell>
          <cell r="L725">
            <v>40</v>
          </cell>
        </row>
        <row r="726">
          <cell r="B726" t="str">
            <v>ESPES</v>
          </cell>
          <cell r="C726" t="str">
            <v>Sous traitance ESPES</v>
          </cell>
          <cell r="D726" t="str">
            <v>ENS</v>
          </cell>
          <cell r="J726">
            <v>0</v>
          </cell>
          <cell r="L726">
            <v>1</v>
          </cell>
        </row>
        <row r="727">
          <cell r="B727" t="str">
            <v>ESPVERPD</v>
          </cell>
          <cell r="C727" t="str">
            <v>SSTPD Travaux d'espaces verts</v>
          </cell>
          <cell r="D727" t="str">
            <v>ENS</v>
          </cell>
          <cell r="J727">
            <v>0</v>
          </cell>
          <cell r="L727">
            <v>1</v>
          </cell>
        </row>
        <row r="728">
          <cell r="B728" t="str">
            <v>ESPVERPD</v>
          </cell>
          <cell r="C728" t="str">
            <v>SSTPD Travaux d'espaces verts</v>
          </cell>
          <cell r="D728" t="str">
            <v>ENS</v>
          </cell>
          <cell r="J728">
            <v>0</v>
          </cell>
          <cell r="L728">
            <v>1</v>
          </cell>
        </row>
        <row r="729">
          <cell r="B729" t="str">
            <v>ESPVERPD</v>
          </cell>
          <cell r="C729" t="str">
            <v>SSTPD Travaux d'espaces verts</v>
          </cell>
          <cell r="D729" t="str">
            <v>ENS</v>
          </cell>
          <cell r="J729">
            <v>0</v>
          </cell>
          <cell r="L729">
            <v>1</v>
          </cell>
        </row>
        <row r="730">
          <cell r="B730" t="str">
            <v>ESPVERPD</v>
          </cell>
          <cell r="C730" t="str">
            <v>SSTPD Travaux d'espaces verts</v>
          </cell>
          <cell r="D730" t="str">
            <v>ENS</v>
          </cell>
          <cell r="J730">
            <v>0</v>
          </cell>
          <cell r="L730">
            <v>1</v>
          </cell>
        </row>
        <row r="731">
          <cell r="B731" t="str">
            <v>ESPVERPM</v>
          </cell>
          <cell r="C731" t="str">
            <v>SST Travaux d'espaces verts</v>
          </cell>
          <cell r="D731" t="str">
            <v>ENS</v>
          </cell>
          <cell r="J731">
            <v>0</v>
          </cell>
          <cell r="L731">
            <v>1</v>
          </cell>
        </row>
        <row r="732">
          <cell r="B732" t="str">
            <v>ESPVERPM</v>
          </cell>
          <cell r="C732" t="str">
            <v>SST Travaux d'espaces verts</v>
          </cell>
          <cell r="D732" t="str">
            <v>ENS</v>
          </cell>
          <cell r="J732">
            <v>0</v>
          </cell>
          <cell r="L732">
            <v>1</v>
          </cell>
        </row>
        <row r="733">
          <cell r="B733" t="str">
            <v>ESPVERPM</v>
          </cell>
          <cell r="C733" t="str">
            <v>SST Travaux d'espaces verts</v>
          </cell>
          <cell r="D733" t="str">
            <v>ENS</v>
          </cell>
          <cell r="J733">
            <v>0</v>
          </cell>
          <cell r="L733">
            <v>1</v>
          </cell>
        </row>
        <row r="734">
          <cell r="B734" t="str">
            <v>ESPVERPM</v>
          </cell>
          <cell r="C734" t="str">
            <v>SST Travaux d'espaces verts</v>
          </cell>
          <cell r="D734" t="str">
            <v>ENS</v>
          </cell>
          <cell r="J734">
            <v>0</v>
          </cell>
          <cell r="L734">
            <v>1</v>
          </cell>
        </row>
        <row r="735">
          <cell r="B735" t="str">
            <v>ESSENC5L</v>
          </cell>
          <cell r="C735" t="str">
            <v>Bidon d'essence de 5l</v>
          </cell>
          <cell r="D735" t="str">
            <v>U</v>
          </cell>
          <cell r="J735">
            <v>0</v>
          </cell>
          <cell r="K735">
            <v>12.3</v>
          </cell>
        </row>
        <row r="736">
          <cell r="B736" t="str">
            <v>ESSENC5L</v>
          </cell>
          <cell r="C736" t="str">
            <v>Bidon d'essence de 5l</v>
          </cell>
          <cell r="D736" t="str">
            <v>U</v>
          </cell>
          <cell r="J736">
            <v>0</v>
          </cell>
          <cell r="K736">
            <v>11.8</v>
          </cell>
        </row>
        <row r="737">
          <cell r="B737" t="str">
            <v>ESTAN&gt;2</v>
          </cell>
          <cell r="C737" t="str">
            <v>Essai étanchéité ø250 à ø300</v>
          </cell>
          <cell r="D737" t="str">
            <v>ML</v>
          </cell>
          <cell r="J737">
            <v>0</v>
          </cell>
          <cell r="L737">
            <v>1.5</v>
          </cell>
        </row>
        <row r="738">
          <cell r="B738" t="str">
            <v>ETANPP10</v>
          </cell>
          <cell r="C738" t="str">
            <v>Complex étancheïté membrane PP 10/10</v>
          </cell>
          <cell r="D738" t="str">
            <v>M2</v>
          </cell>
          <cell r="J738">
            <v>0</v>
          </cell>
          <cell r="L738">
            <v>20</v>
          </cell>
        </row>
        <row r="739">
          <cell r="B739" t="str">
            <v>ETIMA</v>
          </cell>
          <cell r="C739" t="str">
            <v>Additif pour enrobés Tièdes</v>
          </cell>
          <cell r="D739" t="str">
            <v>KG</v>
          </cell>
          <cell r="J739">
            <v>0</v>
          </cell>
          <cell r="K739">
            <v>10</v>
          </cell>
        </row>
        <row r="740">
          <cell r="B740" t="str">
            <v>ETUDE BA</v>
          </cell>
          <cell r="C740" t="str">
            <v>Etude béton armé</v>
          </cell>
          <cell r="D740" t="str">
            <v>FT</v>
          </cell>
          <cell r="J740">
            <v>0</v>
          </cell>
          <cell r="L740">
            <v>900</v>
          </cell>
        </row>
        <row r="741">
          <cell r="B741" t="str">
            <v>ETUDEPD</v>
          </cell>
          <cell r="C741" t="str">
            <v>SSTPD Travaux d'études</v>
          </cell>
          <cell r="D741" t="str">
            <v>ENS</v>
          </cell>
          <cell r="J741">
            <v>0</v>
          </cell>
          <cell r="L741">
            <v>1</v>
          </cell>
        </row>
        <row r="742">
          <cell r="B742" t="str">
            <v>ETUDEPM</v>
          </cell>
          <cell r="C742" t="str">
            <v>SST Travaux d'études</v>
          </cell>
          <cell r="D742" t="str">
            <v>ENS</v>
          </cell>
          <cell r="J742">
            <v>0</v>
          </cell>
          <cell r="L742">
            <v>1</v>
          </cell>
        </row>
        <row r="743">
          <cell r="B743" t="str">
            <v>EURELEC</v>
          </cell>
          <cell r="C743" t="str">
            <v>Divers travaux éclairage</v>
          </cell>
          <cell r="D743" t="str">
            <v>U</v>
          </cell>
          <cell r="J743">
            <v>0</v>
          </cell>
          <cell r="L743">
            <v>1</v>
          </cell>
        </row>
        <row r="744">
          <cell r="B744" t="str">
            <v>EVACBEN</v>
          </cell>
          <cell r="C744" t="str">
            <v>Evacuation benne à déchets 20 m3</v>
          </cell>
          <cell r="D744" t="str">
            <v>U</v>
          </cell>
          <cell r="J744">
            <v>0</v>
          </cell>
          <cell r="K744">
            <v>640</v>
          </cell>
        </row>
        <row r="745">
          <cell r="B745" t="str">
            <v>EVERGREE</v>
          </cell>
          <cell r="C745" t="str">
            <v>Fourniture et pose d'EVERGREEN</v>
          </cell>
          <cell r="D745" t="str">
            <v>M2</v>
          </cell>
          <cell r="J745">
            <v>0</v>
          </cell>
          <cell r="L745">
            <v>40</v>
          </cell>
        </row>
        <row r="746">
          <cell r="B746" t="str">
            <v>EXPLOSIF</v>
          </cell>
          <cell r="C746" t="str">
            <v>Explosif</v>
          </cell>
          <cell r="D746" t="str">
            <v>KG</v>
          </cell>
          <cell r="J746">
            <v>0</v>
          </cell>
          <cell r="K746">
            <v>5</v>
          </cell>
        </row>
        <row r="747">
          <cell r="B747" t="str">
            <v>FABPC04</v>
          </cell>
          <cell r="C747" t="str">
            <v>Fabrication du PC04 (Malet Portet)</v>
          </cell>
          <cell r="D747" t="str">
            <v>T</v>
          </cell>
          <cell r="J747">
            <v>0</v>
          </cell>
          <cell r="L747">
            <v>6.5</v>
          </cell>
        </row>
        <row r="748">
          <cell r="B748" t="str">
            <v>FASCINE</v>
          </cell>
          <cell r="C748" t="str">
            <v>Fourniture,mise en place fascine de saul</v>
          </cell>
          <cell r="D748" t="str">
            <v>ML</v>
          </cell>
          <cell r="J748">
            <v>0</v>
          </cell>
          <cell r="L748">
            <v>75.05</v>
          </cell>
        </row>
        <row r="749">
          <cell r="B749" t="str">
            <v>FESTUCA</v>
          </cell>
          <cell r="C749" t="str">
            <v>Plantation d'arbuste type Festuca Glauca</v>
          </cell>
          <cell r="D749" t="str">
            <v>U</v>
          </cell>
          <cell r="J749">
            <v>0</v>
          </cell>
          <cell r="L749">
            <v>8</v>
          </cell>
        </row>
        <row r="750">
          <cell r="B750" t="str">
            <v>FEUILLE</v>
          </cell>
          <cell r="C750" t="str">
            <v>Enlèvement de feuilles par aspiration</v>
          </cell>
          <cell r="D750" t="str">
            <v>ML</v>
          </cell>
          <cell r="J750">
            <v>0</v>
          </cell>
          <cell r="L750">
            <v>1.2</v>
          </cell>
        </row>
        <row r="751">
          <cell r="B751" t="str">
            <v>feux</v>
          </cell>
          <cell r="C751" t="str">
            <v>Feux de chantier + panneaux</v>
          </cell>
          <cell r="D751" t="str">
            <v>J</v>
          </cell>
          <cell r="I751">
            <v>50</v>
          </cell>
          <cell r="J751">
            <v>50</v>
          </cell>
        </row>
        <row r="752">
          <cell r="B752" t="str">
            <v>FIBMETAL</v>
          </cell>
          <cell r="C752" t="str">
            <v>Plus value pour fibres métalliques</v>
          </cell>
          <cell r="D752" t="str">
            <v>M3</v>
          </cell>
          <cell r="J752">
            <v>0</v>
          </cell>
          <cell r="K752">
            <v>45.73</v>
          </cell>
        </row>
        <row r="753">
          <cell r="B753" t="str">
            <v>FIBSYNT</v>
          </cell>
          <cell r="C753" t="str">
            <v>Plus value pour fibres synthétique</v>
          </cell>
          <cell r="D753" t="str">
            <v>M3</v>
          </cell>
          <cell r="J753">
            <v>0</v>
          </cell>
          <cell r="K753">
            <v>10</v>
          </cell>
        </row>
        <row r="754">
          <cell r="B754" t="str">
            <v>FILLER</v>
          </cell>
          <cell r="C754" t="str">
            <v>Filler</v>
          </cell>
          <cell r="D754" t="str">
            <v>T</v>
          </cell>
          <cell r="J754">
            <v>0</v>
          </cell>
          <cell r="K754">
            <v>33</v>
          </cell>
        </row>
        <row r="755">
          <cell r="B755" t="str">
            <v>fini</v>
          </cell>
          <cell r="C755" t="str">
            <v>Finisseur</v>
          </cell>
          <cell r="D755" t="str">
            <v>J</v>
          </cell>
          <cell r="E755">
            <v>950</v>
          </cell>
          <cell r="H755">
            <v>520</v>
          </cell>
          <cell r="J755">
            <v>1470</v>
          </cell>
        </row>
        <row r="756">
          <cell r="B756" t="str">
            <v>FLECHE</v>
          </cell>
          <cell r="C756" t="str">
            <v>Fléche directionnelle</v>
          </cell>
          <cell r="D756" t="str">
            <v>U</v>
          </cell>
          <cell r="J756">
            <v>0</v>
          </cell>
          <cell r="L756">
            <v>18</v>
          </cell>
        </row>
        <row r="757">
          <cell r="B757" t="str">
            <v>FLORAPHA</v>
          </cell>
          <cell r="C757" t="str">
            <v>Floraphalt</v>
          </cell>
          <cell r="D757" t="str">
            <v>T</v>
          </cell>
          <cell r="J757">
            <v>0</v>
          </cell>
          <cell r="K757">
            <v>5500</v>
          </cell>
        </row>
        <row r="758">
          <cell r="B758" t="str">
            <v>FOD</v>
          </cell>
          <cell r="C758" t="str">
            <v>FOD</v>
          </cell>
          <cell r="D758" t="str">
            <v>L</v>
          </cell>
          <cell r="J758">
            <v>0</v>
          </cell>
          <cell r="K758">
            <v>0.8</v>
          </cell>
        </row>
        <row r="759">
          <cell r="B759" t="str">
            <v>FONCAG50</v>
          </cell>
          <cell r="C759" t="str">
            <v>F&amp;P de PEHD 50 par fonçage</v>
          </cell>
          <cell r="D759" t="str">
            <v>ML</v>
          </cell>
          <cell r="J759">
            <v>0</v>
          </cell>
          <cell r="L759">
            <v>70</v>
          </cell>
        </row>
        <row r="760">
          <cell r="B760" t="str">
            <v>FONCAGE</v>
          </cell>
          <cell r="C760" t="str">
            <v>F&amp;P de PEHD 200 par fonçage</v>
          </cell>
          <cell r="D760" t="str">
            <v>ML</v>
          </cell>
          <cell r="J760">
            <v>0</v>
          </cell>
          <cell r="L760">
            <v>480</v>
          </cell>
        </row>
        <row r="761">
          <cell r="B761" t="str">
            <v>FONTCOLL</v>
          </cell>
          <cell r="C761" t="str">
            <v>Fontaine Collio City Design acier corten</v>
          </cell>
          <cell r="D761" t="str">
            <v>U</v>
          </cell>
          <cell r="J761">
            <v>0</v>
          </cell>
          <cell r="K761">
            <v>668.8</v>
          </cell>
        </row>
        <row r="762">
          <cell r="B762" t="str">
            <v>FONTDIV</v>
          </cell>
          <cell r="C762" t="str">
            <v>Fournitures diverses en fonte</v>
          </cell>
          <cell r="D762" t="str">
            <v>ENS</v>
          </cell>
          <cell r="J762">
            <v>0</v>
          </cell>
          <cell r="K762">
            <v>1</v>
          </cell>
        </row>
        <row r="763">
          <cell r="B763" t="str">
            <v>FONTØ100</v>
          </cell>
          <cell r="C763" t="str">
            <v>Canalisation fonte Ø 100</v>
          </cell>
          <cell r="D763" t="str">
            <v>ML</v>
          </cell>
          <cell r="J763">
            <v>0</v>
          </cell>
          <cell r="K763">
            <v>20.28</v>
          </cell>
        </row>
        <row r="764">
          <cell r="B764" t="str">
            <v>FONTØ200</v>
          </cell>
          <cell r="C764" t="str">
            <v>Canalisation fonte Ø 200</v>
          </cell>
          <cell r="D764" t="str">
            <v>ML</v>
          </cell>
          <cell r="J764">
            <v>0</v>
          </cell>
          <cell r="K764">
            <v>42.21</v>
          </cell>
        </row>
        <row r="765">
          <cell r="B765" t="str">
            <v>FONTØ350</v>
          </cell>
          <cell r="C765" t="str">
            <v>Canalisation fonte Ø 350</v>
          </cell>
          <cell r="D765" t="str">
            <v>ML</v>
          </cell>
          <cell r="J765">
            <v>0</v>
          </cell>
          <cell r="K765">
            <v>65</v>
          </cell>
        </row>
        <row r="766">
          <cell r="B766" t="str">
            <v>FONTØ400</v>
          </cell>
          <cell r="C766" t="str">
            <v>Canalisation fonte Ø 400</v>
          </cell>
          <cell r="D766" t="str">
            <v>ML</v>
          </cell>
          <cell r="J766">
            <v>0</v>
          </cell>
          <cell r="K766">
            <v>115</v>
          </cell>
        </row>
        <row r="767">
          <cell r="B767" t="str">
            <v>FONTRAC</v>
          </cell>
          <cell r="C767" t="str">
            <v>Raccords divers pour canalisation fonte</v>
          </cell>
          <cell r="D767" t="str">
            <v>ENS</v>
          </cell>
          <cell r="J767">
            <v>0</v>
          </cell>
          <cell r="K767">
            <v>1</v>
          </cell>
        </row>
        <row r="768">
          <cell r="B768" t="str">
            <v>FOR1414</v>
          </cell>
          <cell r="C768" t="str">
            <v>Brique foraine 14x14x5 pleine lisse</v>
          </cell>
          <cell r="D768" t="str">
            <v>U</v>
          </cell>
          <cell r="J768">
            <v>0</v>
          </cell>
          <cell r="K768">
            <v>0.9</v>
          </cell>
        </row>
        <row r="769">
          <cell r="B769" t="str">
            <v>FOR14PER</v>
          </cell>
          <cell r="C769" t="str">
            <v>Brique foraine 40x14x5 perforée lisse</v>
          </cell>
          <cell r="D769" t="str">
            <v>U</v>
          </cell>
          <cell r="J769">
            <v>0</v>
          </cell>
          <cell r="K769">
            <v>1.01</v>
          </cell>
        </row>
        <row r="770">
          <cell r="B770" t="str">
            <v>FOR14PL</v>
          </cell>
          <cell r="C770" t="str">
            <v>Brique foraine 40x14x5 pleine lisse</v>
          </cell>
          <cell r="D770" t="str">
            <v>U</v>
          </cell>
          <cell r="J770">
            <v>0</v>
          </cell>
          <cell r="K770">
            <v>1.34</v>
          </cell>
        </row>
        <row r="771">
          <cell r="B771" t="str">
            <v>FOR14PL</v>
          </cell>
          <cell r="C771" t="str">
            <v>Brique foraine 40x14x5 pleine lisse</v>
          </cell>
          <cell r="D771" t="str">
            <v>U</v>
          </cell>
          <cell r="J771">
            <v>0</v>
          </cell>
          <cell r="K771">
            <v>1.7</v>
          </cell>
        </row>
        <row r="772">
          <cell r="B772" t="str">
            <v>FOR28PL</v>
          </cell>
          <cell r="C772" t="str">
            <v>Brique foraine pleine 40x28x5</v>
          </cell>
          <cell r="D772" t="str">
            <v>U</v>
          </cell>
          <cell r="J772">
            <v>0</v>
          </cell>
          <cell r="K772">
            <v>3</v>
          </cell>
        </row>
        <row r="773">
          <cell r="B773" t="str">
            <v>FOR28PL</v>
          </cell>
          <cell r="C773" t="str">
            <v>Brique foraine pleine 28x14x5</v>
          </cell>
          <cell r="D773" t="str">
            <v>U</v>
          </cell>
          <cell r="J773">
            <v>0</v>
          </cell>
          <cell r="K773">
            <v>1.3</v>
          </cell>
        </row>
        <row r="774">
          <cell r="B774" t="str">
            <v>FORMULBB</v>
          </cell>
          <cell r="C774" t="str">
            <v>Formulation enrobés</v>
          </cell>
          <cell r="D774" t="str">
            <v>U</v>
          </cell>
          <cell r="J774">
            <v>0</v>
          </cell>
          <cell r="L774">
            <v>377</v>
          </cell>
        </row>
        <row r="775">
          <cell r="B775" t="str">
            <v>FORS400</v>
          </cell>
          <cell r="C775" t="str">
            <v>Joint forsheda</v>
          </cell>
          <cell r="D775" t="str">
            <v>U</v>
          </cell>
          <cell r="J775">
            <v>0</v>
          </cell>
          <cell r="K775">
            <v>18.399999999999999</v>
          </cell>
        </row>
        <row r="776">
          <cell r="B776" t="str">
            <v>FOSBET</v>
          </cell>
          <cell r="C776" t="str">
            <v>Fossé bétonné</v>
          </cell>
          <cell r="D776" t="str">
            <v>ML</v>
          </cell>
          <cell r="J776">
            <v>0</v>
          </cell>
          <cell r="L776">
            <v>65.5</v>
          </cell>
        </row>
        <row r="777">
          <cell r="B777" t="str">
            <v>FOSPLANT</v>
          </cell>
          <cell r="C777" t="str">
            <v>Overture des fosses de plantation</v>
          </cell>
          <cell r="D777" t="str">
            <v>U</v>
          </cell>
          <cell r="J777">
            <v>0</v>
          </cell>
          <cell r="L777">
            <v>25</v>
          </cell>
        </row>
        <row r="778">
          <cell r="B778" t="str">
            <v>FOSSE3M3</v>
          </cell>
          <cell r="C778" t="str">
            <v>Fosse tte eaux béton 3000 l</v>
          </cell>
          <cell r="D778" t="str">
            <v>U</v>
          </cell>
          <cell r="J778">
            <v>0</v>
          </cell>
          <cell r="K778">
            <v>372</v>
          </cell>
        </row>
        <row r="779">
          <cell r="B779" t="str">
            <v>FOSTT500</v>
          </cell>
          <cell r="C779" t="str">
            <v>Fosse toutes eaux 5000l</v>
          </cell>
          <cell r="D779" t="str">
            <v>U</v>
          </cell>
          <cell r="J779">
            <v>0</v>
          </cell>
          <cell r="K779">
            <v>800</v>
          </cell>
        </row>
        <row r="780">
          <cell r="B780" t="str">
            <v>FOSTTEA3</v>
          </cell>
          <cell r="C780" t="str">
            <v>Fosse toutes eaux 3000 l</v>
          </cell>
          <cell r="D780" t="str">
            <v>U</v>
          </cell>
          <cell r="J780">
            <v>0</v>
          </cell>
          <cell r="K780">
            <v>381.91</v>
          </cell>
        </row>
        <row r="781">
          <cell r="B781" t="str">
            <v>FRAIPORT</v>
          </cell>
          <cell r="C781" t="str">
            <v>Frais de port</v>
          </cell>
          <cell r="D781" t="str">
            <v>T</v>
          </cell>
          <cell r="J781">
            <v>0</v>
          </cell>
          <cell r="K781">
            <v>1</v>
          </cell>
        </row>
        <row r="782">
          <cell r="B782" t="str">
            <v>FRENES</v>
          </cell>
          <cell r="C782" t="str">
            <v>Frênes baliveaux 100/150</v>
          </cell>
          <cell r="D782" t="str">
            <v>U</v>
          </cell>
          <cell r="J782">
            <v>0</v>
          </cell>
          <cell r="L782">
            <v>25</v>
          </cell>
        </row>
        <row r="783">
          <cell r="B783" t="str">
            <v>FRONTP</v>
          </cell>
          <cell r="C783" t="str">
            <v>St Fronton TP</v>
          </cell>
          <cell r="D783" t="str">
            <v>ENS</v>
          </cell>
          <cell r="J783">
            <v>0</v>
          </cell>
          <cell r="L783">
            <v>1</v>
          </cell>
        </row>
        <row r="784">
          <cell r="B784" t="str">
            <v>FTINØ200</v>
          </cell>
          <cell r="C784" t="str">
            <v>Fonte intégrale ø 200</v>
          </cell>
          <cell r="D784" t="str">
            <v>ML</v>
          </cell>
          <cell r="J784">
            <v>0</v>
          </cell>
          <cell r="K784">
            <v>40.1</v>
          </cell>
        </row>
        <row r="785">
          <cell r="B785" t="str">
            <v>FTINØ300</v>
          </cell>
          <cell r="C785" t="str">
            <v>Fonte integrale ø300</v>
          </cell>
          <cell r="D785" t="str">
            <v>ML</v>
          </cell>
          <cell r="J785">
            <v>0</v>
          </cell>
          <cell r="K785">
            <v>67</v>
          </cell>
        </row>
        <row r="786">
          <cell r="B786" t="str">
            <v>FUEL</v>
          </cell>
          <cell r="C786" t="str">
            <v>Fuel</v>
          </cell>
          <cell r="D786" t="str">
            <v>L</v>
          </cell>
          <cell r="J786">
            <v>0</v>
          </cell>
          <cell r="K786">
            <v>0.66</v>
          </cell>
        </row>
        <row r="787">
          <cell r="B787" t="str">
            <v>FUEL</v>
          </cell>
          <cell r="C787" t="str">
            <v>Fuel</v>
          </cell>
          <cell r="D787" t="str">
            <v>L</v>
          </cell>
          <cell r="J787">
            <v>0</v>
          </cell>
          <cell r="K787">
            <v>0.45</v>
          </cell>
        </row>
        <row r="788">
          <cell r="B788" t="str">
            <v>FUELSAFE</v>
          </cell>
          <cell r="C788" t="str">
            <v>Bitume anti-kérozène FUELSAFE</v>
          </cell>
          <cell r="D788" t="str">
            <v>T</v>
          </cell>
          <cell r="J788">
            <v>0</v>
          </cell>
          <cell r="K788">
            <v>564.05999999999995</v>
          </cell>
        </row>
        <row r="789">
          <cell r="B789" t="str">
            <v>GABIONS</v>
          </cell>
          <cell r="C789" t="str">
            <v>Gabions de ht = 1.00 m et de l=0.50m</v>
          </cell>
          <cell r="D789" t="str">
            <v>ML</v>
          </cell>
          <cell r="J789">
            <v>0</v>
          </cell>
          <cell r="L789">
            <v>184.4</v>
          </cell>
        </row>
        <row r="790">
          <cell r="B790" t="str">
            <v>GABMURET</v>
          </cell>
          <cell r="C790" t="str">
            <v>Muret de gabion appareillé 0.5x0.5</v>
          </cell>
          <cell r="D790" t="str">
            <v>ML</v>
          </cell>
          <cell r="J790">
            <v>0</v>
          </cell>
          <cell r="L790">
            <v>114.25</v>
          </cell>
        </row>
        <row r="791">
          <cell r="B791" t="str">
            <v>GABRIEL</v>
          </cell>
          <cell r="C791" t="str">
            <v>Sous traitance Gabrielle</v>
          </cell>
          <cell r="D791" t="str">
            <v>ENS</v>
          </cell>
          <cell r="J791">
            <v>0</v>
          </cell>
          <cell r="L791">
            <v>1</v>
          </cell>
        </row>
        <row r="792">
          <cell r="B792" t="str">
            <v>GALET</v>
          </cell>
          <cell r="C792" t="str">
            <v>Galets sur 0,10 m de béton</v>
          </cell>
          <cell r="D792" t="str">
            <v>M2</v>
          </cell>
          <cell r="J792">
            <v>0</v>
          </cell>
          <cell r="L792">
            <v>34</v>
          </cell>
        </row>
        <row r="793">
          <cell r="B793" t="str">
            <v>GALET&gt;80</v>
          </cell>
          <cell r="C793" t="str">
            <v>Galet &gt; 80</v>
          </cell>
          <cell r="D793" t="str">
            <v>T</v>
          </cell>
          <cell r="J793">
            <v>0</v>
          </cell>
          <cell r="K793">
            <v>14.38</v>
          </cell>
        </row>
        <row r="794">
          <cell r="B794" t="str">
            <v>GALET&gt;80</v>
          </cell>
          <cell r="C794" t="str">
            <v>Galet &gt; 80</v>
          </cell>
          <cell r="D794" t="str">
            <v>T</v>
          </cell>
          <cell r="J794">
            <v>0</v>
          </cell>
          <cell r="K794">
            <v>17.62</v>
          </cell>
        </row>
        <row r="795">
          <cell r="B795" t="str">
            <v>GALETMAR</v>
          </cell>
          <cell r="C795" t="str">
            <v>Galets de marbres blanc 60/100</v>
          </cell>
          <cell r="D795" t="str">
            <v>T</v>
          </cell>
          <cell r="J795">
            <v>0</v>
          </cell>
          <cell r="K795">
            <v>342</v>
          </cell>
        </row>
        <row r="796">
          <cell r="B796" t="str">
            <v>GANIVELL</v>
          </cell>
          <cell r="C796" t="str">
            <v>Ganivelle châtaignier haut de 2 m</v>
          </cell>
          <cell r="D796" t="str">
            <v>ML</v>
          </cell>
          <cell r="J796">
            <v>0</v>
          </cell>
          <cell r="K796">
            <v>13.05</v>
          </cell>
        </row>
        <row r="797">
          <cell r="B797" t="str">
            <v>GARDNUIT</v>
          </cell>
          <cell r="C797" t="str">
            <v>Gardiennage chantier nuit</v>
          </cell>
          <cell r="D797" t="str">
            <v>FT</v>
          </cell>
          <cell r="J797">
            <v>0</v>
          </cell>
          <cell r="L797">
            <v>248</v>
          </cell>
        </row>
        <row r="798">
          <cell r="B798" t="str">
            <v>GARGOUIL</v>
          </cell>
          <cell r="C798" t="str">
            <v>Tête de Gargouille en fonte</v>
          </cell>
          <cell r="D798" t="str">
            <v>U</v>
          </cell>
          <cell r="J798">
            <v>0</v>
          </cell>
          <cell r="K798">
            <v>35</v>
          </cell>
        </row>
        <row r="799">
          <cell r="B799" t="str">
            <v>GASOIL</v>
          </cell>
          <cell r="C799" t="str">
            <v>Gasoil</v>
          </cell>
          <cell r="D799" t="str">
            <v>L</v>
          </cell>
          <cell r="J799">
            <v>0</v>
          </cell>
          <cell r="K799">
            <v>0.8</v>
          </cell>
        </row>
        <row r="800">
          <cell r="B800" t="str">
            <v>GB0/14E</v>
          </cell>
          <cell r="C800" t="str">
            <v>Grave bitume 0/14 enrichie cl.3</v>
          </cell>
          <cell r="D800" t="str">
            <v>T</v>
          </cell>
          <cell r="J800">
            <v>0</v>
          </cell>
          <cell r="K800">
            <v>54</v>
          </cell>
        </row>
        <row r="801">
          <cell r="B801" t="str">
            <v>GB0/14E</v>
          </cell>
          <cell r="C801" t="str">
            <v>Grave bitume 0/14 normale cl.3</v>
          </cell>
          <cell r="D801" t="str">
            <v>T</v>
          </cell>
          <cell r="J801">
            <v>0</v>
          </cell>
          <cell r="K801">
            <v>58.42</v>
          </cell>
        </row>
        <row r="802">
          <cell r="B802" t="str">
            <v>GB0/14E4</v>
          </cell>
          <cell r="C802" t="str">
            <v>Grave bitume 0/14 enrichie cl.4</v>
          </cell>
          <cell r="D802" t="str">
            <v>T</v>
          </cell>
          <cell r="J802">
            <v>0</v>
          </cell>
          <cell r="K802">
            <v>55.01</v>
          </cell>
        </row>
        <row r="803">
          <cell r="B803" t="str">
            <v>GB0/14N</v>
          </cell>
          <cell r="C803" t="str">
            <v>Grave bitume 0/14 normale cl.2</v>
          </cell>
          <cell r="D803" t="str">
            <v>T</v>
          </cell>
          <cell r="J803">
            <v>0</v>
          </cell>
          <cell r="K803">
            <v>51.38</v>
          </cell>
        </row>
        <row r="804">
          <cell r="B804" t="str">
            <v>GB3</v>
          </cell>
          <cell r="C804" t="str">
            <v>Grave Bitume classe 3</v>
          </cell>
          <cell r="D804" t="str">
            <v>T</v>
          </cell>
          <cell r="J804">
            <v>0</v>
          </cell>
          <cell r="K804">
            <v>49.66</v>
          </cell>
        </row>
        <row r="805">
          <cell r="B805" t="str">
            <v>GB4</v>
          </cell>
          <cell r="C805" t="str">
            <v>Grave bitume classe 4</v>
          </cell>
          <cell r="D805" t="str">
            <v>T</v>
          </cell>
          <cell r="J805">
            <v>0</v>
          </cell>
          <cell r="K805">
            <v>50.66</v>
          </cell>
        </row>
        <row r="806">
          <cell r="B806" t="str">
            <v>GBA</v>
          </cell>
          <cell r="C806" t="str">
            <v>Réalisation de GBA de 0m84</v>
          </cell>
          <cell r="D806" t="str">
            <v>ML</v>
          </cell>
          <cell r="J806">
            <v>0</v>
          </cell>
          <cell r="L806">
            <v>66.2</v>
          </cell>
        </row>
        <row r="807">
          <cell r="B807" t="str">
            <v>GBA 2M</v>
          </cell>
          <cell r="C807" t="str">
            <v>Séparateur GBA BT3 de longueur 2 m</v>
          </cell>
          <cell r="D807" t="str">
            <v>ML</v>
          </cell>
          <cell r="J807">
            <v>0</v>
          </cell>
          <cell r="K807">
            <v>65</v>
          </cell>
        </row>
        <row r="808">
          <cell r="B808" t="str">
            <v>GC 3% DC</v>
          </cell>
          <cell r="C808" t="str">
            <v>Grave Ciment à 3% Départ centrale</v>
          </cell>
          <cell r="D808" t="str">
            <v>M3</v>
          </cell>
          <cell r="J808">
            <v>0</v>
          </cell>
          <cell r="K808">
            <v>54</v>
          </cell>
        </row>
        <row r="809">
          <cell r="B809" t="str">
            <v>GC 3% R</v>
          </cell>
          <cell r="C809" t="str">
            <v>Grave Ciment à 3% Rendu</v>
          </cell>
          <cell r="D809" t="str">
            <v>M3</v>
          </cell>
          <cell r="J809">
            <v>0</v>
          </cell>
          <cell r="K809">
            <v>59</v>
          </cell>
        </row>
        <row r="810">
          <cell r="B810" t="str">
            <v>GC 3% SC</v>
          </cell>
          <cell r="C810" t="str">
            <v>Grave Ciment à 3% Sous centrale</v>
          </cell>
          <cell r="D810" t="str">
            <v>M3</v>
          </cell>
          <cell r="J810">
            <v>0</v>
          </cell>
          <cell r="K810">
            <v>62</v>
          </cell>
        </row>
        <row r="811">
          <cell r="B811" t="str">
            <v>GC 4% DC</v>
          </cell>
          <cell r="C811" t="str">
            <v>Grave Ciment à 4% Départ centrale</v>
          </cell>
          <cell r="D811" t="str">
            <v>M3</v>
          </cell>
          <cell r="J811">
            <v>0</v>
          </cell>
          <cell r="K811">
            <v>55</v>
          </cell>
        </row>
        <row r="812">
          <cell r="B812" t="str">
            <v>GC 4% DC</v>
          </cell>
          <cell r="C812" t="str">
            <v>Grave Ciment de 3 à 4% Départ centrale</v>
          </cell>
          <cell r="D812" t="str">
            <v>M3</v>
          </cell>
          <cell r="J812">
            <v>0</v>
          </cell>
          <cell r="K812">
            <v>59</v>
          </cell>
        </row>
        <row r="813">
          <cell r="B813" t="str">
            <v>GC 4% R</v>
          </cell>
          <cell r="C813" t="str">
            <v>Grave Ciment à 4% Rendu</v>
          </cell>
          <cell r="D813" t="str">
            <v>M3</v>
          </cell>
          <cell r="J813">
            <v>0</v>
          </cell>
          <cell r="K813">
            <v>62</v>
          </cell>
        </row>
        <row r="814">
          <cell r="B814" t="str">
            <v>GC 4% SC</v>
          </cell>
          <cell r="C814" t="str">
            <v>Grave Ciment à 4% Sous centrale</v>
          </cell>
          <cell r="D814" t="str">
            <v>M3</v>
          </cell>
          <cell r="J814">
            <v>0</v>
          </cell>
          <cell r="K814">
            <v>63</v>
          </cell>
        </row>
        <row r="815">
          <cell r="B815" t="str">
            <v>GC 5% DC</v>
          </cell>
          <cell r="C815" t="str">
            <v>Grave Ciment à 5% Départ Centrale</v>
          </cell>
          <cell r="D815" t="str">
            <v>M3</v>
          </cell>
          <cell r="J815">
            <v>0</v>
          </cell>
          <cell r="K815">
            <v>56</v>
          </cell>
        </row>
        <row r="816">
          <cell r="B816" t="str">
            <v>GC 5% DC</v>
          </cell>
          <cell r="C816" t="str">
            <v>Grave Ciment à 5% Départ Centrale</v>
          </cell>
          <cell r="D816" t="str">
            <v>M3</v>
          </cell>
          <cell r="J816">
            <v>0</v>
          </cell>
          <cell r="K816">
            <v>61</v>
          </cell>
        </row>
        <row r="817">
          <cell r="B817" t="str">
            <v>GC 5% R</v>
          </cell>
          <cell r="C817" t="str">
            <v>Grave Ciment à 5% Rendu</v>
          </cell>
          <cell r="D817" t="str">
            <v>M3</v>
          </cell>
          <cell r="J817">
            <v>0</v>
          </cell>
          <cell r="K817">
            <v>65</v>
          </cell>
        </row>
        <row r="818">
          <cell r="B818" t="str">
            <v>GC 5% SC</v>
          </cell>
          <cell r="C818" t="str">
            <v>Grave Ciment à 5% Sous Centrale</v>
          </cell>
          <cell r="D818" t="str">
            <v>M3</v>
          </cell>
          <cell r="J818">
            <v>0</v>
          </cell>
          <cell r="K818">
            <v>64</v>
          </cell>
        </row>
        <row r="819">
          <cell r="B819" t="str">
            <v>GC 7% R</v>
          </cell>
          <cell r="C819" t="str">
            <v>Grave Ciment à 7% Rendu</v>
          </cell>
          <cell r="D819" t="str">
            <v>M3</v>
          </cell>
          <cell r="J819">
            <v>0</v>
          </cell>
          <cell r="K819">
            <v>68</v>
          </cell>
        </row>
        <row r="820">
          <cell r="B820" t="str">
            <v>GC S8</v>
          </cell>
          <cell r="C820" t="str">
            <v>Garde corps S8 (ft dep : 670 eu)</v>
          </cell>
          <cell r="D820" t="str">
            <v>ML</v>
          </cell>
          <cell r="J820">
            <v>0</v>
          </cell>
          <cell r="L820">
            <v>205</v>
          </cell>
        </row>
        <row r="821">
          <cell r="B821" t="str">
            <v>GC100FTE</v>
          </cell>
          <cell r="C821" t="str">
            <v>Caniveau à grille 100 Fonte 250 kN</v>
          </cell>
          <cell r="D821" t="str">
            <v>ML</v>
          </cell>
          <cell r="J821">
            <v>0</v>
          </cell>
          <cell r="K821">
            <v>46.04</v>
          </cell>
        </row>
        <row r="822">
          <cell r="B822" t="str">
            <v>GC100PAS</v>
          </cell>
          <cell r="C822" t="str">
            <v>Caniveau à grille 100 acier galva 15 kN</v>
          </cell>
          <cell r="D822" t="str">
            <v>ML</v>
          </cell>
          <cell r="J822">
            <v>0</v>
          </cell>
          <cell r="K822">
            <v>33.08</v>
          </cell>
        </row>
        <row r="823">
          <cell r="B823" t="str">
            <v>GC200D50</v>
          </cell>
          <cell r="C823" t="str">
            <v>Grille caniveau 200 cl.D L=0.50 m</v>
          </cell>
          <cell r="D823" t="str">
            <v>U</v>
          </cell>
          <cell r="J823">
            <v>0</v>
          </cell>
          <cell r="K823">
            <v>30.46</v>
          </cell>
        </row>
        <row r="824">
          <cell r="B824" t="str">
            <v>GC200F25</v>
          </cell>
          <cell r="C824" t="str">
            <v>Caniveau à grille 200 fonte 250 kN</v>
          </cell>
          <cell r="D824" t="str">
            <v>ML</v>
          </cell>
          <cell r="J824">
            <v>0</v>
          </cell>
          <cell r="K824">
            <v>105.19</v>
          </cell>
        </row>
        <row r="825">
          <cell r="B825" t="str">
            <v>GC200F90</v>
          </cell>
          <cell r="C825" t="str">
            <v>Caniveau à grille 200 fonte 900 kN</v>
          </cell>
          <cell r="D825" t="str">
            <v>ML</v>
          </cell>
          <cell r="J825">
            <v>0</v>
          </cell>
          <cell r="K825">
            <v>121.96</v>
          </cell>
        </row>
        <row r="826">
          <cell r="B826" t="str">
            <v>GC3%SC</v>
          </cell>
          <cell r="C826" t="str">
            <v>Grave Ciment à 3% sous centrale</v>
          </cell>
          <cell r="D826" t="str">
            <v>M3</v>
          </cell>
          <cell r="J826">
            <v>0</v>
          </cell>
          <cell r="K826">
            <v>62</v>
          </cell>
        </row>
        <row r="827">
          <cell r="B827" t="str">
            <v>GC300F25</v>
          </cell>
          <cell r="C827" t="str">
            <v>Caniveau à grille 300 fonte 250kN</v>
          </cell>
          <cell r="D827" t="str">
            <v>ML</v>
          </cell>
          <cell r="J827">
            <v>0</v>
          </cell>
          <cell r="K827">
            <v>193.61</v>
          </cell>
        </row>
        <row r="828">
          <cell r="B828" t="str">
            <v>GC300F90</v>
          </cell>
          <cell r="C828" t="str">
            <v>Caniveau à grille 300 fonte 900 kN</v>
          </cell>
          <cell r="D828" t="str">
            <v>ML</v>
          </cell>
          <cell r="J828">
            <v>0</v>
          </cell>
          <cell r="K828">
            <v>213.43</v>
          </cell>
        </row>
        <row r="829">
          <cell r="B829" t="str">
            <v>GC4%SC</v>
          </cell>
          <cell r="C829" t="str">
            <v>Grave Ciment à 4% sous centrale</v>
          </cell>
          <cell r="D829" t="str">
            <v>M3</v>
          </cell>
          <cell r="J829">
            <v>0</v>
          </cell>
          <cell r="K829">
            <v>63</v>
          </cell>
        </row>
        <row r="830">
          <cell r="B830" t="str">
            <v>GC400C75</v>
          </cell>
          <cell r="C830" t="str">
            <v>Grille can 250 KN, l=400 L=750</v>
          </cell>
          <cell r="D830" t="str">
            <v>U</v>
          </cell>
          <cell r="J830">
            <v>0</v>
          </cell>
          <cell r="K830">
            <v>24.5</v>
          </cell>
        </row>
        <row r="831">
          <cell r="B831" t="str">
            <v>GC5%SC</v>
          </cell>
          <cell r="C831" t="str">
            <v>Grave Ciment à 5% sous centrale</v>
          </cell>
          <cell r="D831" t="str">
            <v>M3</v>
          </cell>
          <cell r="J831">
            <v>0</v>
          </cell>
          <cell r="K831">
            <v>64</v>
          </cell>
        </row>
        <row r="832">
          <cell r="B832" t="str">
            <v>GE ASS10</v>
          </cell>
          <cell r="C832" t="str">
            <v>Grave émulsion assise 0/10</v>
          </cell>
          <cell r="D832" t="str">
            <v>T</v>
          </cell>
          <cell r="J832">
            <v>0</v>
          </cell>
          <cell r="K832">
            <v>48.2</v>
          </cell>
        </row>
        <row r="833">
          <cell r="B833" t="str">
            <v>GE ASS14</v>
          </cell>
          <cell r="C833" t="str">
            <v>Grave émulsion assise 0/14</v>
          </cell>
          <cell r="D833" t="str">
            <v>T</v>
          </cell>
          <cell r="J833">
            <v>0</v>
          </cell>
          <cell r="K833">
            <v>46.2</v>
          </cell>
        </row>
        <row r="834">
          <cell r="B834" t="str">
            <v>GE CALC</v>
          </cell>
          <cell r="C834" t="str">
            <v>GE Calcaire</v>
          </cell>
          <cell r="D834" t="str">
            <v>T</v>
          </cell>
          <cell r="J834">
            <v>0</v>
          </cell>
          <cell r="K834">
            <v>58.8</v>
          </cell>
        </row>
        <row r="835">
          <cell r="B835" t="str">
            <v>GE REP10</v>
          </cell>
          <cell r="C835" t="str">
            <v>Grave émulsion reprofilage 0/10</v>
          </cell>
          <cell r="D835" t="str">
            <v>T</v>
          </cell>
          <cell r="J835">
            <v>0</v>
          </cell>
          <cell r="K835">
            <v>52.81</v>
          </cell>
        </row>
        <row r="836">
          <cell r="B836" t="str">
            <v>GE REP10</v>
          </cell>
          <cell r="C836" t="str">
            <v>Grave émulsion reprofilage 0/10</v>
          </cell>
          <cell r="D836" t="str">
            <v>T</v>
          </cell>
          <cell r="J836">
            <v>0</v>
          </cell>
          <cell r="K836">
            <v>50.1</v>
          </cell>
        </row>
        <row r="837">
          <cell r="B837" t="str">
            <v>GE REP14</v>
          </cell>
          <cell r="C837" t="str">
            <v>Grave émulsion de reprofilage 0/14</v>
          </cell>
          <cell r="D837" t="str">
            <v>T</v>
          </cell>
          <cell r="J837">
            <v>0</v>
          </cell>
          <cell r="K837">
            <v>49</v>
          </cell>
        </row>
        <row r="838">
          <cell r="B838" t="str">
            <v>GECAILLE</v>
          </cell>
          <cell r="C838" t="str">
            <v>Descentes d'eau grand modèle</v>
          </cell>
          <cell r="D838" t="str">
            <v>ML</v>
          </cell>
          <cell r="J838">
            <v>0</v>
          </cell>
          <cell r="K838">
            <v>48.61</v>
          </cell>
        </row>
        <row r="839">
          <cell r="B839" t="str">
            <v>GENEVRIE</v>
          </cell>
          <cell r="C839" t="str">
            <v>Genevrier</v>
          </cell>
          <cell r="D839" t="str">
            <v>U</v>
          </cell>
          <cell r="J839">
            <v>0</v>
          </cell>
          <cell r="L839">
            <v>20</v>
          </cell>
        </row>
        <row r="840">
          <cell r="B840" t="str">
            <v>GEOANTI</v>
          </cell>
          <cell r="C840" t="str">
            <v>Géotextile antiracine</v>
          </cell>
          <cell r="D840" t="str">
            <v>M2</v>
          </cell>
          <cell r="J840">
            <v>0</v>
          </cell>
          <cell r="K840">
            <v>4.5999999999999996</v>
          </cell>
        </row>
        <row r="841">
          <cell r="B841" t="str">
            <v>geom</v>
          </cell>
          <cell r="C841" t="str">
            <v>Géomètre + Véhicule</v>
          </cell>
          <cell r="D841" t="str">
            <v>J</v>
          </cell>
          <cell r="H841">
            <v>500</v>
          </cell>
          <cell r="J841">
            <v>500</v>
          </cell>
        </row>
        <row r="842">
          <cell r="B842" t="str">
            <v>GEOMENB</v>
          </cell>
          <cell r="C842" t="str">
            <v>Géomembrane PVC 1.2mm+géotext  gde qttés</v>
          </cell>
          <cell r="D842" t="str">
            <v>M2</v>
          </cell>
          <cell r="J842">
            <v>0</v>
          </cell>
          <cell r="L842">
            <v>13.9</v>
          </cell>
        </row>
        <row r="843">
          <cell r="B843" t="str">
            <v>GEOMENBR</v>
          </cell>
          <cell r="C843" t="str">
            <v>Pose de géomembrane PVC</v>
          </cell>
          <cell r="D843" t="str">
            <v>M2</v>
          </cell>
          <cell r="J843">
            <v>0</v>
          </cell>
          <cell r="L843">
            <v>22.9</v>
          </cell>
        </row>
        <row r="844">
          <cell r="B844" t="str">
            <v>GEOMERAC</v>
          </cell>
          <cell r="C844" t="str">
            <v>Raccord geomembrane sur le bassin</v>
          </cell>
          <cell r="D844" t="str">
            <v>U</v>
          </cell>
          <cell r="J844">
            <v>0</v>
          </cell>
          <cell r="L844">
            <v>46</v>
          </cell>
        </row>
        <row r="845">
          <cell r="B845" t="str">
            <v>GEOMPVC</v>
          </cell>
          <cell r="C845" t="str">
            <v>Géomembrane PVC 1 mm</v>
          </cell>
          <cell r="D845" t="str">
            <v>M2</v>
          </cell>
          <cell r="J845">
            <v>0</v>
          </cell>
          <cell r="K845">
            <v>6.94</v>
          </cell>
        </row>
        <row r="846">
          <cell r="B846" t="str">
            <v>GEONOYAU</v>
          </cell>
          <cell r="C846" t="str">
            <v>Géotextile pour noyau</v>
          </cell>
          <cell r="D846" t="str">
            <v>M2</v>
          </cell>
          <cell r="J846">
            <v>0</v>
          </cell>
          <cell r="K846">
            <v>0.95</v>
          </cell>
        </row>
        <row r="847">
          <cell r="B847" t="str">
            <v>GEOTANT</v>
          </cell>
          <cell r="C847" t="str">
            <v>Géotextile anti racine</v>
          </cell>
          <cell r="D847" t="str">
            <v>M2</v>
          </cell>
          <cell r="J847">
            <v>0</v>
          </cell>
          <cell r="L847">
            <v>16</v>
          </cell>
        </row>
        <row r="848">
          <cell r="B848" t="str">
            <v>GEOTECH</v>
          </cell>
          <cell r="C848" t="str">
            <v>Etude géotechnique</v>
          </cell>
          <cell r="D848" t="str">
            <v>FT</v>
          </cell>
          <cell r="J848">
            <v>0</v>
          </cell>
          <cell r="L848">
            <v>25000</v>
          </cell>
        </row>
        <row r="849">
          <cell r="B849" t="str">
            <v>GEOTERA</v>
          </cell>
          <cell r="C849" t="str">
            <v>Géotextile accroche terre</v>
          </cell>
          <cell r="D849" t="str">
            <v>M2</v>
          </cell>
          <cell r="J849">
            <v>0</v>
          </cell>
          <cell r="K849">
            <v>5.83</v>
          </cell>
        </row>
        <row r="850">
          <cell r="B850" t="str">
            <v>GEOTF70</v>
          </cell>
          <cell r="C850" t="str">
            <v>Géotextile type BIDIM F70 600g/m2</v>
          </cell>
          <cell r="D850" t="str">
            <v>M2</v>
          </cell>
          <cell r="J850">
            <v>0</v>
          </cell>
          <cell r="K850">
            <v>3.58</v>
          </cell>
        </row>
        <row r="851">
          <cell r="B851" t="str">
            <v>GEOTS31</v>
          </cell>
          <cell r="C851" t="str">
            <v>Géotextile non tissé 105 g/m2</v>
          </cell>
          <cell r="D851" t="str">
            <v>M2</v>
          </cell>
          <cell r="J851">
            <v>0</v>
          </cell>
          <cell r="K851">
            <v>0.56999999999999995</v>
          </cell>
        </row>
        <row r="852">
          <cell r="B852" t="str">
            <v>GEOTS41</v>
          </cell>
          <cell r="C852" t="str">
            <v>Géotextile non tissé 155 g/m2</v>
          </cell>
          <cell r="D852" t="str">
            <v>M2</v>
          </cell>
          <cell r="J852">
            <v>0</v>
          </cell>
          <cell r="K852">
            <v>0.72</v>
          </cell>
        </row>
        <row r="853">
          <cell r="B853" t="str">
            <v>GEOTS51</v>
          </cell>
          <cell r="C853" t="str">
            <v>Géotextile non tissé 200 g/m2</v>
          </cell>
          <cell r="D853" t="str">
            <v>M2</v>
          </cell>
          <cell r="J853">
            <v>0</v>
          </cell>
          <cell r="K853">
            <v>0.68</v>
          </cell>
        </row>
        <row r="854">
          <cell r="B854" t="str">
            <v>GEOTS61</v>
          </cell>
          <cell r="C854" t="str">
            <v>Géotextile non tissé 250 g/m2</v>
          </cell>
          <cell r="D854" t="str">
            <v>M2</v>
          </cell>
          <cell r="J854">
            <v>0</v>
          </cell>
          <cell r="K854">
            <v>1.02</v>
          </cell>
        </row>
        <row r="855">
          <cell r="B855" t="str">
            <v>GEOTS71</v>
          </cell>
          <cell r="C855" t="str">
            <v>Geotextile non tissé 325 g/m2</v>
          </cell>
          <cell r="D855" t="str">
            <v>M2</v>
          </cell>
          <cell r="J855">
            <v>0</v>
          </cell>
          <cell r="K855">
            <v>1.26</v>
          </cell>
        </row>
        <row r="856">
          <cell r="B856" t="str">
            <v>GERBAGE</v>
          </cell>
          <cell r="C856" t="str">
            <v>Gerbage</v>
          </cell>
          <cell r="D856" t="str">
            <v>T</v>
          </cell>
          <cell r="J856">
            <v>0</v>
          </cell>
          <cell r="K856">
            <v>0.5</v>
          </cell>
        </row>
        <row r="857">
          <cell r="B857" t="str">
            <v>GIRADOME</v>
          </cell>
          <cell r="C857" t="str">
            <v xml:space="preserve">Mini giratoire " GIRADOME 470 ",2x4.5T, </v>
          </cell>
          <cell r="D857" t="str">
            <v>U</v>
          </cell>
          <cell r="J857">
            <v>0</v>
          </cell>
          <cell r="K857">
            <v>6500</v>
          </cell>
        </row>
        <row r="858">
          <cell r="B858" t="str">
            <v>GIROBROY</v>
          </cell>
          <cell r="C858" t="str">
            <v>Gyrobroyage de la parcelle</v>
          </cell>
          <cell r="D858" t="str">
            <v>HA</v>
          </cell>
          <cell r="J858">
            <v>0</v>
          </cell>
          <cell r="L858">
            <v>300</v>
          </cell>
        </row>
        <row r="859">
          <cell r="B859" t="str">
            <v>GLISSPD</v>
          </cell>
          <cell r="C859" t="str">
            <v>SSTPD Glissières de sécurité</v>
          </cell>
          <cell r="D859" t="str">
            <v>ENS</v>
          </cell>
          <cell r="J859">
            <v>0</v>
          </cell>
          <cell r="L859">
            <v>1</v>
          </cell>
        </row>
        <row r="860">
          <cell r="B860" t="str">
            <v>GLISSPM</v>
          </cell>
          <cell r="C860" t="str">
            <v>SST Glissières de sécurité</v>
          </cell>
          <cell r="D860" t="str">
            <v>ENS</v>
          </cell>
          <cell r="J860">
            <v>0</v>
          </cell>
          <cell r="L860">
            <v>1</v>
          </cell>
        </row>
        <row r="861">
          <cell r="B861" t="str">
            <v>GNT</v>
          </cell>
          <cell r="C861" t="str">
            <v>Gnt pour sentier</v>
          </cell>
          <cell r="D861" t="str">
            <v>T</v>
          </cell>
          <cell r="J861">
            <v>0</v>
          </cell>
          <cell r="K861">
            <v>15</v>
          </cell>
        </row>
        <row r="862">
          <cell r="B862" t="str">
            <v>GR500 D</v>
          </cell>
          <cell r="C862" t="str">
            <v>Grille  50x50 400 KN</v>
          </cell>
          <cell r="D862" t="str">
            <v>U</v>
          </cell>
          <cell r="J862">
            <v>0</v>
          </cell>
          <cell r="K862">
            <v>124.25</v>
          </cell>
        </row>
        <row r="863">
          <cell r="B863" t="str">
            <v>GR85</v>
          </cell>
          <cell r="C863" t="str">
            <v>Tampon GR85 250KN Ø1000</v>
          </cell>
          <cell r="D863" t="str">
            <v>U</v>
          </cell>
          <cell r="J863">
            <v>0</v>
          </cell>
          <cell r="K863">
            <v>88.89</v>
          </cell>
        </row>
        <row r="864">
          <cell r="B864" t="str">
            <v>GRAMINEE</v>
          </cell>
          <cell r="C864" t="str">
            <v>Graminée en godet</v>
          </cell>
          <cell r="D864" t="str">
            <v>U</v>
          </cell>
          <cell r="J864">
            <v>0</v>
          </cell>
          <cell r="L864">
            <v>3.5</v>
          </cell>
        </row>
        <row r="865">
          <cell r="B865" t="str">
            <v>GRAN8/10</v>
          </cell>
          <cell r="C865" t="str">
            <v>Pavé granit 8/10</v>
          </cell>
          <cell r="D865" t="str">
            <v>M2</v>
          </cell>
          <cell r="J865">
            <v>0</v>
          </cell>
          <cell r="K865">
            <v>31</v>
          </cell>
        </row>
        <row r="866">
          <cell r="B866" t="str">
            <v>GRANU BB</v>
          </cell>
          <cell r="C866" t="str">
            <v>Granulat pour enrobé</v>
          </cell>
          <cell r="D866" t="str">
            <v>T</v>
          </cell>
          <cell r="J866">
            <v>0</v>
          </cell>
          <cell r="K866">
            <v>21.4</v>
          </cell>
        </row>
        <row r="867">
          <cell r="B867" t="str">
            <v>GRAV TRA</v>
          </cell>
          <cell r="C867" t="str">
            <v>Gravillon tranchée</v>
          </cell>
          <cell r="D867" t="str">
            <v>T</v>
          </cell>
          <cell r="J867">
            <v>0</v>
          </cell>
          <cell r="K867">
            <v>10.93</v>
          </cell>
        </row>
        <row r="868">
          <cell r="B868" t="str">
            <v>GRAV TRA</v>
          </cell>
          <cell r="C868" t="str">
            <v>Gravillon tranchée</v>
          </cell>
          <cell r="D868" t="str">
            <v>T</v>
          </cell>
          <cell r="J868">
            <v>0</v>
          </cell>
          <cell r="K868">
            <v>13.33</v>
          </cell>
        </row>
        <row r="869">
          <cell r="B869" t="str">
            <v>gravillon</v>
          </cell>
          <cell r="C869" t="str">
            <v>Gravillons pour enduit</v>
          </cell>
          <cell r="D869" t="str">
            <v>T</v>
          </cell>
          <cell r="J869">
            <v>0</v>
          </cell>
          <cell r="K869">
            <v>15</v>
          </cell>
        </row>
        <row r="870">
          <cell r="B870" t="str">
            <v>GRCAN300</v>
          </cell>
          <cell r="C870" t="str">
            <v>Grille caniveau 750x300</v>
          </cell>
          <cell r="D870" t="str">
            <v>U</v>
          </cell>
          <cell r="J870">
            <v>0</v>
          </cell>
          <cell r="K870">
            <v>31.69</v>
          </cell>
        </row>
        <row r="871">
          <cell r="B871" t="str">
            <v>GRCON120</v>
          </cell>
          <cell r="C871" t="str">
            <v>Grille fonte concave 120 x 50</v>
          </cell>
          <cell r="D871" t="str">
            <v>U</v>
          </cell>
          <cell r="J871">
            <v>0</v>
          </cell>
          <cell r="K871">
            <v>93.31</v>
          </cell>
        </row>
        <row r="872">
          <cell r="B872" t="str">
            <v>GRENAIL</v>
          </cell>
          <cell r="C872" t="str">
            <v>Grenaillage</v>
          </cell>
          <cell r="D872" t="str">
            <v>M2</v>
          </cell>
          <cell r="J872">
            <v>0</v>
          </cell>
          <cell r="L872">
            <v>12</v>
          </cell>
        </row>
        <row r="873">
          <cell r="B873" t="str">
            <v>GRESETGP</v>
          </cell>
          <cell r="C873" t="str">
            <v>Revêtement Greenset Grand Prix</v>
          </cell>
          <cell r="D873" t="str">
            <v>M2</v>
          </cell>
          <cell r="J873">
            <v>0</v>
          </cell>
          <cell r="L873">
            <v>13.5</v>
          </cell>
        </row>
        <row r="874">
          <cell r="B874" t="str">
            <v>GRIAKUB</v>
          </cell>
          <cell r="C874" t="str">
            <v>Grille d'arbres KUB medium 1.5mx1.5m</v>
          </cell>
          <cell r="D874" t="str">
            <v>U</v>
          </cell>
          <cell r="J874">
            <v>0</v>
          </cell>
          <cell r="K874">
            <v>935</v>
          </cell>
        </row>
        <row r="875">
          <cell r="B875" t="str">
            <v>GRIARBAL</v>
          </cell>
          <cell r="C875" t="str">
            <v>Grille d'arbres Balatimore 150x150</v>
          </cell>
          <cell r="D875" t="str">
            <v>U</v>
          </cell>
          <cell r="J875">
            <v>0</v>
          </cell>
          <cell r="K875">
            <v>659</v>
          </cell>
        </row>
        <row r="876">
          <cell r="B876" t="str">
            <v>GRIARBB2</v>
          </cell>
          <cell r="C876" t="str">
            <v>Grille d'arbres Basic 150x150</v>
          </cell>
          <cell r="D876" t="str">
            <v>U</v>
          </cell>
          <cell r="J876">
            <v>0</v>
          </cell>
          <cell r="K876">
            <v>729</v>
          </cell>
        </row>
        <row r="877">
          <cell r="B877" t="str">
            <v>GRIARBBA</v>
          </cell>
          <cell r="C877" t="str">
            <v>Grille d'arbres Basic 120x120</v>
          </cell>
          <cell r="D877" t="str">
            <v>U</v>
          </cell>
          <cell r="J877">
            <v>0</v>
          </cell>
          <cell r="K877">
            <v>520</v>
          </cell>
        </row>
        <row r="878">
          <cell r="B878" t="str">
            <v>GRIARBVT</v>
          </cell>
          <cell r="C878" t="str">
            <v>Grille arbre Ville de Toulouse</v>
          </cell>
          <cell r="D878" t="str">
            <v>U</v>
          </cell>
          <cell r="J878">
            <v>0</v>
          </cell>
          <cell r="K878">
            <v>599</v>
          </cell>
        </row>
        <row r="879">
          <cell r="B879" t="str">
            <v>GRIARSYN</v>
          </cell>
          <cell r="C879" t="str">
            <v>Grille d'arbres SYNERGIE1.5mx1.5m+cadre</v>
          </cell>
          <cell r="D879" t="str">
            <v>U</v>
          </cell>
          <cell r="J879">
            <v>0</v>
          </cell>
          <cell r="K879">
            <v>710</v>
          </cell>
        </row>
        <row r="880">
          <cell r="B880" t="str">
            <v>GRIARTAU</v>
          </cell>
          <cell r="C880" t="str">
            <v>Grille arbres acier Taulat 1495x1495x500</v>
          </cell>
          <cell r="D880" t="str">
            <v>U</v>
          </cell>
          <cell r="J880">
            <v>0</v>
          </cell>
          <cell r="K880">
            <v>488.76</v>
          </cell>
        </row>
        <row r="881">
          <cell r="B881" t="str">
            <v>GRILARBR</v>
          </cell>
          <cell r="C881" t="str">
            <v>Grille d'arbre</v>
          </cell>
          <cell r="D881" t="str">
            <v>U</v>
          </cell>
          <cell r="J881">
            <v>0</v>
          </cell>
          <cell r="K881">
            <v>1</v>
          </cell>
        </row>
        <row r="882">
          <cell r="B882" t="str">
            <v>GRILAVER</v>
          </cell>
          <cell r="C882" t="str">
            <v>Grillage avertisseur</v>
          </cell>
          <cell r="D882" t="str">
            <v>ML</v>
          </cell>
          <cell r="J882">
            <v>0</v>
          </cell>
          <cell r="K882">
            <v>0.17</v>
          </cell>
        </row>
        <row r="883">
          <cell r="B883" t="str">
            <v>GRILC400</v>
          </cell>
          <cell r="C883" t="str">
            <v>Grille concave 40x40</v>
          </cell>
          <cell r="D883" t="str">
            <v>U</v>
          </cell>
          <cell r="J883">
            <v>0</v>
          </cell>
          <cell r="K883">
            <v>34.369999999999997</v>
          </cell>
        </row>
        <row r="884">
          <cell r="B884" t="str">
            <v>GRILC500</v>
          </cell>
          <cell r="C884" t="str">
            <v>Grille concave 50x50</v>
          </cell>
          <cell r="D884" t="str">
            <v>U</v>
          </cell>
          <cell r="J884">
            <v>0</v>
          </cell>
          <cell r="K884">
            <v>58.07</v>
          </cell>
        </row>
        <row r="885">
          <cell r="B885" t="str">
            <v>GRILC600</v>
          </cell>
          <cell r="C885" t="str">
            <v>Grille concave 60x60</v>
          </cell>
          <cell r="D885" t="str">
            <v>U</v>
          </cell>
          <cell r="J885">
            <v>0</v>
          </cell>
          <cell r="K885">
            <v>90.07</v>
          </cell>
        </row>
        <row r="886">
          <cell r="B886" t="str">
            <v>GRILC700</v>
          </cell>
          <cell r="C886" t="str">
            <v>Grille concave 70x70</v>
          </cell>
          <cell r="D886" t="str">
            <v>U</v>
          </cell>
          <cell r="J886">
            <v>0</v>
          </cell>
          <cell r="K886">
            <v>133.93</v>
          </cell>
        </row>
        <row r="887">
          <cell r="B887" t="str">
            <v>GRILC800</v>
          </cell>
          <cell r="C887" t="str">
            <v>Grille concave 80x80</v>
          </cell>
          <cell r="D887" t="str">
            <v>U</v>
          </cell>
          <cell r="J887">
            <v>0</v>
          </cell>
          <cell r="K887">
            <v>158.82</v>
          </cell>
        </row>
        <row r="888">
          <cell r="B888" t="str">
            <v>GRILLCV</v>
          </cell>
          <cell r="C888" t="str">
            <v>Grille  C.V. à cadre</v>
          </cell>
          <cell r="D888" t="str">
            <v>U</v>
          </cell>
          <cell r="J888">
            <v>0</v>
          </cell>
          <cell r="K888">
            <v>222.56</v>
          </cell>
        </row>
        <row r="889">
          <cell r="B889" t="str">
            <v>GRILLSYN</v>
          </cell>
          <cell r="C889" t="str">
            <v>Grille d'arbre SYNERGIE 1200x1200</v>
          </cell>
          <cell r="D889" t="str">
            <v>U</v>
          </cell>
          <cell r="J889">
            <v>0</v>
          </cell>
          <cell r="K889">
            <v>494</v>
          </cell>
        </row>
        <row r="890">
          <cell r="B890" t="str">
            <v>GRILP200</v>
          </cell>
          <cell r="C890" t="str">
            <v>Grille plate 20x20</v>
          </cell>
          <cell r="D890" t="str">
            <v>U</v>
          </cell>
          <cell r="J890">
            <v>0</v>
          </cell>
          <cell r="K890">
            <v>13.8</v>
          </cell>
        </row>
        <row r="891">
          <cell r="B891" t="str">
            <v>GRILP250</v>
          </cell>
          <cell r="C891" t="str">
            <v>Grille plate 25x25</v>
          </cell>
          <cell r="D891" t="str">
            <v>U</v>
          </cell>
          <cell r="J891">
            <v>0</v>
          </cell>
          <cell r="K891">
            <v>17.239999999999998</v>
          </cell>
        </row>
        <row r="892">
          <cell r="B892" t="str">
            <v>GRILP300</v>
          </cell>
          <cell r="C892" t="str">
            <v>Grille plate 30x30</v>
          </cell>
          <cell r="D892" t="str">
            <v>U</v>
          </cell>
          <cell r="J892">
            <v>0</v>
          </cell>
          <cell r="K892">
            <v>23.45</v>
          </cell>
        </row>
        <row r="893">
          <cell r="B893" t="str">
            <v>GRILP400</v>
          </cell>
          <cell r="C893" t="str">
            <v>Grille plate 40x40</v>
          </cell>
          <cell r="D893" t="str">
            <v>U</v>
          </cell>
          <cell r="J893">
            <v>0</v>
          </cell>
          <cell r="K893">
            <v>33.18</v>
          </cell>
        </row>
        <row r="894">
          <cell r="B894" t="str">
            <v>GRILP500</v>
          </cell>
          <cell r="C894" t="str">
            <v>Grille plate 50x50</v>
          </cell>
          <cell r="D894" t="str">
            <v>U</v>
          </cell>
          <cell r="J894">
            <v>0</v>
          </cell>
          <cell r="K894">
            <v>56.89</v>
          </cell>
        </row>
        <row r="895">
          <cell r="B895" t="str">
            <v>GRILP600</v>
          </cell>
          <cell r="C895" t="str">
            <v>Grille plate 60x60</v>
          </cell>
          <cell r="D895" t="str">
            <v>U</v>
          </cell>
          <cell r="J895">
            <v>0</v>
          </cell>
          <cell r="K895">
            <v>87.7</v>
          </cell>
        </row>
        <row r="896">
          <cell r="B896" t="str">
            <v>GRILP700</v>
          </cell>
          <cell r="C896" t="str">
            <v>Grille plate 70x70</v>
          </cell>
          <cell r="D896" t="str">
            <v>U</v>
          </cell>
          <cell r="J896">
            <v>0</v>
          </cell>
          <cell r="K896">
            <v>129.18</v>
          </cell>
        </row>
        <row r="897">
          <cell r="B897" t="str">
            <v>GRILP800</v>
          </cell>
          <cell r="C897" t="str">
            <v>Grille plate 80x80</v>
          </cell>
          <cell r="D897" t="str">
            <v>U</v>
          </cell>
          <cell r="J897">
            <v>0</v>
          </cell>
          <cell r="K897">
            <v>154.07</v>
          </cell>
        </row>
        <row r="898">
          <cell r="B898" t="str">
            <v>GRILVP</v>
          </cell>
          <cell r="C898" t="str">
            <v>Grille VP sans bavette</v>
          </cell>
          <cell r="D898" t="str">
            <v>U</v>
          </cell>
          <cell r="J898">
            <v>0</v>
          </cell>
          <cell r="K898">
            <v>243.62</v>
          </cell>
        </row>
        <row r="899">
          <cell r="B899" t="str">
            <v>GROSEILL</v>
          </cell>
          <cell r="C899" t="str">
            <v>Groseiller à fleurs</v>
          </cell>
          <cell r="D899" t="str">
            <v>U</v>
          </cell>
          <cell r="J899">
            <v>0</v>
          </cell>
          <cell r="L899">
            <v>15</v>
          </cell>
        </row>
        <row r="900">
          <cell r="B900" t="str">
            <v>GRROL4%</v>
          </cell>
          <cell r="C900" t="str">
            <v>Grave ROLAC 4%</v>
          </cell>
          <cell r="D900" t="str">
            <v>T</v>
          </cell>
          <cell r="J900">
            <v>0</v>
          </cell>
          <cell r="K900">
            <v>21.5</v>
          </cell>
        </row>
        <row r="901">
          <cell r="B901" t="str">
            <v>GRROL5.5</v>
          </cell>
          <cell r="C901" t="str">
            <v>Grave ROLAC 5.5 %</v>
          </cell>
          <cell r="D901" t="str">
            <v>T</v>
          </cell>
          <cell r="J901">
            <v>0</v>
          </cell>
          <cell r="K901">
            <v>23.3</v>
          </cell>
        </row>
        <row r="902">
          <cell r="B902" t="str">
            <v>GSS2</v>
          </cell>
          <cell r="C902" t="str">
            <v>Bordure béton GSS2</v>
          </cell>
          <cell r="D902" t="str">
            <v>ML</v>
          </cell>
          <cell r="J902">
            <v>0</v>
          </cell>
          <cell r="K902">
            <v>71.69</v>
          </cell>
        </row>
        <row r="903">
          <cell r="B903" t="str">
            <v>GSS2</v>
          </cell>
          <cell r="C903" t="str">
            <v>Fourniture et pose de glissière</v>
          </cell>
          <cell r="D903" t="str">
            <v>ML</v>
          </cell>
          <cell r="J903">
            <v>0</v>
          </cell>
          <cell r="L903">
            <v>24.39</v>
          </cell>
        </row>
        <row r="904">
          <cell r="B904" t="str">
            <v>GTTEAGTT</v>
          </cell>
          <cell r="C904" t="str">
            <v>Goutte à goutte</v>
          </cell>
          <cell r="D904" t="str">
            <v>ML</v>
          </cell>
          <cell r="J904">
            <v>0</v>
          </cell>
          <cell r="L904">
            <v>2.02</v>
          </cell>
        </row>
        <row r="905">
          <cell r="B905" t="str">
            <v>HAIE BAS</v>
          </cell>
          <cell r="C905" t="str">
            <v>Haie basse (40/60) : laurier,tin,romarin</v>
          </cell>
          <cell r="D905" t="str">
            <v>ML</v>
          </cell>
          <cell r="J905">
            <v>0</v>
          </cell>
          <cell r="L905">
            <v>24.5</v>
          </cell>
        </row>
        <row r="906">
          <cell r="B906" t="str">
            <v>HAIE BOC</v>
          </cell>
          <cell r="C906" t="str">
            <v>Haie bocagère (80/100) : Troène, cornoui</v>
          </cell>
          <cell r="D906" t="str">
            <v>ML</v>
          </cell>
          <cell r="J906">
            <v>0</v>
          </cell>
          <cell r="L906">
            <v>21.5</v>
          </cell>
        </row>
        <row r="907">
          <cell r="B907" t="str">
            <v>HAIES</v>
          </cell>
          <cell r="C907" t="str">
            <v>Haies végétales 125/150</v>
          </cell>
          <cell r="D907" t="str">
            <v>ML</v>
          </cell>
          <cell r="J907">
            <v>0</v>
          </cell>
          <cell r="L907">
            <v>20</v>
          </cell>
        </row>
        <row r="908">
          <cell r="B908" t="str">
            <v>HAIES LI</v>
          </cell>
          <cell r="C908" t="str">
            <v>Haies libres en 40/60 1u/0.80ml</v>
          </cell>
          <cell r="D908" t="str">
            <v>ML</v>
          </cell>
          <cell r="J908">
            <v>0</v>
          </cell>
          <cell r="L908">
            <v>10</v>
          </cell>
        </row>
        <row r="909">
          <cell r="B909" t="str">
            <v>HANDBALL</v>
          </cell>
          <cell r="C909" t="str">
            <v>Paire de buts + fillets</v>
          </cell>
          <cell r="D909" t="str">
            <v>FT</v>
          </cell>
          <cell r="J909">
            <v>0</v>
          </cell>
          <cell r="K909">
            <v>1150</v>
          </cell>
        </row>
        <row r="910">
          <cell r="B910" t="str">
            <v>HANDBALL</v>
          </cell>
          <cell r="C910" t="str">
            <v>Marquage au sol terrain handball</v>
          </cell>
          <cell r="D910" t="str">
            <v>U</v>
          </cell>
          <cell r="J910">
            <v>0</v>
          </cell>
          <cell r="L910">
            <v>448.2</v>
          </cell>
        </row>
        <row r="911">
          <cell r="B911" t="str">
            <v>HANDTERR</v>
          </cell>
          <cell r="C911" t="str">
            <v>Terrain de hand Ball 2 buts</v>
          </cell>
          <cell r="D911" t="str">
            <v>U</v>
          </cell>
          <cell r="J911">
            <v>0</v>
          </cell>
          <cell r="L911">
            <v>2690.75</v>
          </cell>
        </row>
        <row r="912">
          <cell r="B912" t="str">
            <v>HONORBE</v>
          </cell>
          <cell r="C912" t="str">
            <v>HONORAIRES BUR.ETUDES</v>
          </cell>
          <cell r="D912" t="str">
            <v>F</v>
          </cell>
          <cell r="J912">
            <v>0</v>
          </cell>
          <cell r="K912">
            <v>0</v>
          </cell>
        </row>
        <row r="913">
          <cell r="B913" t="str">
            <v>HONTECH</v>
          </cell>
          <cell r="C913" t="str">
            <v>HONORAIRES TECHNIQUES</v>
          </cell>
          <cell r="D913" t="str">
            <v>F</v>
          </cell>
          <cell r="J913">
            <v>0</v>
          </cell>
          <cell r="K913">
            <v>0</v>
          </cell>
        </row>
        <row r="914">
          <cell r="B914" t="str">
            <v>HUILE5L</v>
          </cell>
          <cell r="C914" t="str">
            <v>Huile en bidon de 5 l</v>
          </cell>
          <cell r="D914" t="str">
            <v>U</v>
          </cell>
          <cell r="J914">
            <v>0</v>
          </cell>
          <cell r="K914">
            <v>8.92</v>
          </cell>
        </row>
        <row r="915">
          <cell r="B915" t="str">
            <v>HUISSIER</v>
          </cell>
          <cell r="C915" t="str">
            <v>Constat d'huissier</v>
          </cell>
          <cell r="D915" t="str">
            <v>FT</v>
          </cell>
          <cell r="J915">
            <v>0</v>
          </cell>
          <cell r="L915">
            <v>450</v>
          </cell>
        </row>
        <row r="916">
          <cell r="B916" t="str">
            <v>HYDROC&gt;5</v>
          </cell>
          <cell r="C916" t="str">
            <v>Hydrocurage ø&gt;500</v>
          </cell>
          <cell r="D916" t="str">
            <v>ML</v>
          </cell>
          <cell r="J916">
            <v>0</v>
          </cell>
          <cell r="L916">
            <v>3</v>
          </cell>
        </row>
        <row r="917">
          <cell r="B917" t="str">
            <v>HYDROC23</v>
          </cell>
          <cell r="C917" t="str">
            <v>Hydrocurage ø200 à ø300</v>
          </cell>
          <cell r="D917" t="str">
            <v>ML</v>
          </cell>
          <cell r="J917">
            <v>0</v>
          </cell>
          <cell r="L917">
            <v>2</v>
          </cell>
        </row>
        <row r="918">
          <cell r="B918" t="str">
            <v>HYDROC45</v>
          </cell>
          <cell r="C918" t="str">
            <v>Hydrocurage ø400 à ø500</v>
          </cell>
          <cell r="D918" t="str">
            <v>ML</v>
          </cell>
          <cell r="J918">
            <v>0</v>
          </cell>
          <cell r="L918">
            <v>2.5</v>
          </cell>
        </row>
        <row r="919">
          <cell r="B919" t="str">
            <v>HYDROCH</v>
          </cell>
          <cell r="C919" t="str">
            <v>Hydrocurage lourd(conduite obstruée)</v>
          </cell>
          <cell r="D919" t="str">
            <v>H</v>
          </cell>
          <cell r="J919">
            <v>0</v>
          </cell>
          <cell r="L919">
            <v>100</v>
          </cell>
        </row>
        <row r="920">
          <cell r="B920" t="str">
            <v>HYDROCY</v>
          </cell>
          <cell r="C920" t="str">
            <v>Hydrocyl</v>
          </cell>
          <cell r="D920" t="str">
            <v>T</v>
          </cell>
          <cell r="J920">
            <v>0</v>
          </cell>
          <cell r="K920">
            <v>130</v>
          </cell>
        </row>
        <row r="921">
          <cell r="B921" t="str">
            <v>HYDROFT</v>
          </cell>
          <cell r="C921" t="str">
            <v>Forfait hydrocurage</v>
          </cell>
          <cell r="D921" t="str">
            <v>FT</v>
          </cell>
          <cell r="J921">
            <v>0</v>
          </cell>
          <cell r="L921">
            <v>150</v>
          </cell>
        </row>
        <row r="922">
          <cell r="B922" t="str">
            <v>I1</v>
          </cell>
          <cell r="C922" t="str">
            <v>Bordure I1</v>
          </cell>
          <cell r="D922" t="str">
            <v>ML</v>
          </cell>
          <cell r="J922">
            <v>0</v>
          </cell>
          <cell r="K922">
            <v>7.64</v>
          </cell>
        </row>
        <row r="923">
          <cell r="B923" t="str">
            <v>I1</v>
          </cell>
          <cell r="C923" t="str">
            <v>Bordures I1</v>
          </cell>
          <cell r="D923" t="str">
            <v>ML</v>
          </cell>
          <cell r="J923">
            <v>0</v>
          </cell>
          <cell r="L923">
            <v>22</v>
          </cell>
        </row>
        <row r="924">
          <cell r="B924" t="str">
            <v>I1 BETEX</v>
          </cell>
          <cell r="C924" t="str">
            <v>Bordure I1 en béton extrudé</v>
          </cell>
          <cell r="D924" t="str">
            <v>ML</v>
          </cell>
          <cell r="J924">
            <v>0</v>
          </cell>
          <cell r="L924">
            <v>10.7</v>
          </cell>
        </row>
        <row r="925">
          <cell r="B925" t="str">
            <v>I1C</v>
          </cell>
          <cell r="C925" t="str">
            <v>Bordure I1 courte</v>
          </cell>
          <cell r="D925" t="str">
            <v>ML</v>
          </cell>
          <cell r="J925">
            <v>0</v>
          </cell>
          <cell r="K925">
            <v>9.18</v>
          </cell>
        </row>
        <row r="926">
          <cell r="B926" t="str">
            <v>I2</v>
          </cell>
          <cell r="C926" t="str">
            <v>Bordure I2</v>
          </cell>
          <cell r="D926" t="str">
            <v>ML</v>
          </cell>
          <cell r="J926">
            <v>0</v>
          </cell>
          <cell r="K926">
            <v>9.68</v>
          </cell>
        </row>
        <row r="927">
          <cell r="B927" t="str">
            <v>I2</v>
          </cell>
          <cell r="C927" t="str">
            <v>Bordures I2</v>
          </cell>
          <cell r="D927" t="str">
            <v>ML</v>
          </cell>
          <cell r="J927">
            <v>0</v>
          </cell>
          <cell r="L927">
            <v>24.5</v>
          </cell>
        </row>
        <row r="928">
          <cell r="B928" t="str">
            <v>I2C</v>
          </cell>
          <cell r="C928" t="str">
            <v>Bordure I2 courte</v>
          </cell>
          <cell r="D928" t="str">
            <v>ML</v>
          </cell>
          <cell r="J928">
            <v>0</v>
          </cell>
          <cell r="K928">
            <v>11.78</v>
          </cell>
        </row>
        <row r="929">
          <cell r="B929" t="str">
            <v>I3</v>
          </cell>
          <cell r="C929" t="str">
            <v>Bordure I3</v>
          </cell>
          <cell r="D929" t="str">
            <v>ML</v>
          </cell>
          <cell r="J929">
            <v>0</v>
          </cell>
          <cell r="K929">
            <v>8.89</v>
          </cell>
        </row>
        <row r="930">
          <cell r="B930" t="str">
            <v>I4</v>
          </cell>
          <cell r="C930" t="str">
            <v>Bordure I4</v>
          </cell>
          <cell r="D930" t="str">
            <v>ML</v>
          </cell>
          <cell r="J930">
            <v>0</v>
          </cell>
          <cell r="K930">
            <v>11.76</v>
          </cell>
        </row>
        <row r="931">
          <cell r="B931" t="str">
            <v>IGOL</v>
          </cell>
          <cell r="C931" t="str">
            <v>Enduit imperméabilisation béton enterrés</v>
          </cell>
          <cell r="D931" t="str">
            <v>L</v>
          </cell>
          <cell r="J931">
            <v>0</v>
          </cell>
          <cell r="K931">
            <v>2.94</v>
          </cell>
        </row>
        <row r="932">
          <cell r="B932" t="str">
            <v>IMMOPOST</v>
          </cell>
          <cell r="C932" t="str">
            <v>Immobilisation du poste BB de nuit</v>
          </cell>
          <cell r="D932" t="str">
            <v>FT</v>
          </cell>
          <cell r="J932">
            <v>0</v>
          </cell>
          <cell r="K932">
            <v>750</v>
          </cell>
        </row>
        <row r="933">
          <cell r="B933" t="str">
            <v>INFILTRA</v>
          </cell>
          <cell r="C933" t="str">
            <v>Chambre infiltrator SC 310</v>
          </cell>
          <cell r="D933" t="str">
            <v>U</v>
          </cell>
          <cell r="J933">
            <v>0</v>
          </cell>
          <cell r="K933">
            <v>84.88</v>
          </cell>
        </row>
        <row r="934">
          <cell r="B934" t="str">
            <v>INFORMAR</v>
          </cell>
          <cell r="C934" t="str">
            <v>Diverses fournitures informatiques</v>
          </cell>
          <cell r="D934" t="str">
            <v>FT</v>
          </cell>
          <cell r="J934">
            <v>0</v>
          </cell>
          <cell r="K934">
            <v>1</v>
          </cell>
        </row>
        <row r="935">
          <cell r="B935" t="str">
            <v>INSPTVFT</v>
          </cell>
          <cell r="C935" t="str">
            <v>Forfait déplacement inspection TV</v>
          </cell>
          <cell r="D935" t="str">
            <v>FT</v>
          </cell>
          <cell r="J935">
            <v>0</v>
          </cell>
          <cell r="L935">
            <v>125</v>
          </cell>
        </row>
        <row r="936">
          <cell r="B936" t="str">
            <v>INSTV</v>
          </cell>
          <cell r="C936" t="str">
            <v>Inspection télévisée</v>
          </cell>
          <cell r="D936" t="str">
            <v>ML</v>
          </cell>
          <cell r="J936">
            <v>0</v>
          </cell>
          <cell r="L936">
            <v>2</v>
          </cell>
        </row>
        <row r="937">
          <cell r="B937" t="str">
            <v>INSTVBR</v>
          </cell>
          <cell r="C937" t="str">
            <v>Inspection télévisée des branchements</v>
          </cell>
          <cell r="D937" t="str">
            <v>U</v>
          </cell>
          <cell r="J937">
            <v>0</v>
          </cell>
          <cell r="L937">
            <v>20</v>
          </cell>
        </row>
        <row r="938">
          <cell r="B938" t="str">
            <v>J5</v>
          </cell>
          <cell r="C938" t="str">
            <v>Panneau J5</v>
          </cell>
          <cell r="D938" t="str">
            <v>U</v>
          </cell>
          <cell r="J938">
            <v>0</v>
          </cell>
          <cell r="K938">
            <v>232</v>
          </cell>
        </row>
        <row r="939">
          <cell r="B939" t="str">
            <v>J5</v>
          </cell>
          <cell r="C939" t="str">
            <v>PANNEAU J5 BALISE CL 2 EN 500 X 500 MM</v>
          </cell>
          <cell r="D939" t="str">
            <v>U</v>
          </cell>
          <cell r="J939">
            <v>0</v>
          </cell>
          <cell r="L939">
            <v>305</v>
          </cell>
        </row>
        <row r="940">
          <cell r="B940" t="str">
            <v>JARDREC</v>
          </cell>
          <cell r="C940" t="str">
            <v>Jardinière béton 1.5x0.5x0.6</v>
          </cell>
          <cell r="D940" t="str">
            <v>U</v>
          </cell>
          <cell r="J940">
            <v>0</v>
          </cell>
          <cell r="K940">
            <v>393.76</v>
          </cell>
        </row>
        <row r="941">
          <cell r="B941" t="str">
            <v>JBRIQUE</v>
          </cell>
          <cell r="C941" t="str">
            <v>Joint en brique</v>
          </cell>
          <cell r="D941" t="str">
            <v>ML</v>
          </cell>
          <cell r="J941">
            <v>0</v>
          </cell>
          <cell r="L941">
            <v>14.5</v>
          </cell>
        </row>
        <row r="942">
          <cell r="B942" t="str">
            <v>JEUXRES1</v>
          </cell>
          <cell r="C942" t="str">
            <v>Jeux à ressort une place  type "LA MOTO"</v>
          </cell>
          <cell r="D942" t="str">
            <v>U</v>
          </cell>
          <cell r="J942">
            <v>0</v>
          </cell>
          <cell r="K942">
            <v>700</v>
          </cell>
        </row>
        <row r="943">
          <cell r="B943" t="str">
            <v>JEUXRES4</v>
          </cell>
          <cell r="C943" t="str">
            <v>Jeux à ressort 4 places</v>
          </cell>
          <cell r="D943" t="str">
            <v>U</v>
          </cell>
          <cell r="J943">
            <v>0</v>
          </cell>
          <cell r="K943">
            <v>1645</v>
          </cell>
        </row>
        <row r="944">
          <cell r="B944" t="str">
            <v>JEUXSTRU</v>
          </cell>
          <cell r="C944" t="str">
            <v>Jeu structure Le village ludique</v>
          </cell>
          <cell r="D944" t="str">
            <v>U</v>
          </cell>
          <cell r="J944">
            <v>0</v>
          </cell>
          <cell r="K944">
            <v>28685</v>
          </cell>
        </row>
        <row r="945">
          <cell r="B945" t="str">
            <v>JEUXTOUR</v>
          </cell>
          <cell r="C945" t="str">
            <v>Jeux Tourniquet</v>
          </cell>
          <cell r="D945" t="str">
            <v>U</v>
          </cell>
          <cell r="J945">
            <v>0</v>
          </cell>
          <cell r="K945">
            <v>2730</v>
          </cell>
        </row>
        <row r="946">
          <cell r="B946" t="str">
            <v>JMAJOR40</v>
          </cell>
          <cell r="C946" t="str">
            <v>Joint major Ø 40</v>
          </cell>
          <cell r="D946" t="str">
            <v>U</v>
          </cell>
          <cell r="J946">
            <v>0</v>
          </cell>
          <cell r="K946">
            <v>17.07</v>
          </cell>
        </row>
        <row r="947">
          <cell r="B947" t="str">
            <v>JMAJOR60</v>
          </cell>
          <cell r="C947" t="str">
            <v>Joint major Ø 60</v>
          </cell>
          <cell r="D947" t="str">
            <v>U</v>
          </cell>
          <cell r="J947">
            <v>0</v>
          </cell>
          <cell r="K947">
            <v>20.86</v>
          </cell>
        </row>
        <row r="948">
          <cell r="B948" t="str">
            <v>JOINCANA</v>
          </cell>
          <cell r="C948" t="str">
            <v>Joint pour canalisation béton</v>
          </cell>
          <cell r="D948" t="str">
            <v>ML</v>
          </cell>
          <cell r="J948">
            <v>0</v>
          </cell>
          <cell r="K948">
            <v>1.61</v>
          </cell>
        </row>
        <row r="949">
          <cell r="B949" t="str">
            <v>JOINT N</v>
          </cell>
          <cell r="C949" t="str">
            <v>Joint de chaussée type N</v>
          </cell>
          <cell r="D949" t="str">
            <v>ML</v>
          </cell>
          <cell r="J949">
            <v>0</v>
          </cell>
          <cell r="L949">
            <v>478.69</v>
          </cell>
        </row>
        <row r="950">
          <cell r="B950" t="str">
            <v>JOINT TB</v>
          </cell>
          <cell r="C950" t="str">
            <v>Joint de trottoirs mécanique</v>
          </cell>
          <cell r="D950" t="str">
            <v>ML</v>
          </cell>
          <cell r="J950">
            <v>0</v>
          </cell>
          <cell r="L950">
            <v>289.64999999999998</v>
          </cell>
        </row>
        <row r="951">
          <cell r="B951" t="str">
            <v>JOINTR/T</v>
          </cell>
          <cell r="C951" t="str">
            <v>Joint pour fonds ø125,ø150,ø200</v>
          </cell>
          <cell r="D951" t="str">
            <v>U</v>
          </cell>
          <cell r="J951">
            <v>0</v>
          </cell>
          <cell r="K951">
            <v>9.7899999999999991</v>
          </cell>
        </row>
        <row r="952">
          <cell r="B952" t="str">
            <v>JOINTREG</v>
          </cell>
          <cell r="C952" t="str">
            <v>Joint pour éléments de regard</v>
          </cell>
          <cell r="D952" t="str">
            <v>U</v>
          </cell>
          <cell r="J952">
            <v>0</v>
          </cell>
          <cell r="K952">
            <v>11.42</v>
          </cell>
        </row>
        <row r="953">
          <cell r="B953" t="str">
            <v>jpav1</v>
          </cell>
          <cell r="C953" t="str">
            <v>Joint en pavé béton</v>
          </cell>
          <cell r="D953" t="str">
            <v>ml</v>
          </cell>
          <cell r="J953">
            <v>0</v>
          </cell>
          <cell r="L953">
            <v>14</v>
          </cell>
        </row>
        <row r="954">
          <cell r="B954" t="str">
            <v>JPAVE</v>
          </cell>
          <cell r="C954" t="str">
            <v>Joint en pavé</v>
          </cell>
          <cell r="D954" t="str">
            <v>ML</v>
          </cell>
          <cell r="J954">
            <v>0</v>
          </cell>
          <cell r="L954">
            <v>14</v>
          </cell>
        </row>
        <row r="955">
          <cell r="B955" t="str">
            <v>JPLAST</v>
          </cell>
          <cell r="C955" t="str">
            <v>Mise en oeuvre de joint plastique tt 4m2</v>
          </cell>
          <cell r="D955" t="str">
            <v>ML</v>
          </cell>
          <cell r="J955">
            <v>0</v>
          </cell>
          <cell r="L955">
            <v>3</v>
          </cell>
        </row>
        <row r="956">
          <cell r="B956" t="str">
            <v>K16</v>
          </cell>
          <cell r="C956" t="str">
            <v>K16</v>
          </cell>
          <cell r="D956" t="str">
            <v>ML</v>
          </cell>
          <cell r="J956">
            <v>0</v>
          </cell>
          <cell r="K956">
            <v>30</v>
          </cell>
        </row>
        <row r="957">
          <cell r="B957" t="str">
            <v>K16BET</v>
          </cell>
          <cell r="C957" t="str">
            <v>K16 Béton</v>
          </cell>
          <cell r="D957" t="str">
            <v>ML/J</v>
          </cell>
          <cell r="J957">
            <v>0</v>
          </cell>
          <cell r="K957">
            <v>0.09</v>
          </cell>
        </row>
        <row r="958">
          <cell r="B958" t="str">
            <v>K1C</v>
          </cell>
          <cell r="C958" t="str">
            <v>Chambre K1C</v>
          </cell>
          <cell r="D958" t="str">
            <v>U</v>
          </cell>
          <cell r="J958">
            <v>0</v>
          </cell>
          <cell r="K958">
            <v>479.92</v>
          </cell>
        </row>
        <row r="959">
          <cell r="B959" t="str">
            <v>K1CSEULE</v>
          </cell>
          <cell r="C959" t="str">
            <v>Chambre K1C seule</v>
          </cell>
          <cell r="D959" t="str">
            <v>U</v>
          </cell>
          <cell r="J959">
            <v>0</v>
          </cell>
          <cell r="K959">
            <v>257.76</v>
          </cell>
        </row>
        <row r="960">
          <cell r="B960" t="str">
            <v>K1CT+CAD</v>
          </cell>
          <cell r="C960" t="str">
            <v>Cadre et tampon pour chambre K1C</v>
          </cell>
          <cell r="D960" t="str">
            <v>U</v>
          </cell>
          <cell r="J960">
            <v>0</v>
          </cell>
          <cell r="K960">
            <v>302.39999999999998</v>
          </cell>
        </row>
        <row r="961">
          <cell r="B961" t="str">
            <v>K2C</v>
          </cell>
          <cell r="C961" t="str">
            <v>Chambre K2C</v>
          </cell>
          <cell r="D961" t="str">
            <v>U</v>
          </cell>
          <cell r="J961">
            <v>0</v>
          </cell>
          <cell r="K961">
            <v>811.38</v>
          </cell>
        </row>
        <row r="962">
          <cell r="B962" t="str">
            <v>K2CT+CAD</v>
          </cell>
          <cell r="C962" t="str">
            <v>Cadre et tampon pour chambre K2C</v>
          </cell>
          <cell r="D962" t="str">
            <v>U</v>
          </cell>
          <cell r="J962">
            <v>0</v>
          </cell>
          <cell r="K962">
            <v>553.66999999999996</v>
          </cell>
        </row>
        <row r="963">
          <cell r="B963" t="str">
            <v>K5</v>
          </cell>
          <cell r="C963" t="str">
            <v>Cônes ou balises de chantier</v>
          </cell>
          <cell r="D963" t="str">
            <v>J</v>
          </cell>
          <cell r="J963">
            <v>0</v>
          </cell>
          <cell r="K963">
            <v>0.76</v>
          </cell>
        </row>
        <row r="964">
          <cell r="B964" t="str">
            <v>K5C</v>
          </cell>
          <cell r="C964" t="str">
            <v>Balise K5C</v>
          </cell>
          <cell r="D964" t="str">
            <v>U</v>
          </cell>
          <cell r="J964">
            <v>0</v>
          </cell>
          <cell r="K964">
            <v>43</v>
          </cell>
        </row>
        <row r="965">
          <cell r="B965" t="str">
            <v>K5D</v>
          </cell>
          <cell r="C965" t="str">
            <v>Balise K5D autoredressable</v>
          </cell>
          <cell r="D965" t="str">
            <v>U</v>
          </cell>
          <cell r="J965">
            <v>0</v>
          </cell>
          <cell r="K965">
            <v>36.9</v>
          </cell>
        </row>
        <row r="966">
          <cell r="B966" t="str">
            <v>KANGOUR</v>
          </cell>
          <cell r="C966" t="str">
            <v>St Kangourou</v>
          </cell>
          <cell r="D966" t="str">
            <v>ENS</v>
          </cell>
          <cell r="J966">
            <v>0</v>
          </cell>
          <cell r="L966">
            <v>1</v>
          </cell>
        </row>
        <row r="967">
          <cell r="B967" t="str">
            <v>KELLER</v>
          </cell>
          <cell r="C967" t="str">
            <v>ST KELLER</v>
          </cell>
          <cell r="D967" t="str">
            <v>ENS</v>
          </cell>
          <cell r="J967">
            <v>0</v>
          </cell>
          <cell r="L967">
            <v>1</v>
          </cell>
        </row>
        <row r="968">
          <cell r="B968" t="str">
            <v>L.BENDEC</v>
          </cell>
          <cell r="C968" t="str">
            <v>Benne à déchets 20 m3</v>
          </cell>
          <cell r="D968" t="str">
            <v>M</v>
          </cell>
          <cell r="J968">
            <v>0</v>
          </cell>
          <cell r="K968">
            <v>68</v>
          </cell>
        </row>
        <row r="969">
          <cell r="B969" t="str">
            <v>L.CLOTUR</v>
          </cell>
          <cell r="C969" t="str">
            <v>Location cloture</v>
          </cell>
          <cell r="D969" t="str">
            <v>ML</v>
          </cell>
          <cell r="J969">
            <v>0</v>
          </cell>
          <cell r="L969">
            <v>0.15</v>
          </cell>
        </row>
        <row r="970">
          <cell r="B970" t="str">
            <v>L0T</v>
          </cell>
          <cell r="C970" t="str">
            <v>Chambre L0T</v>
          </cell>
          <cell r="D970" t="str">
            <v>U</v>
          </cell>
          <cell r="J970">
            <v>0</v>
          </cell>
          <cell r="K970">
            <v>74.33</v>
          </cell>
        </row>
        <row r="971">
          <cell r="B971" t="str">
            <v>L1C</v>
          </cell>
          <cell r="C971" t="str">
            <v>Chambre L1C</v>
          </cell>
          <cell r="D971" t="str">
            <v>U</v>
          </cell>
          <cell r="J971">
            <v>0</v>
          </cell>
          <cell r="K971">
            <v>278.33</v>
          </cell>
        </row>
        <row r="972">
          <cell r="B972" t="str">
            <v>L1T</v>
          </cell>
          <cell r="C972" t="str">
            <v>Chambre L1T</v>
          </cell>
          <cell r="D972" t="str">
            <v>U</v>
          </cell>
          <cell r="J972">
            <v>0</v>
          </cell>
          <cell r="K972">
            <v>130.28</v>
          </cell>
        </row>
        <row r="973">
          <cell r="B973" t="str">
            <v>L1T</v>
          </cell>
          <cell r="C973" t="str">
            <v>Chambre L1T</v>
          </cell>
          <cell r="D973" t="str">
            <v>U</v>
          </cell>
          <cell r="J973">
            <v>0</v>
          </cell>
          <cell r="L973">
            <v>304.89999999999998</v>
          </cell>
        </row>
        <row r="974">
          <cell r="B974" t="str">
            <v>L1TCADRE</v>
          </cell>
          <cell r="C974" t="str">
            <v>Cadre pour chambre L1T</v>
          </cell>
          <cell r="D974" t="str">
            <v>U</v>
          </cell>
          <cell r="J974">
            <v>0</v>
          </cell>
          <cell r="K974">
            <v>22.06</v>
          </cell>
        </row>
        <row r="975">
          <cell r="B975" t="str">
            <v>L1TSEULE</v>
          </cell>
          <cell r="C975" t="str">
            <v>Chambre L1T seule</v>
          </cell>
          <cell r="D975" t="str">
            <v>U</v>
          </cell>
          <cell r="J975">
            <v>0</v>
          </cell>
          <cell r="K975">
            <v>87.39</v>
          </cell>
        </row>
        <row r="976">
          <cell r="B976" t="str">
            <v>L1TTAMPO</v>
          </cell>
          <cell r="C976" t="str">
            <v>Tampon fonte L1T</v>
          </cell>
          <cell r="D976" t="str">
            <v>U</v>
          </cell>
          <cell r="J976">
            <v>0</v>
          </cell>
          <cell r="K976">
            <v>44.12</v>
          </cell>
        </row>
        <row r="977">
          <cell r="B977" t="str">
            <v>L2C</v>
          </cell>
          <cell r="C977" t="str">
            <v>Chambre L2C</v>
          </cell>
          <cell r="D977" t="str">
            <v>U</v>
          </cell>
          <cell r="J977">
            <v>0</v>
          </cell>
          <cell r="K977">
            <v>456.63</v>
          </cell>
        </row>
        <row r="978">
          <cell r="B978" t="str">
            <v>L2CCAD+T</v>
          </cell>
          <cell r="C978" t="str">
            <v>Cadre et tampon pour chambre L2C</v>
          </cell>
          <cell r="D978" t="str">
            <v>U</v>
          </cell>
          <cell r="J978">
            <v>0</v>
          </cell>
          <cell r="K978">
            <v>273.22000000000003</v>
          </cell>
        </row>
        <row r="979">
          <cell r="B979" t="str">
            <v>L2T</v>
          </cell>
          <cell r="C979" t="str">
            <v>Chambre L2T</v>
          </cell>
          <cell r="D979" t="str">
            <v>U</v>
          </cell>
          <cell r="J979">
            <v>0</v>
          </cell>
          <cell r="K979">
            <v>224.06</v>
          </cell>
        </row>
        <row r="980">
          <cell r="B980" t="str">
            <v>L2TCADRE</v>
          </cell>
          <cell r="C980" t="str">
            <v>Cadre pour chambre L2T</v>
          </cell>
          <cell r="D980" t="str">
            <v>U</v>
          </cell>
          <cell r="J980">
            <v>0</v>
          </cell>
          <cell r="K980">
            <v>34.85</v>
          </cell>
        </row>
        <row r="981">
          <cell r="B981" t="str">
            <v>L3C</v>
          </cell>
          <cell r="C981" t="str">
            <v>Chambre L3C</v>
          </cell>
          <cell r="D981" t="str">
            <v>U</v>
          </cell>
          <cell r="J981">
            <v>0</v>
          </cell>
          <cell r="K981">
            <v>643.63</v>
          </cell>
        </row>
        <row r="982">
          <cell r="B982" t="str">
            <v>L3T</v>
          </cell>
          <cell r="C982" t="str">
            <v>Chambre L3T</v>
          </cell>
          <cell r="D982" t="str">
            <v>U</v>
          </cell>
          <cell r="J982">
            <v>0</v>
          </cell>
          <cell r="K982">
            <v>322.27</v>
          </cell>
        </row>
        <row r="983">
          <cell r="B983" t="str">
            <v>L4T</v>
          </cell>
          <cell r="C983" t="str">
            <v>Chambre L4T</v>
          </cell>
          <cell r="D983" t="str">
            <v>U</v>
          </cell>
          <cell r="J983">
            <v>0</v>
          </cell>
          <cell r="K983">
            <v>431.83</v>
          </cell>
        </row>
        <row r="984">
          <cell r="B984" t="str">
            <v>L5T</v>
          </cell>
          <cell r="C984" t="str">
            <v>Chambre L5T</v>
          </cell>
          <cell r="D984" t="str">
            <v>U</v>
          </cell>
          <cell r="J984">
            <v>0</v>
          </cell>
          <cell r="K984">
            <v>998.86</v>
          </cell>
        </row>
        <row r="985">
          <cell r="B985" t="str">
            <v>L6T</v>
          </cell>
          <cell r="C985" t="str">
            <v>Chambre L6T</v>
          </cell>
          <cell r="D985" t="str">
            <v>U</v>
          </cell>
          <cell r="J985">
            <v>0</v>
          </cell>
          <cell r="K985">
            <v>1223.22</v>
          </cell>
        </row>
        <row r="986">
          <cell r="B986" t="str">
            <v>LABO</v>
          </cell>
          <cell r="C986" t="str">
            <v>SST LABO MALET</v>
          </cell>
          <cell r="D986" t="str">
            <v>ENS</v>
          </cell>
          <cell r="J986">
            <v>0</v>
          </cell>
          <cell r="L986">
            <v>1</v>
          </cell>
        </row>
        <row r="987">
          <cell r="B987" t="str">
            <v>laborantin</v>
          </cell>
          <cell r="C987" t="str">
            <v>Laborantin + véhicule</v>
          </cell>
          <cell r="D987" t="str">
            <v>J</v>
          </cell>
          <cell r="E987">
            <v>50</v>
          </cell>
          <cell r="H987">
            <v>375</v>
          </cell>
          <cell r="J987">
            <v>425</v>
          </cell>
        </row>
        <row r="988">
          <cell r="B988" t="str">
            <v>LACROIX</v>
          </cell>
          <cell r="C988" t="str">
            <v>Signalisation</v>
          </cell>
          <cell r="D988" t="str">
            <v>U</v>
          </cell>
          <cell r="J988">
            <v>0</v>
          </cell>
          <cell r="L988">
            <v>1</v>
          </cell>
        </row>
        <row r="989">
          <cell r="B989" t="str">
            <v>LAVANDE</v>
          </cell>
          <cell r="C989" t="str">
            <v>Plantation d'arbuste type lavande</v>
          </cell>
          <cell r="D989" t="str">
            <v>U</v>
          </cell>
          <cell r="J989">
            <v>0</v>
          </cell>
          <cell r="L989">
            <v>8</v>
          </cell>
        </row>
        <row r="990">
          <cell r="B990" t="str">
            <v>LIGEX</v>
          </cell>
          <cell r="C990" t="str">
            <v>Liant routier LIGEX SP6</v>
          </cell>
          <cell r="D990" t="str">
            <v>T</v>
          </cell>
          <cell r="J990">
            <v>0</v>
          </cell>
          <cell r="K990">
            <v>104</v>
          </cell>
        </row>
        <row r="991">
          <cell r="B991" t="str">
            <v>LIGN0.10</v>
          </cell>
          <cell r="C991" t="str">
            <v>LIGNE 0.10 PARKING</v>
          </cell>
          <cell r="D991" t="str">
            <v>ML</v>
          </cell>
          <cell r="J991">
            <v>0</v>
          </cell>
          <cell r="L991">
            <v>1.1399999999999999</v>
          </cell>
        </row>
        <row r="992">
          <cell r="B992" t="str">
            <v>LIGN10</v>
          </cell>
          <cell r="C992" t="str">
            <v>Peinture ligne continue 0.10</v>
          </cell>
          <cell r="D992" t="str">
            <v>ML</v>
          </cell>
          <cell r="J992">
            <v>0</v>
          </cell>
          <cell r="L992">
            <v>1.1399999999999999</v>
          </cell>
        </row>
        <row r="993">
          <cell r="B993" t="str">
            <v>LIGN15</v>
          </cell>
          <cell r="C993" t="str">
            <v>Peinture ligne continue 0.15</v>
          </cell>
          <cell r="D993" t="str">
            <v>ML</v>
          </cell>
          <cell r="J993">
            <v>0</v>
          </cell>
          <cell r="L993">
            <v>1.22</v>
          </cell>
        </row>
        <row r="994">
          <cell r="B994" t="str">
            <v>LIGNEGUI</v>
          </cell>
          <cell r="C994" t="str">
            <v>Séparateur de voie</v>
          </cell>
          <cell r="D994" t="str">
            <v>ML</v>
          </cell>
          <cell r="J994">
            <v>0</v>
          </cell>
          <cell r="K994">
            <v>95</v>
          </cell>
        </row>
        <row r="995">
          <cell r="B995" t="str">
            <v>LIQUIDAM</v>
          </cell>
          <cell r="C995" t="str">
            <v>Liquidambar de gabarit 20/25</v>
          </cell>
          <cell r="D995" t="str">
            <v>U</v>
          </cell>
          <cell r="J995">
            <v>0</v>
          </cell>
          <cell r="L995">
            <v>441</v>
          </cell>
        </row>
        <row r="996">
          <cell r="B996" t="str">
            <v>LONGER75</v>
          </cell>
          <cell r="C996" t="str">
            <v>Longeron L. 75 Cl. 250</v>
          </cell>
          <cell r="D996" t="str">
            <v>U</v>
          </cell>
          <cell r="J996">
            <v>0</v>
          </cell>
          <cell r="K996">
            <v>5</v>
          </cell>
        </row>
        <row r="997">
          <cell r="B997" t="str">
            <v>LRG</v>
          </cell>
          <cell r="C997" t="str">
            <v>Liant routier LRG</v>
          </cell>
          <cell r="D997" t="str">
            <v>T</v>
          </cell>
          <cell r="J997">
            <v>0</v>
          </cell>
          <cell r="K997">
            <v>102</v>
          </cell>
        </row>
        <row r="998">
          <cell r="B998" t="str">
            <v>LRS</v>
          </cell>
          <cell r="C998" t="str">
            <v>Liant routier LRS</v>
          </cell>
          <cell r="D998" t="str">
            <v>T</v>
          </cell>
          <cell r="J998">
            <v>0</v>
          </cell>
          <cell r="K998">
            <v>102</v>
          </cell>
        </row>
        <row r="999">
          <cell r="B999" t="str">
            <v>lst45</v>
          </cell>
          <cell r="C999" t="str">
            <v>Gaine LST Ø 42/45</v>
          </cell>
          <cell r="D999" t="str">
            <v>ml</v>
          </cell>
          <cell r="J999">
            <v>0</v>
          </cell>
          <cell r="K999">
            <v>0.6</v>
          </cell>
        </row>
        <row r="1000">
          <cell r="B1000" t="str">
            <v>LSTØ 45</v>
          </cell>
          <cell r="C1000" t="str">
            <v>Gaine PVC 42/45 LST</v>
          </cell>
          <cell r="D1000" t="str">
            <v>ML</v>
          </cell>
          <cell r="J1000">
            <v>0</v>
          </cell>
          <cell r="K1000">
            <v>0.6</v>
          </cell>
        </row>
        <row r="1001">
          <cell r="B1001" t="str">
            <v>LSTØ 80</v>
          </cell>
          <cell r="C1001" t="str">
            <v>Gaine PVC 75/80 LST</v>
          </cell>
          <cell r="D1001" t="str">
            <v>ML</v>
          </cell>
          <cell r="J1001">
            <v>0</v>
          </cell>
          <cell r="K1001">
            <v>1.6</v>
          </cell>
        </row>
        <row r="1002">
          <cell r="B1002" t="str">
            <v>LSTØ100</v>
          </cell>
          <cell r="C1002" t="str">
            <v>Gaine PVC 96/100 LST</v>
          </cell>
          <cell r="D1002" t="str">
            <v>ML</v>
          </cell>
          <cell r="J1002">
            <v>0</v>
          </cell>
          <cell r="K1002">
            <v>1.74</v>
          </cell>
        </row>
        <row r="1003">
          <cell r="B1003" t="str">
            <v>LSTØ150</v>
          </cell>
          <cell r="C1003" t="str">
            <v>Gaine PVC 153.6/160 LST</v>
          </cell>
          <cell r="D1003" t="str">
            <v>ML</v>
          </cell>
          <cell r="J1003">
            <v>0</v>
          </cell>
          <cell r="K1003">
            <v>5.29</v>
          </cell>
        </row>
        <row r="1004">
          <cell r="B1004" t="str">
            <v>LSTRAC</v>
          </cell>
          <cell r="C1004" t="str">
            <v>Raccords divers pour gaine PTT</v>
          </cell>
          <cell r="D1004" t="str">
            <v>U</v>
          </cell>
          <cell r="J1004">
            <v>0</v>
          </cell>
          <cell r="K1004">
            <v>1</v>
          </cell>
        </row>
        <row r="1005">
          <cell r="B1005" t="str">
            <v>LTP</v>
          </cell>
          <cell r="C1005" t="str">
            <v>Sous traitance Lopez TP</v>
          </cell>
          <cell r="D1005" t="str">
            <v>FT</v>
          </cell>
          <cell r="J1005">
            <v>0</v>
          </cell>
          <cell r="L1005">
            <v>1</v>
          </cell>
        </row>
        <row r="1006">
          <cell r="B1006" t="str">
            <v>LUCHON</v>
          </cell>
          <cell r="C1006" t="str">
            <v>Caniveau Type Luchon</v>
          </cell>
          <cell r="D1006" t="str">
            <v>ML</v>
          </cell>
          <cell r="J1006">
            <v>0</v>
          </cell>
          <cell r="K1006">
            <v>55.1</v>
          </cell>
        </row>
        <row r="1007">
          <cell r="B1007" t="str">
            <v>M150</v>
          </cell>
          <cell r="C1007" t="str">
            <v>Mortier M 150 Départ</v>
          </cell>
          <cell r="D1007" t="str">
            <v>M3</v>
          </cell>
          <cell r="J1007">
            <v>0</v>
          </cell>
          <cell r="K1007">
            <v>79.8</v>
          </cell>
        </row>
        <row r="1008">
          <cell r="B1008" t="str">
            <v>M150SC</v>
          </cell>
          <cell r="C1008" t="str">
            <v>Mortier M 150 Sous centrale</v>
          </cell>
          <cell r="D1008" t="str">
            <v>M3</v>
          </cell>
          <cell r="J1008">
            <v>0</v>
          </cell>
          <cell r="K1008">
            <v>87.8</v>
          </cell>
        </row>
        <row r="1009">
          <cell r="B1009" t="str">
            <v>M200</v>
          </cell>
          <cell r="C1009" t="str">
            <v>Mortier M 250 Départ</v>
          </cell>
          <cell r="D1009" t="str">
            <v>M3</v>
          </cell>
          <cell r="J1009">
            <v>0</v>
          </cell>
          <cell r="K1009">
            <v>81.900000000000006</v>
          </cell>
        </row>
        <row r="1010">
          <cell r="B1010" t="str">
            <v>M200SC</v>
          </cell>
          <cell r="C1010" t="str">
            <v>Mortier M 250 Sous centrale</v>
          </cell>
          <cell r="D1010" t="str">
            <v>M3</v>
          </cell>
          <cell r="J1010">
            <v>0</v>
          </cell>
          <cell r="K1010">
            <v>89.9</v>
          </cell>
        </row>
        <row r="1011">
          <cell r="B1011" t="str">
            <v>M250</v>
          </cell>
          <cell r="C1011" t="str">
            <v>Mortier M 250 Départ</v>
          </cell>
          <cell r="D1011" t="str">
            <v>M3</v>
          </cell>
          <cell r="J1011">
            <v>0</v>
          </cell>
          <cell r="K1011">
            <v>81.900000000000006</v>
          </cell>
        </row>
        <row r="1012">
          <cell r="B1012" t="str">
            <v>M300</v>
          </cell>
          <cell r="C1012" t="str">
            <v>Mortier M 300 Départ</v>
          </cell>
          <cell r="D1012" t="str">
            <v>M3</v>
          </cell>
          <cell r="J1012">
            <v>0</v>
          </cell>
          <cell r="K1012">
            <v>90.3</v>
          </cell>
        </row>
        <row r="1013">
          <cell r="B1013" t="str">
            <v>M300</v>
          </cell>
          <cell r="C1013" t="str">
            <v>Mortier 300 kg</v>
          </cell>
          <cell r="D1013" t="str">
            <v>M3</v>
          </cell>
          <cell r="J1013">
            <v>0</v>
          </cell>
          <cell r="K1013">
            <v>109</v>
          </cell>
        </row>
        <row r="1014">
          <cell r="B1014" t="str">
            <v>M300 H12</v>
          </cell>
          <cell r="C1014" t="str">
            <v>Mortier M 300 H12 Départ</v>
          </cell>
          <cell r="D1014" t="str">
            <v>M3</v>
          </cell>
          <cell r="J1014">
            <v>0</v>
          </cell>
          <cell r="K1014">
            <v>98.3</v>
          </cell>
        </row>
        <row r="1015">
          <cell r="B1015" t="str">
            <v>M30012H</v>
          </cell>
          <cell r="C1015" t="str">
            <v>Mortier M300  retardé Sous centrale</v>
          </cell>
          <cell r="D1015" t="str">
            <v>M3</v>
          </cell>
          <cell r="J1015">
            <v>0</v>
          </cell>
          <cell r="K1015">
            <v>91.4</v>
          </cell>
        </row>
        <row r="1016">
          <cell r="B1016" t="str">
            <v>M300SC</v>
          </cell>
          <cell r="C1016" t="str">
            <v>Mortier M300  Sous centrale</v>
          </cell>
          <cell r="D1016" t="str">
            <v>M3</v>
          </cell>
          <cell r="J1016">
            <v>0</v>
          </cell>
          <cell r="K1016">
            <v>98.3</v>
          </cell>
        </row>
        <row r="1017">
          <cell r="B1017" t="str">
            <v>M350</v>
          </cell>
          <cell r="C1017" t="str">
            <v>Mortier M 350 Départ</v>
          </cell>
          <cell r="D1017" t="str">
            <v>M3</v>
          </cell>
          <cell r="J1017">
            <v>0</v>
          </cell>
          <cell r="K1017">
            <v>93.5</v>
          </cell>
        </row>
        <row r="1018">
          <cell r="B1018" t="str">
            <v>M350SC</v>
          </cell>
          <cell r="C1018" t="str">
            <v>Mortier M 350 Sous centrale</v>
          </cell>
          <cell r="D1018" t="str">
            <v>M3</v>
          </cell>
          <cell r="J1018">
            <v>0</v>
          </cell>
          <cell r="K1018">
            <v>101.5</v>
          </cell>
        </row>
        <row r="1019">
          <cell r="B1019" t="str">
            <v>M400</v>
          </cell>
          <cell r="C1019" t="str">
            <v>Mortier M 400 Départ</v>
          </cell>
          <cell r="D1019" t="str">
            <v>M3</v>
          </cell>
          <cell r="J1019">
            <v>0</v>
          </cell>
          <cell r="K1019">
            <v>96.6</v>
          </cell>
        </row>
        <row r="1020">
          <cell r="B1020" t="str">
            <v>M400</v>
          </cell>
          <cell r="C1020" t="str">
            <v>Mortier 400 kg</v>
          </cell>
          <cell r="D1020" t="str">
            <v>M3</v>
          </cell>
          <cell r="J1020">
            <v>0</v>
          </cell>
          <cell r="K1020">
            <v>116</v>
          </cell>
        </row>
        <row r="1021">
          <cell r="B1021" t="str">
            <v>M400SC</v>
          </cell>
          <cell r="C1021" t="str">
            <v>Mortier M 400 Sous centrale</v>
          </cell>
          <cell r="D1021" t="str">
            <v>M3</v>
          </cell>
          <cell r="J1021">
            <v>0</v>
          </cell>
          <cell r="K1021">
            <v>104.6</v>
          </cell>
        </row>
        <row r="1022">
          <cell r="B1022" t="str">
            <v>M450</v>
          </cell>
          <cell r="C1022" t="str">
            <v>Mortier M 450 Départ</v>
          </cell>
          <cell r="D1022" t="str">
            <v>M3</v>
          </cell>
          <cell r="J1022">
            <v>0</v>
          </cell>
          <cell r="K1022">
            <v>100.8</v>
          </cell>
        </row>
        <row r="1023">
          <cell r="B1023" t="str">
            <v>M450</v>
          </cell>
          <cell r="C1023" t="str">
            <v>Mortier 450 Kg</v>
          </cell>
          <cell r="D1023" t="str">
            <v>M3</v>
          </cell>
          <cell r="J1023">
            <v>0</v>
          </cell>
          <cell r="K1023">
            <v>121</v>
          </cell>
        </row>
        <row r="1024">
          <cell r="B1024" t="str">
            <v>M450SC</v>
          </cell>
          <cell r="C1024" t="str">
            <v>Mortier M 450 Sous centrale</v>
          </cell>
          <cell r="D1024" t="str">
            <v>M3</v>
          </cell>
          <cell r="J1024">
            <v>0</v>
          </cell>
          <cell r="K1024">
            <v>108.8</v>
          </cell>
        </row>
        <row r="1025">
          <cell r="B1025" t="str">
            <v>MACHEFER</v>
          </cell>
          <cell r="C1025" t="str">
            <v>Mâchefer</v>
          </cell>
          <cell r="D1025" t="str">
            <v>T</v>
          </cell>
          <cell r="J1025">
            <v>0</v>
          </cell>
          <cell r="K1025">
            <v>-7</v>
          </cell>
        </row>
        <row r="1026">
          <cell r="B1026" t="str">
            <v>MACONPD</v>
          </cell>
          <cell r="C1026" t="str">
            <v>SSTPD Travaux de maçonnerie</v>
          </cell>
          <cell r="D1026" t="str">
            <v>ENS</v>
          </cell>
          <cell r="J1026">
            <v>0</v>
          </cell>
          <cell r="L1026">
            <v>1</v>
          </cell>
        </row>
        <row r="1027">
          <cell r="B1027" t="str">
            <v>MACONPD</v>
          </cell>
          <cell r="C1027" t="str">
            <v>SSTPD Travaux de maçonnerie</v>
          </cell>
          <cell r="D1027" t="str">
            <v>ENS</v>
          </cell>
          <cell r="J1027">
            <v>0</v>
          </cell>
          <cell r="L1027">
            <v>1</v>
          </cell>
        </row>
        <row r="1028">
          <cell r="B1028" t="str">
            <v>MACONPD</v>
          </cell>
          <cell r="C1028" t="str">
            <v>SSTPD Travaux de maçonnerie</v>
          </cell>
          <cell r="D1028" t="str">
            <v>ENS</v>
          </cell>
          <cell r="J1028">
            <v>0</v>
          </cell>
          <cell r="L1028">
            <v>1</v>
          </cell>
        </row>
        <row r="1029">
          <cell r="B1029" t="str">
            <v>MACONPD</v>
          </cell>
          <cell r="C1029" t="str">
            <v>SSTPD Travaux de maçonnerie</v>
          </cell>
          <cell r="D1029" t="str">
            <v>ENS</v>
          </cell>
          <cell r="J1029">
            <v>0</v>
          </cell>
          <cell r="L1029">
            <v>1</v>
          </cell>
        </row>
        <row r="1030">
          <cell r="B1030" t="str">
            <v>MACONPD</v>
          </cell>
          <cell r="C1030" t="str">
            <v>SSTPD Travaux de maçonnerie</v>
          </cell>
          <cell r="D1030" t="str">
            <v>ENS</v>
          </cell>
          <cell r="J1030">
            <v>0</v>
          </cell>
          <cell r="L1030">
            <v>1</v>
          </cell>
        </row>
        <row r="1031">
          <cell r="B1031" t="str">
            <v>MACONPM</v>
          </cell>
          <cell r="C1031" t="str">
            <v>SST Travaux de maçonnerie</v>
          </cell>
          <cell r="D1031" t="str">
            <v>ENS</v>
          </cell>
          <cell r="J1031">
            <v>0</v>
          </cell>
          <cell r="L1031">
            <v>1</v>
          </cell>
        </row>
        <row r="1032">
          <cell r="B1032" t="str">
            <v>MACONPM</v>
          </cell>
          <cell r="C1032" t="str">
            <v>SST Travaux de maçonnerie</v>
          </cell>
          <cell r="D1032" t="str">
            <v>ENS</v>
          </cell>
          <cell r="J1032">
            <v>0</v>
          </cell>
          <cell r="L1032">
            <v>1</v>
          </cell>
        </row>
        <row r="1033">
          <cell r="B1033" t="str">
            <v>MACONPM</v>
          </cell>
          <cell r="C1033" t="str">
            <v>SST Travaux de maçonnerie</v>
          </cell>
          <cell r="D1033" t="str">
            <v>ENS</v>
          </cell>
          <cell r="J1033">
            <v>0</v>
          </cell>
          <cell r="L1033">
            <v>1</v>
          </cell>
        </row>
        <row r="1034">
          <cell r="B1034" t="str">
            <v>MACONPM</v>
          </cell>
          <cell r="C1034" t="str">
            <v>SST Travaux de maçonnerie</v>
          </cell>
          <cell r="D1034" t="str">
            <v>ENS</v>
          </cell>
          <cell r="J1034">
            <v>0</v>
          </cell>
          <cell r="L1034">
            <v>1</v>
          </cell>
        </row>
        <row r="1035">
          <cell r="B1035" t="str">
            <v>MACONPM</v>
          </cell>
          <cell r="C1035" t="str">
            <v>SST Travaux de maçonnerie</v>
          </cell>
          <cell r="D1035" t="str">
            <v>ENS</v>
          </cell>
          <cell r="J1035">
            <v>0</v>
          </cell>
          <cell r="L1035">
            <v>1</v>
          </cell>
        </row>
        <row r="1036">
          <cell r="B1036" t="str">
            <v>MADAREP</v>
          </cell>
          <cell r="C1036" t="str">
            <v>MADAREP sac de 25Kg</v>
          </cell>
          <cell r="D1036" t="str">
            <v>U</v>
          </cell>
          <cell r="J1036">
            <v>0</v>
          </cell>
          <cell r="K1036">
            <v>37.82</v>
          </cell>
        </row>
        <row r="1037">
          <cell r="B1037" t="str">
            <v>MAGNOLIA</v>
          </cell>
          <cell r="C1037" t="str">
            <v>Magnolia 175/200</v>
          </cell>
          <cell r="D1037" t="str">
            <v>U</v>
          </cell>
          <cell r="J1037">
            <v>0</v>
          </cell>
          <cell r="L1037">
            <v>190</v>
          </cell>
        </row>
        <row r="1038">
          <cell r="B1038" t="str">
            <v>MARBRE</v>
          </cell>
          <cell r="C1038" t="str">
            <v>Marbre blanc 0.2/0.7</v>
          </cell>
          <cell r="D1038" t="str">
            <v>T</v>
          </cell>
          <cell r="J1038">
            <v>0</v>
          </cell>
          <cell r="K1038">
            <v>298</v>
          </cell>
        </row>
        <row r="1039">
          <cell r="B1039" t="str">
            <v>MARELLE</v>
          </cell>
          <cell r="C1039" t="str">
            <v>Peinture au sol d'un jeu de marelle</v>
          </cell>
          <cell r="D1039" t="str">
            <v>U</v>
          </cell>
          <cell r="J1039">
            <v>0</v>
          </cell>
          <cell r="L1039">
            <v>200</v>
          </cell>
        </row>
        <row r="1040">
          <cell r="B1040" t="str">
            <v>MARQDIV</v>
          </cell>
          <cell r="C1040" t="str">
            <v>Divers travaux de peinture au sol</v>
          </cell>
          <cell r="D1040" t="str">
            <v>U</v>
          </cell>
          <cell r="J1040">
            <v>0</v>
          </cell>
          <cell r="L1040">
            <v>0.15</v>
          </cell>
        </row>
        <row r="1041">
          <cell r="B1041" t="str">
            <v>MASSIF&lt;2</v>
          </cell>
          <cell r="C1041" t="str">
            <v>Massifs pour candélabre &lt;2m</v>
          </cell>
          <cell r="D1041" t="str">
            <v>U</v>
          </cell>
          <cell r="J1041">
            <v>0</v>
          </cell>
          <cell r="L1041">
            <v>115.6</v>
          </cell>
        </row>
        <row r="1042">
          <cell r="B1042" t="str">
            <v>MASSIF&lt;5</v>
          </cell>
          <cell r="C1042" t="str">
            <v>Massifs pour candélabre &lt;5m</v>
          </cell>
          <cell r="D1042" t="str">
            <v>U</v>
          </cell>
          <cell r="J1042">
            <v>0</v>
          </cell>
          <cell r="L1042">
            <v>133.19999999999999</v>
          </cell>
        </row>
        <row r="1043">
          <cell r="B1043" t="str">
            <v>MASSIFS</v>
          </cell>
          <cell r="C1043" t="str">
            <v>Massifs pour candélabres</v>
          </cell>
          <cell r="D1043" t="str">
            <v>U</v>
          </cell>
          <cell r="J1043">
            <v>0</v>
          </cell>
          <cell r="K1043">
            <v>100</v>
          </cell>
        </row>
        <row r="1044">
          <cell r="B1044" t="str">
            <v>MASTERPA</v>
          </cell>
          <cell r="C1044" t="str">
            <v>Masterpatch</v>
          </cell>
          <cell r="D1044" t="str">
            <v>U</v>
          </cell>
          <cell r="J1044">
            <v>0</v>
          </cell>
          <cell r="K1044">
            <v>30.49</v>
          </cell>
        </row>
        <row r="1045">
          <cell r="B1045" t="str">
            <v>MAT</v>
          </cell>
          <cell r="C1045" t="str">
            <v>Mise à la terre</v>
          </cell>
          <cell r="D1045" t="str">
            <v>U</v>
          </cell>
          <cell r="J1045">
            <v>0</v>
          </cell>
          <cell r="L1045">
            <v>90</v>
          </cell>
        </row>
        <row r="1046">
          <cell r="B1046" t="str">
            <v>MATEALS</v>
          </cell>
          <cell r="C1046" t="str">
            <v>Matelas 5x3x0.6 + caillebotis</v>
          </cell>
          <cell r="D1046" t="str">
            <v>U</v>
          </cell>
          <cell r="J1046">
            <v>0</v>
          </cell>
          <cell r="K1046">
            <v>3600</v>
          </cell>
        </row>
        <row r="1047">
          <cell r="B1047" t="str">
            <v>MELANG2L</v>
          </cell>
          <cell r="C1047" t="str">
            <v>Bidon mélange de 2 l</v>
          </cell>
          <cell r="D1047" t="str">
            <v>U</v>
          </cell>
          <cell r="J1047">
            <v>0</v>
          </cell>
          <cell r="K1047">
            <v>4.5999999999999996</v>
          </cell>
        </row>
        <row r="1048">
          <cell r="B1048" t="str">
            <v>MELANG5L</v>
          </cell>
          <cell r="C1048" t="str">
            <v>Bidon mélange de 5l</v>
          </cell>
          <cell r="D1048" t="str">
            <v>U</v>
          </cell>
          <cell r="J1048">
            <v>0</v>
          </cell>
          <cell r="K1048">
            <v>12.35</v>
          </cell>
        </row>
        <row r="1049">
          <cell r="B1049" t="str">
            <v>MELANG5L</v>
          </cell>
          <cell r="C1049" t="str">
            <v>Bidon mélange de 5l</v>
          </cell>
          <cell r="D1049" t="str">
            <v>U</v>
          </cell>
          <cell r="J1049">
            <v>0</v>
          </cell>
          <cell r="K1049">
            <v>12.2</v>
          </cell>
        </row>
        <row r="1050">
          <cell r="B1050" t="str">
            <v>MELT/P</v>
          </cell>
          <cell r="C1050" t="str">
            <v>Mélange terre pierre</v>
          </cell>
          <cell r="D1050" t="str">
            <v>M3</v>
          </cell>
          <cell r="J1050">
            <v>0</v>
          </cell>
          <cell r="K1050">
            <v>81</v>
          </cell>
        </row>
        <row r="1051">
          <cell r="B1051" t="str">
            <v>MEMBRAPD</v>
          </cell>
          <cell r="C1051" t="str">
            <v>SSTPD Membranes et étanchéité</v>
          </cell>
          <cell r="D1051" t="str">
            <v>ENS</v>
          </cell>
          <cell r="J1051">
            <v>0</v>
          </cell>
          <cell r="L1051">
            <v>1</v>
          </cell>
        </row>
        <row r="1052">
          <cell r="B1052" t="str">
            <v>MEMBRAPM</v>
          </cell>
          <cell r="C1052" t="str">
            <v>SST Membranes et étanchéité</v>
          </cell>
          <cell r="D1052" t="str">
            <v>ENS</v>
          </cell>
          <cell r="J1052">
            <v>0</v>
          </cell>
          <cell r="L1052">
            <v>1</v>
          </cell>
        </row>
        <row r="1053">
          <cell r="B1053" t="str">
            <v>MEXPHALT</v>
          </cell>
          <cell r="C1053" t="str">
            <v>Méxphalte C LT - liant clair polymère</v>
          </cell>
          <cell r="D1053" t="str">
            <v>T</v>
          </cell>
          <cell r="J1053">
            <v>0</v>
          </cell>
          <cell r="K1053">
            <v>1850</v>
          </cell>
        </row>
        <row r="1054">
          <cell r="B1054" t="str">
            <v>MICROCOU</v>
          </cell>
          <cell r="C1054" t="str">
            <v>Microcoulier - Celtis australis 12/14</v>
          </cell>
          <cell r="D1054" t="str">
            <v>U</v>
          </cell>
          <cell r="J1054">
            <v>0</v>
          </cell>
          <cell r="L1054">
            <v>120</v>
          </cell>
        </row>
        <row r="1055">
          <cell r="B1055" t="str">
            <v>MICROST</v>
          </cell>
          <cell r="C1055" t="str">
            <v>Microstation 5 à 8 hab</v>
          </cell>
          <cell r="D1055" t="str">
            <v>U</v>
          </cell>
          <cell r="J1055">
            <v>0</v>
          </cell>
          <cell r="K1055">
            <v>4390</v>
          </cell>
        </row>
        <row r="1056">
          <cell r="B1056" t="str">
            <v>MINERALI</v>
          </cell>
          <cell r="C1056" t="str">
            <v>Mineralisation pied d'arbres</v>
          </cell>
          <cell r="D1056" t="str">
            <v>M2</v>
          </cell>
          <cell r="J1056">
            <v>0</v>
          </cell>
          <cell r="L1056">
            <v>137</v>
          </cell>
        </row>
        <row r="1057">
          <cell r="B1057" t="str">
            <v>minif</v>
          </cell>
          <cell r="C1057" t="str">
            <v>Minifinisseur</v>
          </cell>
          <cell r="D1057" t="str">
            <v>J</v>
          </cell>
          <cell r="I1057">
            <v>1000</v>
          </cell>
          <cell r="J1057">
            <v>1000</v>
          </cell>
        </row>
        <row r="1058">
          <cell r="B1058" t="str">
            <v>mip25</v>
          </cell>
          <cell r="C1058" t="str">
            <v>Minipelle 2.5 T</v>
          </cell>
          <cell r="D1058" t="str">
            <v>J</v>
          </cell>
          <cell r="E1058">
            <v>168</v>
          </cell>
          <cell r="H1058">
            <v>240</v>
          </cell>
          <cell r="J1058">
            <v>408</v>
          </cell>
        </row>
        <row r="1059">
          <cell r="B1059" t="str">
            <v>mip5</v>
          </cell>
          <cell r="C1059" t="str">
            <v>Minipelle 5T</v>
          </cell>
          <cell r="D1059" t="str">
            <v>J</v>
          </cell>
          <cell r="E1059">
            <v>231</v>
          </cell>
          <cell r="H1059">
            <v>240</v>
          </cell>
          <cell r="J1059">
            <v>471</v>
          </cell>
        </row>
        <row r="1060">
          <cell r="B1060" t="str">
            <v>mip8</v>
          </cell>
          <cell r="C1060" t="str">
            <v>Minipelle 8T</v>
          </cell>
          <cell r="D1060" t="str">
            <v>J</v>
          </cell>
          <cell r="E1060">
            <v>252</v>
          </cell>
          <cell r="H1060">
            <v>240</v>
          </cell>
          <cell r="J1060">
            <v>492</v>
          </cell>
        </row>
        <row r="1061">
          <cell r="B1061" t="str">
            <v>MOBURBPD</v>
          </cell>
          <cell r="C1061" t="str">
            <v>SSTPD Aménagement urbain</v>
          </cell>
          <cell r="D1061" t="str">
            <v>ENS</v>
          </cell>
          <cell r="J1061">
            <v>0</v>
          </cell>
          <cell r="L1061">
            <v>1</v>
          </cell>
        </row>
        <row r="1062">
          <cell r="B1062" t="str">
            <v>MOBURBPM</v>
          </cell>
          <cell r="C1062" t="str">
            <v>SST Aménagement urbain</v>
          </cell>
          <cell r="D1062" t="str">
            <v>ENS</v>
          </cell>
          <cell r="J1062">
            <v>0</v>
          </cell>
          <cell r="L1062">
            <v>1</v>
          </cell>
        </row>
        <row r="1063">
          <cell r="B1063" t="str">
            <v>MORTREP</v>
          </cell>
          <cell r="C1063" t="str">
            <v>Mortier de réparation fin 730 en 25 kg</v>
          </cell>
          <cell r="D1063" t="str">
            <v>U</v>
          </cell>
          <cell r="J1063">
            <v>0</v>
          </cell>
          <cell r="K1063">
            <v>30.88</v>
          </cell>
        </row>
        <row r="1064">
          <cell r="B1064" t="str">
            <v>MUR100</v>
          </cell>
          <cell r="C1064" t="str">
            <v>Mur en L h=1.00</v>
          </cell>
          <cell r="D1064" t="str">
            <v>ML</v>
          </cell>
          <cell r="J1064">
            <v>0</v>
          </cell>
          <cell r="K1064">
            <v>112.5</v>
          </cell>
        </row>
        <row r="1065">
          <cell r="B1065" t="str">
            <v>MUR125</v>
          </cell>
          <cell r="C1065" t="str">
            <v>Mur en L h=1.25</v>
          </cell>
          <cell r="D1065" t="str">
            <v>ML</v>
          </cell>
          <cell r="J1065">
            <v>0</v>
          </cell>
          <cell r="K1065">
            <v>140</v>
          </cell>
        </row>
        <row r="1066">
          <cell r="B1066" t="str">
            <v>MUR150</v>
          </cell>
          <cell r="C1066" t="str">
            <v>Mur en L h=1.50</v>
          </cell>
          <cell r="D1066" t="str">
            <v>ML</v>
          </cell>
          <cell r="J1066">
            <v>0</v>
          </cell>
          <cell r="K1066">
            <v>160</v>
          </cell>
        </row>
        <row r="1067">
          <cell r="B1067" t="str">
            <v>MUR175</v>
          </cell>
          <cell r="C1067" t="str">
            <v>Mur en L h=1.75</v>
          </cell>
          <cell r="D1067" t="str">
            <v>ML</v>
          </cell>
          <cell r="J1067">
            <v>0</v>
          </cell>
          <cell r="K1067">
            <v>219.2</v>
          </cell>
        </row>
        <row r="1068">
          <cell r="B1068" t="str">
            <v>MUR200</v>
          </cell>
          <cell r="C1068" t="str">
            <v>Mur en L ht 2.00</v>
          </cell>
          <cell r="D1068" t="str">
            <v>ML</v>
          </cell>
          <cell r="J1068">
            <v>0</v>
          </cell>
          <cell r="K1068">
            <v>229.2</v>
          </cell>
        </row>
        <row r="1069">
          <cell r="B1069" t="str">
            <v>MUR40</v>
          </cell>
          <cell r="C1069" t="str">
            <v>Mur en "L", h= 0.40 m</v>
          </cell>
          <cell r="D1069" t="str">
            <v>ML</v>
          </cell>
          <cell r="J1069">
            <v>0</v>
          </cell>
          <cell r="K1069">
            <v>65.25</v>
          </cell>
        </row>
        <row r="1070">
          <cell r="B1070" t="str">
            <v>MUR50</v>
          </cell>
          <cell r="C1070" t="str">
            <v>Mur en L h=0.50m</v>
          </cell>
          <cell r="D1070" t="str">
            <v>ML</v>
          </cell>
          <cell r="J1070">
            <v>0</v>
          </cell>
          <cell r="K1070">
            <v>72</v>
          </cell>
        </row>
        <row r="1071">
          <cell r="B1071" t="str">
            <v>MUR75</v>
          </cell>
          <cell r="C1071" t="str">
            <v>Mur en L h=0.75</v>
          </cell>
          <cell r="D1071" t="str">
            <v>ML</v>
          </cell>
          <cell r="J1071">
            <v>0</v>
          </cell>
          <cell r="K1071">
            <v>79</v>
          </cell>
        </row>
        <row r="1072">
          <cell r="B1072" t="str">
            <v>MURET</v>
          </cell>
          <cell r="C1072" t="str">
            <v>Muret de 45 cm de hauteur</v>
          </cell>
          <cell r="D1072" t="str">
            <v>ML</v>
          </cell>
          <cell r="J1072">
            <v>0</v>
          </cell>
          <cell r="L1072">
            <v>250</v>
          </cell>
        </row>
        <row r="1073">
          <cell r="B1073" t="str">
            <v>MVGROS</v>
          </cell>
          <cell r="C1073" t="str">
            <v>Moins value pour gros cailloux</v>
          </cell>
          <cell r="D1073" t="str">
            <v>M3</v>
          </cell>
          <cell r="J1073">
            <v>0</v>
          </cell>
          <cell r="K1073">
            <v>-3.2</v>
          </cell>
        </row>
        <row r="1074">
          <cell r="B1074" t="str">
            <v>MVRENDU</v>
          </cell>
          <cell r="C1074" t="str">
            <v>Moins value pour béton livré</v>
          </cell>
          <cell r="D1074" t="str">
            <v>M3</v>
          </cell>
          <cell r="J1074">
            <v>0</v>
          </cell>
          <cell r="K1074">
            <v>-8</v>
          </cell>
        </row>
        <row r="1075">
          <cell r="B1075" t="str">
            <v>MVSSCEN</v>
          </cell>
          <cell r="C1075" t="str">
            <v>Moins value sous centrale</v>
          </cell>
          <cell r="D1075" t="str">
            <v>M3</v>
          </cell>
          <cell r="J1075">
            <v>0</v>
          </cell>
          <cell r="K1075">
            <v>3</v>
          </cell>
        </row>
        <row r="1076">
          <cell r="B1076" t="str">
            <v>MVSSDALL</v>
          </cell>
          <cell r="C1076" t="str">
            <v>Moins-value pour sous-dallage</v>
          </cell>
          <cell r="D1076" t="str">
            <v>M2</v>
          </cell>
          <cell r="J1076">
            <v>0</v>
          </cell>
          <cell r="L1076">
            <v>-0.85</v>
          </cell>
        </row>
        <row r="1077">
          <cell r="B1077" t="str">
            <v>NIDAGREE</v>
          </cell>
          <cell r="C1077" t="str">
            <v>Blocs de stockage nidagreen</v>
          </cell>
          <cell r="D1077" t="str">
            <v>M3</v>
          </cell>
          <cell r="J1077">
            <v>0</v>
          </cell>
          <cell r="K1077">
            <v>120</v>
          </cell>
        </row>
        <row r="1078">
          <cell r="B1078" t="str">
            <v>Nidaplast</v>
          </cell>
          <cell r="C1078" t="str">
            <v>Nidaplast hors circulation</v>
          </cell>
          <cell r="D1078" t="str">
            <v>m3</v>
          </cell>
          <cell r="J1078">
            <v>0</v>
          </cell>
          <cell r="L1078">
            <v>120</v>
          </cell>
        </row>
        <row r="1079">
          <cell r="B1079" t="str">
            <v>niv</v>
          </cell>
          <cell r="C1079" t="str">
            <v>Niveleuse</v>
          </cell>
          <cell r="D1079" t="str">
            <v>J</v>
          </cell>
          <cell r="E1079">
            <v>504</v>
          </cell>
          <cell r="H1079">
            <v>280</v>
          </cell>
          <cell r="J1079">
            <v>784</v>
          </cell>
        </row>
        <row r="1080">
          <cell r="B1080" t="str">
            <v>NONEL</v>
          </cell>
          <cell r="C1080" t="str">
            <v>APPAREIL D4ALLUMAGE EXPLOSIF</v>
          </cell>
          <cell r="D1080" t="str">
            <v>U</v>
          </cell>
          <cell r="J1080">
            <v>0</v>
          </cell>
          <cell r="K1080">
            <v>16.5</v>
          </cell>
        </row>
        <row r="1081">
          <cell r="B1081" t="str">
            <v>NRJBORD</v>
          </cell>
          <cell r="C1081" t="str">
            <v>Energie de bord</v>
          </cell>
          <cell r="D1081" t="str">
            <v>FT</v>
          </cell>
          <cell r="J1081">
            <v>0</v>
          </cell>
          <cell r="K1081">
            <v>200</v>
          </cell>
        </row>
        <row r="1082">
          <cell r="B1082" t="str">
            <v>NUMERO</v>
          </cell>
          <cell r="C1082" t="str">
            <v>Peinture numero parking</v>
          </cell>
          <cell r="D1082" t="str">
            <v>U</v>
          </cell>
          <cell r="J1082">
            <v>0</v>
          </cell>
          <cell r="L1082">
            <v>2.5</v>
          </cell>
        </row>
        <row r="1083">
          <cell r="B1083" t="str">
            <v>os</v>
          </cell>
          <cell r="C1083" t="str">
            <v>Ouvrier spécialisé</v>
          </cell>
          <cell r="D1083" t="str">
            <v>J</v>
          </cell>
          <cell r="H1083">
            <v>240</v>
          </cell>
          <cell r="J1083">
            <v>240</v>
          </cell>
        </row>
        <row r="1084">
          <cell r="B1084" t="str">
            <v>OXYDANT</v>
          </cell>
          <cell r="C1084" t="str">
            <v>Oxydant pour bitume</v>
          </cell>
          <cell r="D1084" t="str">
            <v>T</v>
          </cell>
          <cell r="J1084">
            <v>0</v>
          </cell>
          <cell r="K1084">
            <v>2400</v>
          </cell>
        </row>
        <row r="1085">
          <cell r="B1085" t="str">
            <v>P SIG CH</v>
          </cell>
          <cell r="C1085" t="str">
            <v>Panneau de signalisation de chantier</v>
          </cell>
          <cell r="D1085" t="str">
            <v>U</v>
          </cell>
          <cell r="J1085">
            <v>0</v>
          </cell>
          <cell r="K1085">
            <v>114.34</v>
          </cell>
        </row>
        <row r="1086">
          <cell r="B1086" t="str">
            <v>P/DDBABE</v>
          </cell>
          <cell r="C1086" t="str">
            <v>Pose et dépose de DBA Béton</v>
          </cell>
          <cell r="D1086" t="str">
            <v>ML</v>
          </cell>
          <cell r="J1086">
            <v>0</v>
          </cell>
          <cell r="L1086">
            <v>19.510000000000002</v>
          </cell>
        </row>
        <row r="1087">
          <cell r="B1087" t="str">
            <v>P1</v>
          </cell>
          <cell r="C1087" t="str">
            <v>Bordurette P1</v>
          </cell>
          <cell r="D1087" t="str">
            <v>ML</v>
          </cell>
          <cell r="J1087">
            <v>0</v>
          </cell>
          <cell r="K1087">
            <v>2.36</v>
          </cell>
        </row>
        <row r="1088">
          <cell r="B1088" t="str">
            <v>P1</v>
          </cell>
          <cell r="C1088" t="str">
            <v>Bordurette P1</v>
          </cell>
          <cell r="D1088" t="str">
            <v>ML</v>
          </cell>
          <cell r="J1088">
            <v>0</v>
          </cell>
          <cell r="K1088">
            <v>3.1</v>
          </cell>
        </row>
        <row r="1089">
          <cell r="B1089" t="str">
            <v>P1 JONCH</v>
          </cell>
          <cell r="C1089" t="str">
            <v>Bordures P1 Jonchère calcaire vieilli</v>
          </cell>
          <cell r="D1089" t="str">
            <v>ML</v>
          </cell>
          <cell r="J1089">
            <v>0</v>
          </cell>
          <cell r="K1089">
            <v>18</v>
          </cell>
        </row>
        <row r="1090">
          <cell r="B1090" t="str">
            <v>P1 PIEDR</v>
          </cell>
          <cell r="C1090" t="str">
            <v>Bordures P1 basalt piedra</v>
          </cell>
          <cell r="D1090" t="str">
            <v>ML</v>
          </cell>
          <cell r="J1090">
            <v>0</v>
          </cell>
          <cell r="K1090">
            <v>15.4</v>
          </cell>
        </row>
        <row r="1091">
          <cell r="B1091" t="str">
            <v>P1 pose</v>
          </cell>
          <cell r="C1091" t="str">
            <v>Bordures P1</v>
          </cell>
          <cell r="D1091" t="str">
            <v>ML</v>
          </cell>
          <cell r="J1091">
            <v>0</v>
          </cell>
          <cell r="L1091">
            <v>13</v>
          </cell>
        </row>
        <row r="1092">
          <cell r="B1092" t="str">
            <v>P1GRAN</v>
          </cell>
          <cell r="C1092" t="str">
            <v>Bordurette P1 Granité</v>
          </cell>
          <cell r="D1092" t="str">
            <v>ML</v>
          </cell>
          <cell r="J1092">
            <v>0</v>
          </cell>
          <cell r="K1092">
            <v>5.88</v>
          </cell>
        </row>
        <row r="1093">
          <cell r="B1093" t="str">
            <v>P1pose</v>
          </cell>
          <cell r="C1093" t="str">
            <v>Pose de bordures P1</v>
          </cell>
          <cell r="D1093" t="str">
            <v>ml</v>
          </cell>
          <cell r="J1093">
            <v>0</v>
          </cell>
          <cell r="L1093">
            <v>14.5</v>
          </cell>
        </row>
        <row r="1094">
          <cell r="B1094" t="str">
            <v>P2</v>
          </cell>
          <cell r="C1094" t="str">
            <v>Bordurette P2</v>
          </cell>
          <cell r="D1094" t="str">
            <v>ML</v>
          </cell>
          <cell r="J1094">
            <v>0</v>
          </cell>
          <cell r="K1094">
            <v>2.36</v>
          </cell>
        </row>
        <row r="1095">
          <cell r="B1095" t="str">
            <v>P2 pose</v>
          </cell>
          <cell r="C1095" t="str">
            <v>Bordures P2</v>
          </cell>
          <cell r="D1095" t="str">
            <v>ML</v>
          </cell>
          <cell r="J1095">
            <v>0</v>
          </cell>
          <cell r="L1095">
            <v>14</v>
          </cell>
        </row>
        <row r="1096">
          <cell r="B1096" t="str">
            <v>P2GRAN</v>
          </cell>
          <cell r="C1096" t="str">
            <v>Bordurette P2 Aspect granulé</v>
          </cell>
          <cell r="D1096" t="str">
            <v>ML</v>
          </cell>
          <cell r="J1096">
            <v>0</v>
          </cell>
          <cell r="K1096">
            <v>5.5</v>
          </cell>
        </row>
        <row r="1097">
          <cell r="B1097" t="str">
            <v>P3</v>
          </cell>
          <cell r="C1097" t="str">
            <v>Bordurette P3</v>
          </cell>
          <cell r="D1097" t="str">
            <v>ML</v>
          </cell>
          <cell r="J1097">
            <v>0</v>
          </cell>
          <cell r="K1097">
            <v>2.36</v>
          </cell>
        </row>
        <row r="1098">
          <cell r="B1098" t="str">
            <v>PAILLAGE</v>
          </cell>
          <cell r="C1098" t="str">
            <v>Paillage toile tissée au pied d'arbres</v>
          </cell>
          <cell r="D1098" t="str">
            <v>M2</v>
          </cell>
          <cell r="J1098">
            <v>0</v>
          </cell>
          <cell r="L1098">
            <v>9</v>
          </cell>
        </row>
        <row r="1099">
          <cell r="B1099" t="str">
            <v>PALETDE</v>
          </cell>
          <cell r="C1099" t="str">
            <v>Déconsignation palette</v>
          </cell>
          <cell r="D1099" t="str">
            <v>T</v>
          </cell>
          <cell r="J1099">
            <v>0</v>
          </cell>
          <cell r="K1099">
            <v>1.3</v>
          </cell>
        </row>
        <row r="1100">
          <cell r="B1100" t="str">
            <v>PALETTE</v>
          </cell>
          <cell r="C1100" t="str">
            <v>Palette</v>
          </cell>
          <cell r="D1100" t="str">
            <v>U</v>
          </cell>
          <cell r="J1100">
            <v>0</v>
          </cell>
          <cell r="K1100">
            <v>14.2</v>
          </cell>
        </row>
        <row r="1101">
          <cell r="B1101" t="str">
            <v>PALETTE</v>
          </cell>
          <cell r="C1101" t="str">
            <v>Palette</v>
          </cell>
          <cell r="D1101" t="str">
            <v>U</v>
          </cell>
          <cell r="J1101">
            <v>0</v>
          </cell>
          <cell r="K1101">
            <v>14.98</v>
          </cell>
        </row>
        <row r="1102">
          <cell r="B1102" t="str">
            <v>PAMREX</v>
          </cell>
          <cell r="C1102" t="str">
            <v>Tampon PAMREX 400KN</v>
          </cell>
          <cell r="D1102" t="str">
            <v>U</v>
          </cell>
          <cell r="J1102">
            <v>0</v>
          </cell>
          <cell r="K1102">
            <v>134</v>
          </cell>
        </row>
        <row r="1103">
          <cell r="B1103" t="str">
            <v>PANCHANT</v>
          </cell>
          <cell r="C1103" t="str">
            <v>Panneau d'information de chantier</v>
          </cell>
          <cell r="D1103" t="str">
            <v>U</v>
          </cell>
          <cell r="J1103">
            <v>0</v>
          </cell>
          <cell r="K1103">
            <v>457.35</v>
          </cell>
        </row>
        <row r="1104">
          <cell r="B1104" t="str">
            <v>PANCHANT</v>
          </cell>
          <cell r="C1104" t="str">
            <v>Panneau de chantier</v>
          </cell>
          <cell r="D1104" t="str">
            <v>M2</v>
          </cell>
          <cell r="J1104">
            <v>0</v>
          </cell>
          <cell r="L1104">
            <v>50</v>
          </cell>
        </row>
        <row r="1105">
          <cell r="B1105" t="str">
            <v>PANFIX</v>
          </cell>
          <cell r="C1105" t="str">
            <v>Collier + vis + tube</v>
          </cell>
          <cell r="D1105" t="str">
            <v>U</v>
          </cell>
          <cell r="J1105">
            <v>0</v>
          </cell>
          <cell r="K1105">
            <v>23.78</v>
          </cell>
        </row>
        <row r="1106">
          <cell r="B1106" t="str">
            <v>PANGIR</v>
          </cell>
          <cell r="C1106" t="str">
            <v>Panneaux pour giratoire Cl 2 N</v>
          </cell>
          <cell r="D1106" t="str">
            <v>U</v>
          </cell>
          <cell r="J1106">
            <v>0</v>
          </cell>
          <cell r="K1106">
            <v>480</v>
          </cell>
        </row>
        <row r="1107">
          <cell r="B1107" t="str">
            <v>PANHAND</v>
          </cell>
          <cell r="C1107" t="str">
            <v>Panneau interdit de stationner sauf GIC</v>
          </cell>
          <cell r="D1107" t="str">
            <v>U</v>
          </cell>
          <cell r="J1107">
            <v>0</v>
          </cell>
          <cell r="L1107">
            <v>308.3</v>
          </cell>
        </row>
        <row r="1108">
          <cell r="B1108" t="str">
            <v>PANIER</v>
          </cell>
          <cell r="C1108" t="str">
            <v>Panier métal déployé pour puisard</v>
          </cell>
          <cell r="D1108" t="str">
            <v>U</v>
          </cell>
          <cell r="J1108">
            <v>0</v>
          </cell>
          <cell r="K1108">
            <v>115.41</v>
          </cell>
        </row>
        <row r="1109">
          <cell r="B1109" t="str">
            <v>PANINTER</v>
          </cell>
          <cell r="C1109" t="str">
            <v>Panneau sens interdit cl2 650mm</v>
          </cell>
          <cell r="D1109" t="str">
            <v>U</v>
          </cell>
          <cell r="J1109">
            <v>0</v>
          </cell>
          <cell r="L1109">
            <v>256.5</v>
          </cell>
        </row>
        <row r="1110">
          <cell r="B1110" t="str">
            <v>PANODEV</v>
          </cell>
          <cell r="C1110" t="str">
            <v>Panneaux pour déviation KD 22/KD42</v>
          </cell>
          <cell r="D1110" t="str">
            <v>U</v>
          </cell>
          <cell r="J1110">
            <v>0</v>
          </cell>
          <cell r="K1110">
            <v>300</v>
          </cell>
        </row>
        <row r="1111">
          <cell r="B1111" t="str">
            <v>PANPOLI</v>
          </cell>
          <cell r="C1111" t="str">
            <v>Panneau de police</v>
          </cell>
          <cell r="D1111" t="str">
            <v>U</v>
          </cell>
          <cell r="J1111">
            <v>0</v>
          </cell>
          <cell r="K1111">
            <v>167.69</v>
          </cell>
        </row>
        <row r="1112">
          <cell r="B1112" t="str">
            <v>PANSTOP</v>
          </cell>
          <cell r="C1112" t="str">
            <v>Panneau STOP cl2 600mm</v>
          </cell>
          <cell r="D1112" t="str">
            <v>U</v>
          </cell>
          <cell r="J1112">
            <v>0</v>
          </cell>
          <cell r="L1112">
            <v>261.39999999999998</v>
          </cell>
        </row>
        <row r="1113">
          <cell r="B1113" t="str">
            <v>park20</v>
          </cell>
          <cell r="C1113" t="str">
            <v>Marquage parking 20 places</v>
          </cell>
          <cell r="D1113" t="str">
            <v>FT</v>
          </cell>
          <cell r="J1113">
            <v>0</v>
          </cell>
          <cell r="L1113">
            <v>680</v>
          </cell>
        </row>
        <row r="1114">
          <cell r="B1114" t="str">
            <v>PARK20</v>
          </cell>
          <cell r="C1114" t="str">
            <v>Marquage au sol parking 1 à 20 places</v>
          </cell>
          <cell r="D1114" t="str">
            <v>FT</v>
          </cell>
          <cell r="J1114">
            <v>0</v>
          </cell>
          <cell r="L1114">
            <v>580</v>
          </cell>
        </row>
        <row r="1115">
          <cell r="B1115" t="str">
            <v>PARK300</v>
          </cell>
          <cell r="C1115" t="str">
            <v>Marquage au sol parking 201 à 300 places</v>
          </cell>
          <cell r="D1115" t="str">
            <v>FT</v>
          </cell>
          <cell r="J1115">
            <v>0</v>
          </cell>
          <cell r="L1115">
            <v>498</v>
          </cell>
        </row>
        <row r="1116">
          <cell r="B1116" t="str">
            <v>PARK40</v>
          </cell>
          <cell r="C1116" t="str">
            <v>Marquage au sol parking 21 à 40 places</v>
          </cell>
          <cell r="D1116" t="str">
            <v>FT</v>
          </cell>
          <cell r="J1116">
            <v>0</v>
          </cell>
          <cell r="L1116">
            <v>690</v>
          </cell>
        </row>
        <row r="1117">
          <cell r="B1117" t="str">
            <v>PARK60</v>
          </cell>
          <cell r="C1117" t="str">
            <v>Marquage au sol parking 41 à 60 places</v>
          </cell>
          <cell r="D1117" t="str">
            <v>FT</v>
          </cell>
          <cell r="J1117">
            <v>0</v>
          </cell>
          <cell r="L1117">
            <v>820</v>
          </cell>
        </row>
        <row r="1118">
          <cell r="B1118" t="str">
            <v>park70</v>
          </cell>
          <cell r="C1118" t="str">
            <v>Marquage parking 70 places</v>
          </cell>
          <cell r="D1118" t="str">
            <v>FT</v>
          </cell>
          <cell r="J1118">
            <v>0</v>
          </cell>
          <cell r="L1118">
            <v>1150</v>
          </cell>
        </row>
        <row r="1119">
          <cell r="B1119" t="str">
            <v>PARK80</v>
          </cell>
          <cell r="C1119" t="str">
            <v>Marquage au sol parking 61 à 80 places</v>
          </cell>
          <cell r="D1119" t="str">
            <v>FT</v>
          </cell>
          <cell r="J1119">
            <v>0</v>
          </cell>
          <cell r="L1119">
            <v>960</v>
          </cell>
        </row>
        <row r="1120">
          <cell r="B1120" t="str">
            <v>PASPIET</v>
          </cell>
          <cell r="C1120" t="str">
            <v>PASSAGE PIETON</v>
          </cell>
          <cell r="D1120" t="str">
            <v>M2</v>
          </cell>
          <cell r="J1120">
            <v>0</v>
          </cell>
          <cell r="L1120">
            <v>11</v>
          </cell>
        </row>
        <row r="1121">
          <cell r="B1121" t="str">
            <v>PASSEREL</v>
          </cell>
          <cell r="C1121" t="str">
            <v>Passerelle bois cintré L= 5 ML l=2.00m</v>
          </cell>
          <cell r="D1121" t="str">
            <v>U</v>
          </cell>
          <cell r="J1121">
            <v>0</v>
          </cell>
          <cell r="K1121">
            <v>4112.05</v>
          </cell>
        </row>
        <row r="1122">
          <cell r="B1122" t="str">
            <v>PASSPIET</v>
          </cell>
          <cell r="C1122" t="str">
            <v>Passage piéton</v>
          </cell>
          <cell r="D1122" t="str">
            <v>U</v>
          </cell>
          <cell r="J1122">
            <v>0</v>
          </cell>
          <cell r="L1122">
            <v>200</v>
          </cell>
        </row>
        <row r="1123">
          <cell r="B1123" t="str">
            <v>patin</v>
          </cell>
          <cell r="C1123" t="str">
            <v>Patin vibrant</v>
          </cell>
          <cell r="D1123" t="str">
            <v>J</v>
          </cell>
          <cell r="E1123">
            <v>32</v>
          </cell>
          <cell r="J1123">
            <v>32</v>
          </cell>
        </row>
        <row r="1124">
          <cell r="B1124" t="str">
            <v>PAV10POR</v>
          </cell>
          <cell r="C1124" t="str">
            <v>Pavés 10x10x8/10 porphyre naturel chants</v>
          </cell>
          <cell r="D1124" t="str">
            <v>M2</v>
          </cell>
          <cell r="J1124">
            <v>0</v>
          </cell>
          <cell r="K1124">
            <v>65</v>
          </cell>
        </row>
        <row r="1125">
          <cell r="B1125" t="str">
            <v>PAV10TT</v>
          </cell>
          <cell r="C1125" t="str">
            <v>Pavés 10x10 TTE gris en béton</v>
          </cell>
          <cell r="D1125" t="str">
            <v>M2</v>
          </cell>
          <cell r="J1125">
            <v>0</v>
          </cell>
          <cell r="K1125">
            <v>12.5</v>
          </cell>
        </row>
        <row r="1126">
          <cell r="B1126" t="str">
            <v>pav10x10</v>
          </cell>
          <cell r="C1126" t="str">
            <v>Pavé 10 x 10 béton</v>
          </cell>
          <cell r="D1126" t="str">
            <v>m2</v>
          </cell>
          <cell r="J1126">
            <v>0</v>
          </cell>
          <cell r="K1126">
            <v>15</v>
          </cell>
        </row>
        <row r="1127">
          <cell r="B1127" t="str">
            <v>PAV15</v>
          </cell>
          <cell r="C1127" t="str">
            <v>Pavés Arkos 15x15x6</v>
          </cell>
          <cell r="D1127" t="str">
            <v>M2</v>
          </cell>
          <cell r="J1127">
            <v>0</v>
          </cell>
          <cell r="K1127">
            <v>18.399999999999999</v>
          </cell>
        </row>
        <row r="1128">
          <cell r="B1128" t="str">
            <v>PAV15POR</v>
          </cell>
          <cell r="C1128" t="str">
            <v>Pavés 15x15x10 porphyre</v>
          </cell>
          <cell r="D1128" t="str">
            <v>M2</v>
          </cell>
          <cell r="J1128">
            <v>0</v>
          </cell>
          <cell r="K1128">
            <v>197.8</v>
          </cell>
        </row>
        <row r="1129">
          <cell r="B1129" t="str">
            <v>PAV1RANG</v>
          </cell>
          <cell r="C1129" t="str">
            <v>Pose de pavé sur 1 rang</v>
          </cell>
          <cell r="D1129" t="str">
            <v>ML</v>
          </cell>
          <cell r="J1129">
            <v>0</v>
          </cell>
          <cell r="L1129">
            <v>15</v>
          </cell>
        </row>
        <row r="1130">
          <cell r="B1130" t="str">
            <v>PAV20</v>
          </cell>
          <cell r="C1130" t="str">
            <v>Pavés béton vieilli 20*10*8</v>
          </cell>
          <cell r="D1130" t="str">
            <v>M2</v>
          </cell>
          <cell r="J1130">
            <v>0</v>
          </cell>
          <cell r="K1130">
            <v>40.700000000000003</v>
          </cell>
        </row>
        <row r="1131">
          <cell r="B1131" t="str">
            <v>PAV2RANG</v>
          </cell>
          <cell r="C1131" t="str">
            <v>Pose de pavé sur 2/3 rangs</v>
          </cell>
          <cell r="D1131" t="str">
            <v>ML</v>
          </cell>
          <cell r="J1131">
            <v>0</v>
          </cell>
          <cell r="L1131">
            <v>25</v>
          </cell>
        </row>
        <row r="1132">
          <cell r="B1132" t="str">
            <v>PAV30POR</v>
          </cell>
          <cell r="C1132" t="str">
            <v>Pavés 15x30x6 porphyre</v>
          </cell>
          <cell r="D1132" t="str">
            <v>M2</v>
          </cell>
          <cell r="J1132">
            <v>0</v>
          </cell>
          <cell r="K1132">
            <v>113.3</v>
          </cell>
        </row>
        <row r="1133">
          <cell r="B1133" t="str">
            <v>PAV4RANG</v>
          </cell>
          <cell r="C1133" t="str">
            <v>Pose de pavé sur 4 rangs</v>
          </cell>
          <cell r="D1133" t="str">
            <v>ML</v>
          </cell>
          <cell r="J1133">
            <v>0</v>
          </cell>
          <cell r="L1133">
            <v>35</v>
          </cell>
        </row>
        <row r="1134">
          <cell r="B1134" t="str">
            <v>PAVBA126</v>
          </cell>
          <cell r="C1134" t="str">
            <v>Pavé basaltine 12x12x6</v>
          </cell>
          <cell r="D1134" t="str">
            <v>M2</v>
          </cell>
          <cell r="J1134">
            <v>0</v>
          </cell>
          <cell r="K1134">
            <v>24.95</v>
          </cell>
        </row>
        <row r="1135">
          <cell r="B1135" t="str">
            <v>PAVBA128</v>
          </cell>
          <cell r="C1135" t="str">
            <v>Pavé basaltine 12x12x8</v>
          </cell>
          <cell r="D1135" t="str">
            <v>M2</v>
          </cell>
          <cell r="J1135">
            <v>0</v>
          </cell>
          <cell r="K1135">
            <v>28.45</v>
          </cell>
        </row>
        <row r="1136">
          <cell r="B1136" t="str">
            <v>PAVBET</v>
          </cell>
          <cell r="C1136" t="str">
            <v>Pose de pavés autobloquants sur chappe</v>
          </cell>
          <cell r="D1136" t="str">
            <v>M2</v>
          </cell>
          <cell r="J1136">
            <v>0</v>
          </cell>
          <cell r="L1136">
            <v>40</v>
          </cell>
        </row>
        <row r="1137">
          <cell r="B1137" t="str">
            <v>PAVBET10</v>
          </cell>
          <cell r="C1137" t="str">
            <v>Pavé béton 10x10</v>
          </cell>
          <cell r="D1137" t="str">
            <v>M2</v>
          </cell>
          <cell r="J1137">
            <v>0</v>
          </cell>
          <cell r="K1137">
            <v>10</v>
          </cell>
        </row>
        <row r="1138">
          <cell r="B1138" t="str">
            <v>PAVBG</v>
          </cell>
          <cell r="C1138" t="str">
            <v>PAVE BASALTINE GRENAILLE 12X12X8</v>
          </cell>
          <cell r="D1138" t="str">
            <v>M2</v>
          </cell>
          <cell r="J1138">
            <v>0</v>
          </cell>
          <cell r="K1138">
            <v>39.9</v>
          </cell>
        </row>
        <row r="1139">
          <cell r="B1139" t="str">
            <v>PAVBRI</v>
          </cell>
          <cell r="C1139" t="str">
            <v>Pavé terre cuite 10x20x5</v>
          </cell>
          <cell r="D1139" t="str">
            <v>U</v>
          </cell>
          <cell r="J1139">
            <v>0</v>
          </cell>
          <cell r="K1139">
            <v>0.5</v>
          </cell>
        </row>
        <row r="1140">
          <cell r="B1140" t="str">
            <v>PAVCHAP</v>
          </cell>
          <cell r="C1140" t="str">
            <v>Pose de pavés sur chape</v>
          </cell>
          <cell r="D1140" t="str">
            <v>M2</v>
          </cell>
          <cell r="J1140">
            <v>0</v>
          </cell>
          <cell r="L1140">
            <v>55</v>
          </cell>
        </row>
        <row r="1141">
          <cell r="B1141" t="str">
            <v>PAVCO12</v>
          </cell>
          <cell r="C1141" t="str">
            <v>Pavés Comblanchien 15/25x12x8 sciés</v>
          </cell>
          <cell r="D1141" t="str">
            <v>M2</v>
          </cell>
          <cell r="J1141">
            <v>0</v>
          </cell>
          <cell r="K1141">
            <v>66</v>
          </cell>
        </row>
        <row r="1142">
          <cell r="B1142" t="str">
            <v>PAVCO15</v>
          </cell>
          <cell r="C1142" t="str">
            <v>Pavé COMBLANCHIEN 15x15x8</v>
          </cell>
          <cell r="D1142" t="str">
            <v>M2</v>
          </cell>
          <cell r="J1142">
            <v>0</v>
          </cell>
          <cell r="K1142">
            <v>86.4</v>
          </cell>
        </row>
        <row r="1143">
          <cell r="B1143" t="str">
            <v>PAVÉ RES</v>
          </cell>
          <cell r="C1143" t="str">
            <v>Pavé resine à coller</v>
          </cell>
          <cell r="D1143" t="str">
            <v>M2</v>
          </cell>
          <cell r="J1143">
            <v>0</v>
          </cell>
          <cell r="L1143">
            <v>110</v>
          </cell>
        </row>
        <row r="1144">
          <cell r="B1144" t="str">
            <v>PAVGRANI</v>
          </cell>
          <cell r="C1144" t="str">
            <v>Pavé granit</v>
          </cell>
          <cell r="D1144" t="str">
            <v>M2</v>
          </cell>
          <cell r="J1144">
            <v>0</v>
          </cell>
          <cell r="K1144">
            <v>43.5</v>
          </cell>
        </row>
        <row r="1145">
          <cell r="B1145" t="str">
            <v>PAVPO12</v>
          </cell>
          <cell r="C1145" t="str">
            <v>Pavé porphyre 12x12x8</v>
          </cell>
          <cell r="D1145" t="str">
            <v>M2</v>
          </cell>
          <cell r="J1145">
            <v>0</v>
          </cell>
          <cell r="K1145">
            <v>62</v>
          </cell>
        </row>
        <row r="1146">
          <cell r="B1146" t="str">
            <v>PAVPOR</v>
          </cell>
          <cell r="C1146" t="str">
            <v>Pavé porphyre 14*20*14</v>
          </cell>
          <cell r="D1146" t="str">
            <v>M2</v>
          </cell>
          <cell r="J1146">
            <v>0</v>
          </cell>
          <cell r="K1146">
            <v>104</v>
          </cell>
        </row>
        <row r="1147">
          <cell r="B1147" t="str">
            <v>PAVPRES</v>
          </cell>
          <cell r="C1147" t="str">
            <v>Pavés en résine type Mprint</v>
          </cell>
          <cell r="D1147" t="str">
            <v>M2</v>
          </cell>
          <cell r="J1147">
            <v>0</v>
          </cell>
          <cell r="L1147">
            <v>120</v>
          </cell>
        </row>
        <row r="1148">
          <cell r="B1148" t="str">
            <v>PAVSABL</v>
          </cell>
          <cell r="C1148" t="str">
            <v>Pavés autobloquants sur sable</v>
          </cell>
          <cell r="D1148" t="str">
            <v>M2</v>
          </cell>
          <cell r="J1148">
            <v>0</v>
          </cell>
          <cell r="L1148">
            <v>35</v>
          </cell>
        </row>
        <row r="1149">
          <cell r="B1149" t="str">
            <v>PAVTANG</v>
          </cell>
          <cell r="C1149" t="str">
            <v>Pavés TANGA</v>
          </cell>
          <cell r="D1149" t="str">
            <v>M2</v>
          </cell>
          <cell r="J1149">
            <v>0</v>
          </cell>
          <cell r="K1149">
            <v>9.85</v>
          </cell>
        </row>
        <row r="1150">
          <cell r="B1150" t="str">
            <v>pc</v>
          </cell>
          <cell r="C1150" t="str">
            <v>Pelle à chenille</v>
          </cell>
          <cell r="D1150" t="str">
            <v>J</v>
          </cell>
          <cell r="E1150">
            <v>336</v>
          </cell>
          <cell r="H1150">
            <v>240</v>
          </cell>
          <cell r="J1150">
            <v>576</v>
          </cell>
        </row>
        <row r="1151">
          <cell r="B1151" t="str">
            <v>PC04STAB</v>
          </cell>
          <cell r="C1151" t="str">
            <v>Malaxage PC04 stabilisé hors fourniture</v>
          </cell>
          <cell r="D1151" t="str">
            <v>T</v>
          </cell>
          <cell r="J1151">
            <v>0</v>
          </cell>
          <cell r="K1151">
            <v>10</v>
          </cell>
        </row>
        <row r="1152">
          <cell r="B1152" t="str">
            <v>PEAGE</v>
          </cell>
          <cell r="C1152" t="str">
            <v>Péage</v>
          </cell>
          <cell r="D1152" t="str">
            <v>FT</v>
          </cell>
          <cell r="J1152">
            <v>0</v>
          </cell>
          <cell r="K1152">
            <v>1</v>
          </cell>
        </row>
        <row r="1153">
          <cell r="B1153" t="str">
            <v>PECAILLE</v>
          </cell>
          <cell r="C1153" t="str">
            <v>Descentes d'eau petit modèle</v>
          </cell>
          <cell r="D1153" t="str">
            <v>ML</v>
          </cell>
          <cell r="J1153">
            <v>0</v>
          </cell>
          <cell r="K1153">
            <v>23.82</v>
          </cell>
        </row>
        <row r="1154">
          <cell r="B1154" t="str">
            <v>PEHD40</v>
          </cell>
          <cell r="C1154" t="str">
            <v>Pehd dn40 y compris tranchée</v>
          </cell>
          <cell r="D1154" t="str">
            <v>ML</v>
          </cell>
          <cell r="J1154">
            <v>0</v>
          </cell>
          <cell r="L1154">
            <v>25.71</v>
          </cell>
        </row>
        <row r="1155">
          <cell r="B1155" t="str">
            <v>PEHDØ 20</v>
          </cell>
          <cell r="C1155" t="str">
            <v>Canalisation  PEHD Ø 20</v>
          </cell>
          <cell r="D1155" t="str">
            <v>ML</v>
          </cell>
          <cell r="J1155">
            <v>0</v>
          </cell>
          <cell r="K1155">
            <v>0.41</v>
          </cell>
        </row>
        <row r="1156">
          <cell r="B1156" t="str">
            <v>PEHDØ 25</v>
          </cell>
          <cell r="C1156" t="str">
            <v>Canalisation PEHD Ø25</v>
          </cell>
          <cell r="D1156" t="str">
            <v>ML</v>
          </cell>
          <cell r="J1156">
            <v>0</v>
          </cell>
          <cell r="K1156">
            <v>0.53</v>
          </cell>
        </row>
        <row r="1157">
          <cell r="B1157" t="str">
            <v>PEHDØ 32</v>
          </cell>
          <cell r="C1157" t="str">
            <v>Canalisation PEHD Ø32</v>
          </cell>
          <cell r="D1157" t="str">
            <v>ML</v>
          </cell>
          <cell r="J1157">
            <v>0</v>
          </cell>
          <cell r="K1157">
            <v>0.9</v>
          </cell>
        </row>
        <row r="1158">
          <cell r="B1158" t="str">
            <v>PEHDØ 40</v>
          </cell>
          <cell r="C1158" t="str">
            <v>Canalisation PEHD Ø 40</v>
          </cell>
          <cell r="D1158" t="str">
            <v>ML</v>
          </cell>
          <cell r="J1158">
            <v>0</v>
          </cell>
          <cell r="K1158">
            <v>1.41</v>
          </cell>
        </row>
        <row r="1159">
          <cell r="B1159" t="str">
            <v>PEHDØ 50</v>
          </cell>
          <cell r="C1159" t="str">
            <v>Canalisation PEHD Ø 50</v>
          </cell>
          <cell r="D1159" t="str">
            <v>ML</v>
          </cell>
          <cell r="J1159">
            <v>0</v>
          </cell>
          <cell r="K1159">
            <v>2.0099999999999998</v>
          </cell>
        </row>
        <row r="1160">
          <cell r="B1160" t="str">
            <v>PEHDØ 63</v>
          </cell>
          <cell r="C1160" t="str">
            <v>Canalisation PEHD Ø 63 16 Bars</v>
          </cell>
          <cell r="D1160" t="str">
            <v>ML</v>
          </cell>
          <cell r="J1160">
            <v>0</v>
          </cell>
          <cell r="K1160">
            <v>3.46</v>
          </cell>
        </row>
        <row r="1161">
          <cell r="B1161" t="str">
            <v>PEHDØ 75</v>
          </cell>
          <cell r="C1161" t="str">
            <v>Canalisation PEHD Ø 75 16 Bars</v>
          </cell>
          <cell r="D1161" t="str">
            <v>ML</v>
          </cell>
          <cell r="J1161">
            <v>0</v>
          </cell>
          <cell r="K1161">
            <v>4.8600000000000003</v>
          </cell>
        </row>
        <row r="1162">
          <cell r="B1162" t="str">
            <v>PEHDØ 90</v>
          </cell>
          <cell r="C1162" t="str">
            <v>Canalisation PEHD Ø 90 16 Bars</v>
          </cell>
          <cell r="D1162" t="str">
            <v>ML</v>
          </cell>
          <cell r="J1162">
            <v>0</v>
          </cell>
          <cell r="K1162">
            <v>7.01</v>
          </cell>
        </row>
        <row r="1163">
          <cell r="B1163" t="str">
            <v>PEHDØ100</v>
          </cell>
          <cell r="C1163" t="str">
            <v>Canalisation PEHD Ø 100</v>
          </cell>
          <cell r="D1163" t="str">
            <v>ML</v>
          </cell>
          <cell r="J1163">
            <v>0</v>
          </cell>
          <cell r="K1163">
            <v>9.51</v>
          </cell>
        </row>
        <row r="1164">
          <cell r="B1164" t="str">
            <v>PEHDØ110</v>
          </cell>
          <cell r="C1164" t="str">
            <v>Canalisation PEHD Ø 110</v>
          </cell>
          <cell r="D1164" t="str">
            <v>ML</v>
          </cell>
          <cell r="J1164">
            <v>0</v>
          </cell>
          <cell r="K1164">
            <v>10.41</v>
          </cell>
        </row>
        <row r="1165">
          <cell r="B1165" t="str">
            <v>PEHDØ125</v>
          </cell>
          <cell r="C1165" t="str">
            <v>Canalisation PEHD Ø 125</v>
          </cell>
          <cell r="D1165" t="str">
            <v>ML</v>
          </cell>
          <cell r="J1165">
            <v>0</v>
          </cell>
          <cell r="K1165">
            <v>13.4</v>
          </cell>
        </row>
        <row r="1166">
          <cell r="B1166" t="str">
            <v>PEHDØ140</v>
          </cell>
          <cell r="C1166" t="str">
            <v>Canalisation PEHD Ø 140</v>
          </cell>
          <cell r="D1166" t="str">
            <v>ML</v>
          </cell>
          <cell r="J1166">
            <v>0</v>
          </cell>
          <cell r="K1166">
            <v>16.440000000000001</v>
          </cell>
        </row>
        <row r="1167">
          <cell r="B1167" t="str">
            <v>PEHDRAC</v>
          </cell>
          <cell r="C1167" t="str">
            <v>Raccord divers PEHD</v>
          </cell>
          <cell r="D1167" t="str">
            <v>ENS</v>
          </cell>
          <cell r="J1167">
            <v>0</v>
          </cell>
          <cell r="K1167">
            <v>1</v>
          </cell>
        </row>
        <row r="1168">
          <cell r="B1168" t="str">
            <v>PEHDRAC</v>
          </cell>
          <cell r="C1168" t="str">
            <v>Raccord divers PEHD</v>
          </cell>
          <cell r="D1168" t="str">
            <v>ENS</v>
          </cell>
          <cell r="J1168">
            <v>0</v>
          </cell>
          <cell r="K1168">
            <v>1</v>
          </cell>
        </row>
        <row r="1169">
          <cell r="B1169" t="str">
            <v>PEIN</v>
          </cell>
          <cell r="C1169" t="str">
            <v>Remise en peinture d'une clôture</v>
          </cell>
          <cell r="D1169" t="str">
            <v>ML</v>
          </cell>
          <cell r="J1169">
            <v>0</v>
          </cell>
          <cell r="L1169">
            <v>34.799999999999997</v>
          </cell>
        </row>
        <row r="1170">
          <cell r="B1170" t="str">
            <v>PEINT PR</v>
          </cell>
          <cell r="C1170" t="str">
            <v>PEINTURE PROVISOIRE ET EFFACAGE</v>
          </cell>
          <cell r="D1170" t="str">
            <v>FT</v>
          </cell>
          <cell r="J1170">
            <v>0</v>
          </cell>
          <cell r="L1170">
            <v>750</v>
          </cell>
        </row>
        <row r="1171">
          <cell r="B1171" t="str">
            <v>PEINTBOR</v>
          </cell>
          <cell r="C1171" t="str">
            <v>Peintutre sur bordures</v>
          </cell>
          <cell r="D1171" t="str">
            <v>ML</v>
          </cell>
          <cell r="J1171">
            <v>0</v>
          </cell>
          <cell r="L1171">
            <v>2.2999999999999998</v>
          </cell>
        </row>
        <row r="1172">
          <cell r="B1172" t="str">
            <v>PEINTCA1</v>
          </cell>
          <cell r="C1172" t="str">
            <v>Travaux de peinture rétrorefléchissante</v>
          </cell>
          <cell r="D1172" t="str">
            <v>M2</v>
          </cell>
          <cell r="J1172">
            <v>0</v>
          </cell>
          <cell r="L1172">
            <v>7.62</v>
          </cell>
        </row>
        <row r="1173">
          <cell r="B1173" t="str">
            <v>PEINTJAU</v>
          </cell>
          <cell r="C1173" t="str">
            <v>Peinture jaune</v>
          </cell>
          <cell r="D1173" t="str">
            <v>M2</v>
          </cell>
          <cell r="J1173">
            <v>0</v>
          </cell>
          <cell r="L1173">
            <v>11</v>
          </cell>
        </row>
        <row r="1174">
          <cell r="B1174" t="str">
            <v>PEINTURE</v>
          </cell>
          <cell r="C1174" t="str">
            <v>Peinture 2 couches</v>
          </cell>
          <cell r="D1174" t="str">
            <v>M2</v>
          </cell>
          <cell r="J1174">
            <v>0</v>
          </cell>
          <cell r="L1174">
            <v>12.55</v>
          </cell>
        </row>
        <row r="1175">
          <cell r="B1175" t="str">
            <v>PEINTVE</v>
          </cell>
          <cell r="C1175" t="str">
            <v>PEINTURE VERTE ILOTS</v>
          </cell>
          <cell r="D1175" t="str">
            <v>M2</v>
          </cell>
          <cell r="J1175">
            <v>0</v>
          </cell>
          <cell r="L1175">
            <v>12</v>
          </cell>
        </row>
        <row r="1176">
          <cell r="B1176" t="str">
            <v>PENETRO</v>
          </cell>
          <cell r="C1176" t="str">
            <v>Essai penetromètre dynamique</v>
          </cell>
          <cell r="D1176" t="str">
            <v>U</v>
          </cell>
          <cell r="J1176">
            <v>0</v>
          </cell>
          <cell r="L1176">
            <v>75</v>
          </cell>
        </row>
        <row r="1177">
          <cell r="B1177" t="str">
            <v>PEPITE</v>
          </cell>
          <cell r="C1177" t="str">
            <v>Enduit de surface pour enrobé</v>
          </cell>
          <cell r="D1177" t="str">
            <v>M2</v>
          </cell>
          <cell r="J1177">
            <v>0</v>
          </cell>
          <cell r="L1177">
            <v>42</v>
          </cell>
        </row>
        <row r="1178">
          <cell r="B1178" t="str">
            <v>PETFOU</v>
          </cell>
          <cell r="C1178" t="str">
            <v>Petites fournitures</v>
          </cell>
          <cell r="D1178" t="str">
            <v>U</v>
          </cell>
          <cell r="J1178">
            <v>0</v>
          </cell>
          <cell r="K1178">
            <v>1</v>
          </cell>
        </row>
        <row r="1179">
          <cell r="B1179" t="str">
            <v>PETFOU</v>
          </cell>
          <cell r="C1179" t="str">
            <v>Petites fournitures</v>
          </cell>
          <cell r="D1179" t="str">
            <v>U</v>
          </cell>
          <cell r="J1179">
            <v>0</v>
          </cell>
          <cell r="K1179">
            <v>1</v>
          </cell>
        </row>
        <row r="1180">
          <cell r="B1180" t="str">
            <v>PETFOU</v>
          </cell>
          <cell r="C1180" t="str">
            <v>Petites fournitures</v>
          </cell>
          <cell r="D1180" t="str">
            <v>U</v>
          </cell>
          <cell r="J1180">
            <v>0</v>
          </cell>
          <cell r="K1180">
            <v>1</v>
          </cell>
        </row>
        <row r="1181">
          <cell r="B1181" t="str">
            <v>PETFOU</v>
          </cell>
          <cell r="C1181" t="str">
            <v>Petites fournitures</v>
          </cell>
          <cell r="D1181" t="str">
            <v>U</v>
          </cell>
          <cell r="J1181">
            <v>0</v>
          </cell>
          <cell r="K1181">
            <v>1</v>
          </cell>
        </row>
        <row r="1182">
          <cell r="B1182" t="str">
            <v>PETFOU</v>
          </cell>
          <cell r="C1182" t="str">
            <v>Petites fournitures</v>
          </cell>
          <cell r="D1182" t="str">
            <v>U</v>
          </cell>
          <cell r="J1182">
            <v>0</v>
          </cell>
          <cell r="K1182">
            <v>1</v>
          </cell>
        </row>
        <row r="1183">
          <cell r="B1183" t="str">
            <v>PETFOU</v>
          </cell>
          <cell r="C1183" t="str">
            <v>Petites fournitures</v>
          </cell>
          <cell r="D1183" t="str">
            <v>U</v>
          </cell>
          <cell r="J1183">
            <v>0</v>
          </cell>
          <cell r="K1183">
            <v>1</v>
          </cell>
        </row>
        <row r="1184">
          <cell r="B1184" t="str">
            <v>petmat</v>
          </cell>
          <cell r="C1184" t="str">
            <v>Petit materiel</v>
          </cell>
          <cell r="D1184" t="str">
            <v>J</v>
          </cell>
          <cell r="E1184">
            <v>300</v>
          </cell>
          <cell r="J1184">
            <v>300</v>
          </cell>
        </row>
        <row r="1185">
          <cell r="B1185" t="str">
            <v>PETOUT</v>
          </cell>
          <cell r="C1185" t="str">
            <v>Petit outillage</v>
          </cell>
          <cell r="D1185" t="str">
            <v>U</v>
          </cell>
          <cell r="J1185">
            <v>0</v>
          </cell>
          <cell r="K1185">
            <v>1</v>
          </cell>
        </row>
        <row r="1186">
          <cell r="B1186" t="str">
            <v>PETOUT</v>
          </cell>
          <cell r="C1186" t="str">
            <v>Petit outillage</v>
          </cell>
          <cell r="D1186" t="str">
            <v>U</v>
          </cell>
          <cell r="J1186">
            <v>0</v>
          </cell>
          <cell r="K1186">
            <v>1</v>
          </cell>
        </row>
        <row r="1187">
          <cell r="B1187" t="str">
            <v>PETOUT</v>
          </cell>
          <cell r="C1187" t="str">
            <v>Petit outillage</v>
          </cell>
          <cell r="D1187" t="str">
            <v>U</v>
          </cell>
          <cell r="J1187">
            <v>0</v>
          </cell>
          <cell r="K1187">
            <v>1</v>
          </cell>
        </row>
        <row r="1188">
          <cell r="B1188" t="str">
            <v>PETOUT</v>
          </cell>
          <cell r="C1188" t="str">
            <v>Petit outillage</v>
          </cell>
          <cell r="D1188" t="str">
            <v>U</v>
          </cell>
          <cell r="J1188">
            <v>0</v>
          </cell>
          <cell r="K1188">
            <v>1</v>
          </cell>
        </row>
        <row r="1189">
          <cell r="B1189" t="str">
            <v>PETOUT</v>
          </cell>
          <cell r="C1189" t="str">
            <v>Petit outillage</v>
          </cell>
          <cell r="D1189" t="str">
            <v>U</v>
          </cell>
          <cell r="J1189">
            <v>0</v>
          </cell>
          <cell r="K1189">
            <v>1</v>
          </cell>
        </row>
        <row r="1190">
          <cell r="B1190" t="str">
            <v>PEUPLIER</v>
          </cell>
          <cell r="C1190" t="str">
            <v>Peuplier blanc de gabarit 20/25</v>
          </cell>
          <cell r="D1190" t="str">
            <v>U</v>
          </cell>
          <cell r="J1190">
            <v>0</v>
          </cell>
          <cell r="L1190">
            <v>310</v>
          </cell>
        </row>
        <row r="1191">
          <cell r="B1191" t="str">
            <v>PGM14</v>
          </cell>
          <cell r="C1191" t="str">
            <v>Géotextile anti-fissures 140g/m2</v>
          </cell>
          <cell r="D1191" t="str">
            <v>M2</v>
          </cell>
          <cell r="J1191">
            <v>0</v>
          </cell>
          <cell r="K1191">
            <v>0.8</v>
          </cell>
        </row>
        <row r="1192">
          <cell r="B1192" t="str">
            <v>PHYTO</v>
          </cell>
          <cell r="C1192" t="str">
            <v>Produit phytosanitaire de desinfection</v>
          </cell>
          <cell r="D1192" t="str">
            <v>L</v>
          </cell>
          <cell r="J1192">
            <v>0</v>
          </cell>
          <cell r="K1192">
            <v>2</v>
          </cell>
        </row>
        <row r="1193">
          <cell r="B1193" t="str">
            <v>PI RETRO</v>
          </cell>
          <cell r="C1193" t="str">
            <v>Poteau incendie "RETRO"</v>
          </cell>
          <cell r="D1193" t="str">
            <v>U</v>
          </cell>
          <cell r="J1193">
            <v>0</v>
          </cell>
          <cell r="K1193">
            <v>833.04</v>
          </cell>
        </row>
        <row r="1194">
          <cell r="B1194" t="str">
            <v>PIEUX</v>
          </cell>
          <cell r="C1194" t="str">
            <v>Pieux</v>
          </cell>
          <cell r="D1194" t="str">
            <v>FT</v>
          </cell>
          <cell r="J1194">
            <v>0</v>
          </cell>
          <cell r="L1194">
            <v>0</v>
          </cell>
        </row>
        <row r="1195">
          <cell r="B1195" t="str">
            <v>PIGMENT</v>
          </cell>
          <cell r="C1195" t="str">
            <v>Pigment RED30</v>
          </cell>
          <cell r="D1195" t="str">
            <v>T</v>
          </cell>
          <cell r="J1195">
            <v>0</v>
          </cell>
          <cell r="K1195">
            <v>855.46</v>
          </cell>
        </row>
        <row r="1196">
          <cell r="B1196" t="str">
            <v>PINS</v>
          </cell>
          <cell r="C1196" t="str">
            <v>Pins 30/35</v>
          </cell>
          <cell r="D1196" t="str">
            <v>U</v>
          </cell>
          <cell r="J1196">
            <v>0</v>
          </cell>
          <cell r="L1196">
            <v>55</v>
          </cell>
        </row>
        <row r="1197">
          <cell r="B1197" t="str">
            <v>PIQUET</v>
          </cell>
          <cell r="C1197" t="str">
            <v>Piquet Bois</v>
          </cell>
          <cell r="D1197" t="str">
            <v>U</v>
          </cell>
          <cell r="J1197">
            <v>0</v>
          </cell>
          <cell r="K1197">
            <v>0.46</v>
          </cell>
        </row>
        <row r="1198">
          <cell r="B1198" t="str">
            <v>PISTEATH</v>
          </cell>
          <cell r="C1198" t="str">
            <v>Piste d'athlétisme (955ml)</v>
          </cell>
          <cell r="D1198" t="str">
            <v>FT</v>
          </cell>
          <cell r="J1198">
            <v>0</v>
          </cell>
          <cell r="L1198">
            <v>1500</v>
          </cell>
        </row>
        <row r="1199">
          <cell r="B1199" t="str">
            <v>PLACEHAN</v>
          </cell>
          <cell r="C1199" t="str">
            <v>Place de parking handicapé bleu+sigle</v>
          </cell>
          <cell r="D1199" t="str">
            <v>U</v>
          </cell>
          <cell r="J1199">
            <v>0</v>
          </cell>
          <cell r="L1199">
            <v>130</v>
          </cell>
        </row>
        <row r="1200">
          <cell r="B1200" t="str">
            <v>PLAKABET</v>
          </cell>
          <cell r="C1200" t="str">
            <v>Cloture de chantier type PLAKABETON</v>
          </cell>
          <cell r="D1200" t="str">
            <v>ML</v>
          </cell>
          <cell r="J1200">
            <v>0</v>
          </cell>
          <cell r="K1200">
            <v>15.11</v>
          </cell>
        </row>
        <row r="1201">
          <cell r="B1201" t="str">
            <v>PLANCHE</v>
          </cell>
          <cell r="C1201" t="str">
            <v>Planche d'appel+encadrement+couvercle+pl</v>
          </cell>
          <cell r="D1201" t="str">
            <v>U</v>
          </cell>
          <cell r="J1201">
            <v>0</v>
          </cell>
          <cell r="K1201">
            <v>645</v>
          </cell>
        </row>
        <row r="1202">
          <cell r="B1202" t="str">
            <v>PLANEXE</v>
          </cell>
          <cell r="C1202" t="str">
            <v>Plan d'exécution</v>
          </cell>
          <cell r="D1202" t="str">
            <v>J</v>
          </cell>
          <cell r="J1202">
            <v>0</v>
          </cell>
          <cell r="L1202">
            <v>550</v>
          </cell>
        </row>
        <row r="1203">
          <cell r="B1203" t="str">
            <v>PLANTAP</v>
          </cell>
          <cell r="C1203" t="str">
            <v>Plantes tapissantes 3u/m2</v>
          </cell>
          <cell r="D1203" t="str">
            <v>U</v>
          </cell>
          <cell r="J1203">
            <v>0</v>
          </cell>
          <cell r="L1203">
            <v>3</v>
          </cell>
        </row>
        <row r="1204">
          <cell r="B1204" t="str">
            <v>PLANTATI</v>
          </cell>
          <cell r="C1204" t="str">
            <v>Plantation de couvre-sols, densité 4 u/m</v>
          </cell>
          <cell r="D1204" t="str">
            <v>M2</v>
          </cell>
          <cell r="J1204">
            <v>0</v>
          </cell>
          <cell r="L1204">
            <v>20</v>
          </cell>
        </row>
        <row r="1205">
          <cell r="B1205" t="str">
            <v>PLANTON</v>
          </cell>
          <cell r="C1205" t="str">
            <v>Plants et plantons sur berges</v>
          </cell>
          <cell r="D1205" t="str">
            <v>U</v>
          </cell>
          <cell r="J1205">
            <v>0</v>
          </cell>
          <cell r="L1205">
            <v>9</v>
          </cell>
        </row>
        <row r="1206">
          <cell r="B1206" t="str">
            <v>PLAQUE</v>
          </cell>
          <cell r="C1206" t="str">
            <v>Essai de plaque</v>
          </cell>
          <cell r="D1206" t="str">
            <v>U</v>
          </cell>
          <cell r="J1206">
            <v>0</v>
          </cell>
          <cell r="L1206">
            <v>33</v>
          </cell>
        </row>
        <row r="1207">
          <cell r="B1207" t="str">
            <v>PLATANE</v>
          </cell>
          <cell r="C1207" t="str">
            <v>Platane type "Platanor"</v>
          </cell>
          <cell r="D1207" t="str">
            <v>U</v>
          </cell>
          <cell r="J1207">
            <v>0</v>
          </cell>
          <cell r="L1207">
            <v>980</v>
          </cell>
        </row>
        <row r="1208">
          <cell r="B1208" t="str">
            <v>PLATPOTE</v>
          </cell>
          <cell r="C1208" t="str">
            <v>Platine 150x150 pour potelets</v>
          </cell>
          <cell r="D1208" t="str">
            <v>U</v>
          </cell>
          <cell r="J1208">
            <v>0</v>
          </cell>
          <cell r="K1208">
            <v>19</v>
          </cell>
        </row>
        <row r="1209">
          <cell r="B1209" t="str">
            <v>PLOT</v>
          </cell>
          <cell r="C1209" t="str">
            <v>Plots de marquage saillant dalle gazon</v>
          </cell>
          <cell r="D1209" t="str">
            <v>U</v>
          </cell>
          <cell r="J1209">
            <v>0</v>
          </cell>
          <cell r="K1209">
            <v>0.9</v>
          </cell>
        </row>
        <row r="1210">
          <cell r="B1210" t="str">
            <v>PLOTREFL</v>
          </cell>
          <cell r="C1210" t="str">
            <v>Plot reflechissant 1 face</v>
          </cell>
          <cell r="D1210" t="str">
            <v>U</v>
          </cell>
          <cell r="J1210">
            <v>0</v>
          </cell>
          <cell r="K1210">
            <v>7.91</v>
          </cell>
        </row>
        <row r="1211">
          <cell r="B1211" t="str">
            <v>PLOTSOL</v>
          </cell>
          <cell r="C1211" t="str">
            <v>Plot solaire routier</v>
          </cell>
          <cell r="D1211" t="str">
            <v>U</v>
          </cell>
          <cell r="J1211">
            <v>0</v>
          </cell>
          <cell r="K1211">
            <v>49.5</v>
          </cell>
        </row>
        <row r="1212">
          <cell r="B1212" t="str">
            <v>PLOVERRE</v>
          </cell>
          <cell r="C1212" t="str">
            <v>Plots de bordure Holophane</v>
          </cell>
          <cell r="D1212" t="str">
            <v>U</v>
          </cell>
          <cell r="J1212">
            <v>0</v>
          </cell>
          <cell r="L1212">
            <v>17.5</v>
          </cell>
        </row>
        <row r="1213">
          <cell r="B1213" t="str">
            <v>PNEURESS</v>
          </cell>
          <cell r="C1213" t="str">
            <v>Pneu sur ressort ht 0.60m</v>
          </cell>
          <cell r="D1213" t="str">
            <v>U</v>
          </cell>
          <cell r="J1213">
            <v>0</v>
          </cell>
          <cell r="K1213">
            <v>1157</v>
          </cell>
        </row>
        <row r="1214">
          <cell r="B1214" t="str">
            <v>PODO</v>
          </cell>
          <cell r="C1214" t="str">
            <v>Bandes podotactiles 0.91x0.42</v>
          </cell>
          <cell r="D1214" t="str">
            <v>M2</v>
          </cell>
          <cell r="J1214">
            <v>0</v>
          </cell>
          <cell r="L1214">
            <v>98</v>
          </cell>
        </row>
        <row r="1215">
          <cell r="B1215" t="str">
            <v>PODODALL</v>
          </cell>
          <cell r="C1215" t="str">
            <v>Dalle pododactile L42cm</v>
          </cell>
          <cell r="D1215" t="str">
            <v>ML</v>
          </cell>
          <cell r="J1215">
            <v>0</v>
          </cell>
          <cell r="K1215">
            <v>30</v>
          </cell>
        </row>
        <row r="1216">
          <cell r="B1216" t="str">
            <v>POIRIER</v>
          </cell>
          <cell r="C1216" t="str">
            <v>Pyrus Calleryana chanticleer (poirier )</v>
          </cell>
          <cell r="D1216" t="str">
            <v>U</v>
          </cell>
          <cell r="J1216">
            <v>0</v>
          </cell>
          <cell r="L1216">
            <v>285</v>
          </cell>
        </row>
        <row r="1217">
          <cell r="B1217" t="str">
            <v>POLYAN</v>
          </cell>
          <cell r="C1217" t="str">
            <v>Film polyéthylène 150/100</v>
          </cell>
          <cell r="D1217" t="str">
            <v>M2</v>
          </cell>
          <cell r="J1217">
            <v>0</v>
          </cell>
          <cell r="K1217">
            <v>0.25</v>
          </cell>
        </row>
        <row r="1218">
          <cell r="B1218" t="str">
            <v>POLYCOLL</v>
          </cell>
          <cell r="C1218" t="str">
            <v>POLYCOL L 15</v>
          </cell>
          <cell r="D1218" t="str">
            <v>T</v>
          </cell>
          <cell r="J1218">
            <v>0</v>
          </cell>
          <cell r="K1218">
            <v>553</v>
          </cell>
        </row>
        <row r="1219">
          <cell r="B1219" t="str">
            <v>POLYP200</v>
          </cell>
          <cell r="C1219" t="str">
            <v>Canalisation polypropylène Ø200</v>
          </cell>
          <cell r="D1219" t="str">
            <v>ML</v>
          </cell>
          <cell r="J1219">
            <v>0</v>
          </cell>
          <cell r="K1219">
            <v>24</v>
          </cell>
        </row>
        <row r="1220">
          <cell r="B1220" t="str">
            <v>POLYSTYR</v>
          </cell>
          <cell r="C1220" t="str">
            <v>Bande de polystyrène</v>
          </cell>
          <cell r="D1220" t="str">
            <v>ML</v>
          </cell>
          <cell r="J1220">
            <v>0</v>
          </cell>
          <cell r="L1220">
            <v>4.5</v>
          </cell>
        </row>
        <row r="1221">
          <cell r="B1221" t="str">
            <v>POMMIER</v>
          </cell>
          <cell r="C1221" t="str">
            <v>Pommier de gabarit 20/25</v>
          </cell>
          <cell r="D1221" t="str">
            <v>U</v>
          </cell>
          <cell r="J1221">
            <v>0</v>
          </cell>
          <cell r="L1221">
            <v>50</v>
          </cell>
        </row>
        <row r="1222">
          <cell r="B1222" t="str">
            <v>POMP24ML</v>
          </cell>
          <cell r="C1222" t="str">
            <v>Pompe 24 ml</v>
          </cell>
          <cell r="D1222" t="str">
            <v>FT</v>
          </cell>
          <cell r="J1222">
            <v>0</v>
          </cell>
          <cell r="L1222">
            <v>680</v>
          </cell>
        </row>
        <row r="1223">
          <cell r="B1223" t="str">
            <v>POMP32ML</v>
          </cell>
          <cell r="C1223" t="str">
            <v>Pompe 32 ml</v>
          </cell>
          <cell r="D1223" t="str">
            <v>FT</v>
          </cell>
          <cell r="J1223">
            <v>0</v>
          </cell>
          <cell r="L1223">
            <v>900</v>
          </cell>
        </row>
        <row r="1224">
          <cell r="B1224" t="str">
            <v>POMP50ML</v>
          </cell>
          <cell r="C1224" t="str">
            <v>Pompe 50 ml</v>
          </cell>
          <cell r="D1224" t="str">
            <v>FT</v>
          </cell>
          <cell r="J1224">
            <v>0</v>
          </cell>
          <cell r="L1224">
            <v>1300</v>
          </cell>
        </row>
        <row r="1225">
          <cell r="B1225" t="str">
            <v>POMPE</v>
          </cell>
          <cell r="C1225" t="str">
            <v>Pompe pour toupie béton</v>
          </cell>
          <cell r="D1225" t="str">
            <v>FT</v>
          </cell>
          <cell r="J1225">
            <v>0</v>
          </cell>
          <cell r="K1225">
            <v>307</v>
          </cell>
        </row>
        <row r="1226">
          <cell r="B1226" t="str">
            <v>POMPE</v>
          </cell>
          <cell r="C1226" t="str">
            <v>Pompe pour toupie béton 1/2J</v>
          </cell>
          <cell r="D1226" t="str">
            <v>FT</v>
          </cell>
          <cell r="J1226">
            <v>0</v>
          </cell>
          <cell r="K1226">
            <v>455</v>
          </cell>
        </row>
        <row r="1227">
          <cell r="B1227" t="str">
            <v>POMPM3</v>
          </cell>
          <cell r="C1227" t="str">
            <v>Redevance au m3 de béton pompé</v>
          </cell>
          <cell r="D1227" t="str">
            <v>M3</v>
          </cell>
          <cell r="J1227">
            <v>0</v>
          </cell>
          <cell r="K1227">
            <v>24</v>
          </cell>
        </row>
        <row r="1228">
          <cell r="B1228" t="str">
            <v>POMPM3</v>
          </cell>
          <cell r="C1228" t="str">
            <v>Redevance au m3 de béton pompé</v>
          </cell>
          <cell r="D1228" t="str">
            <v>M3</v>
          </cell>
          <cell r="J1228">
            <v>0</v>
          </cell>
          <cell r="K1228">
            <v>13.75</v>
          </cell>
        </row>
        <row r="1229">
          <cell r="B1229" t="str">
            <v>POMPPD</v>
          </cell>
          <cell r="C1229" t="str">
            <v>SSTPD Tavaux de pompage</v>
          </cell>
          <cell r="D1229" t="str">
            <v>ENS</v>
          </cell>
          <cell r="J1229">
            <v>0</v>
          </cell>
          <cell r="L1229">
            <v>1</v>
          </cell>
        </row>
        <row r="1230">
          <cell r="B1230" t="str">
            <v>POMPPM</v>
          </cell>
          <cell r="C1230" t="str">
            <v>SST Tavaux de pompage</v>
          </cell>
          <cell r="D1230" t="str">
            <v>ENS</v>
          </cell>
          <cell r="J1230">
            <v>0</v>
          </cell>
          <cell r="L1230">
            <v>1</v>
          </cell>
        </row>
        <row r="1231">
          <cell r="B1231" t="str">
            <v>POMPREL</v>
          </cell>
          <cell r="C1231" t="str">
            <v>Pompe de relevage EU</v>
          </cell>
          <cell r="D1231" t="str">
            <v>U</v>
          </cell>
          <cell r="J1231">
            <v>0</v>
          </cell>
          <cell r="K1231">
            <v>2200</v>
          </cell>
        </row>
        <row r="1232">
          <cell r="B1232" t="str">
            <v>PONTAGE</v>
          </cell>
          <cell r="C1232" t="str">
            <v>Pontage de fissure</v>
          </cell>
          <cell r="D1232" t="str">
            <v>ML</v>
          </cell>
          <cell r="J1232">
            <v>0</v>
          </cell>
          <cell r="L1232">
            <v>3</v>
          </cell>
        </row>
        <row r="1233">
          <cell r="B1233" t="str">
            <v>PONTON</v>
          </cell>
          <cell r="C1233" t="str">
            <v>Ponton pêche</v>
          </cell>
          <cell r="D1233" t="str">
            <v>ML</v>
          </cell>
          <cell r="J1233">
            <v>0</v>
          </cell>
          <cell r="L1233">
            <v>1900</v>
          </cell>
        </row>
        <row r="1234">
          <cell r="B1234" t="str">
            <v>PONTONAV</v>
          </cell>
          <cell r="C1234" t="str">
            <v>Ponton avitaillement</v>
          </cell>
          <cell r="D1234" t="str">
            <v>FT</v>
          </cell>
          <cell r="J1234">
            <v>0</v>
          </cell>
          <cell r="L1234">
            <v>210000</v>
          </cell>
        </row>
        <row r="1235">
          <cell r="B1235" t="str">
            <v>PORP8/10</v>
          </cell>
          <cell r="C1235" t="str">
            <v>Pavés porphyre 8/10</v>
          </cell>
          <cell r="D1235" t="str">
            <v>M2</v>
          </cell>
          <cell r="J1235">
            <v>0</v>
          </cell>
          <cell r="K1235">
            <v>51.17</v>
          </cell>
        </row>
        <row r="1236">
          <cell r="B1236" t="str">
            <v>PORT3M</v>
          </cell>
          <cell r="C1236" t="str">
            <v>Portail 2 vanteaux 3.00 mx 1.60 m</v>
          </cell>
          <cell r="D1236" t="str">
            <v>U</v>
          </cell>
          <cell r="J1236">
            <v>0</v>
          </cell>
          <cell r="L1236">
            <v>1210</v>
          </cell>
        </row>
        <row r="1237">
          <cell r="B1237" t="str">
            <v>PORT3M2</v>
          </cell>
          <cell r="C1237" t="str">
            <v>Portail 2 vanteaux 3.00 mx 3.00 m</v>
          </cell>
          <cell r="D1237" t="str">
            <v>U</v>
          </cell>
          <cell r="J1237">
            <v>0</v>
          </cell>
          <cell r="L1237">
            <v>1750</v>
          </cell>
        </row>
        <row r="1238">
          <cell r="B1238" t="str">
            <v>PORT3M3</v>
          </cell>
          <cell r="C1238" t="str">
            <v>Portail 2 vanteaux 3.50 mx 1.80 m</v>
          </cell>
          <cell r="D1238" t="str">
            <v>U</v>
          </cell>
          <cell r="J1238">
            <v>0</v>
          </cell>
          <cell r="L1238">
            <v>1100</v>
          </cell>
        </row>
        <row r="1239">
          <cell r="B1239" t="str">
            <v>PORT4M</v>
          </cell>
          <cell r="C1239" t="str">
            <v>Portail auto 4 ml de h 1.5 m 2 vanta</v>
          </cell>
          <cell r="D1239" t="str">
            <v>U</v>
          </cell>
          <cell r="J1239">
            <v>0</v>
          </cell>
          <cell r="L1239">
            <v>9734</v>
          </cell>
        </row>
        <row r="1240">
          <cell r="B1240" t="str">
            <v>PORT5M</v>
          </cell>
          <cell r="C1240" t="str">
            <v>Portail de 5ml de hauteur 1.5 m</v>
          </cell>
          <cell r="D1240" t="str">
            <v>U</v>
          </cell>
          <cell r="J1240">
            <v>0</v>
          </cell>
          <cell r="L1240">
            <v>1893</v>
          </cell>
        </row>
        <row r="1241">
          <cell r="B1241" t="str">
            <v>PORT5M2</v>
          </cell>
          <cell r="C1241" t="str">
            <v>Portail 2vantaux de 5ml de ht 1.5 m</v>
          </cell>
          <cell r="D1241" t="str">
            <v>ML</v>
          </cell>
          <cell r="J1241">
            <v>0</v>
          </cell>
          <cell r="L1241">
            <v>1305</v>
          </cell>
        </row>
        <row r="1242">
          <cell r="B1242" t="str">
            <v>PORT5MO</v>
          </cell>
          <cell r="C1242" t="str">
            <v>Portail 5x1.5 coulissant sur rail motori</v>
          </cell>
          <cell r="D1242" t="str">
            <v>U</v>
          </cell>
          <cell r="J1242">
            <v>0</v>
          </cell>
          <cell r="L1242">
            <v>6093</v>
          </cell>
        </row>
        <row r="1243">
          <cell r="B1243" t="str">
            <v>PORT6M</v>
          </cell>
          <cell r="C1243" t="str">
            <v>Portail de 6 ml de hauteur 1.5 m</v>
          </cell>
          <cell r="D1243" t="str">
            <v>U</v>
          </cell>
          <cell r="J1243">
            <v>0</v>
          </cell>
          <cell r="L1243">
            <v>1974</v>
          </cell>
        </row>
        <row r="1244">
          <cell r="B1244" t="str">
            <v>PORT8MO</v>
          </cell>
          <cell r="C1244" t="str">
            <v>Portail 8x2 coulissant sur rail motorisé</v>
          </cell>
          <cell r="D1244" t="str">
            <v>U</v>
          </cell>
          <cell r="J1244">
            <v>0</v>
          </cell>
          <cell r="L1244">
            <v>8695</v>
          </cell>
        </row>
        <row r="1245">
          <cell r="B1245" t="str">
            <v>PORT9M</v>
          </cell>
          <cell r="C1245" t="str">
            <v>Portail 9 ml de h 1.5 m 2 vantaux</v>
          </cell>
          <cell r="D1245" t="str">
            <v>U</v>
          </cell>
          <cell r="J1245">
            <v>0</v>
          </cell>
          <cell r="L1245">
            <v>2700</v>
          </cell>
        </row>
        <row r="1246">
          <cell r="B1246" t="str">
            <v>PORTAPRO</v>
          </cell>
          <cell r="C1246" t="str">
            <v>Fourniture et pose de portail provisoire</v>
          </cell>
          <cell r="D1246" t="str">
            <v>U</v>
          </cell>
          <cell r="J1246">
            <v>0</v>
          </cell>
          <cell r="L1246">
            <v>1000</v>
          </cell>
        </row>
        <row r="1247">
          <cell r="B1247" t="str">
            <v>PORTIK6M</v>
          </cell>
          <cell r="C1247" t="str">
            <v>Portique de largeur 6.00 m</v>
          </cell>
          <cell r="D1247" t="str">
            <v>U</v>
          </cell>
          <cell r="J1247">
            <v>0</v>
          </cell>
          <cell r="K1247">
            <v>2745.47</v>
          </cell>
        </row>
        <row r="1248">
          <cell r="B1248" t="str">
            <v>PORTIL1</v>
          </cell>
          <cell r="C1248" t="str">
            <v>Portillon 1.00 mx 1.20 m</v>
          </cell>
          <cell r="D1248" t="str">
            <v>U</v>
          </cell>
          <cell r="J1248">
            <v>0</v>
          </cell>
          <cell r="L1248">
            <v>580</v>
          </cell>
        </row>
        <row r="1249">
          <cell r="B1249" t="str">
            <v>PORTIL10</v>
          </cell>
          <cell r="C1249" t="str">
            <v>Portillon 1.00 mx 1.80 m</v>
          </cell>
          <cell r="D1249" t="str">
            <v>U</v>
          </cell>
          <cell r="J1249">
            <v>0</v>
          </cell>
          <cell r="L1249">
            <v>690</v>
          </cell>
        </row>
        <row r="1250">
          <cell r="B1250" t="str">
            <v>PORTIL2</v>
          </cell>
          <cell r="C1250" t="str">
            <v>Portillon 1.60 mx 1.60 m</v>
          </cell>
          <cell r="D1250" t="str">
            <v>U</v>
          </cell>
          <cell r="J1250">
            <v>0</v>
          </cell>
          <cell r="L1250">
            <v>760</v>
          </cell>
        </row>
        <row r="1251">
          <cell r="B1251" t="str">
            <v>PORTIL3</v>
          </cell>
          <cell r="C1251" t="str">
            <v>Portillon 1.20 mx 2.20 m</v>
          </cell>
          <cell r="D1251" t="str">
            <v>U</v>
          </cell>
          <cell r="J1251">
            <v>0</v>
          </cell>
          <cell r="L1251">
            <v>760</v>
          </cell>
        </row>
        <row r="1252">
          <cell r="B1252" t="str">
            <v>PORTIL4</v>
          </cell>
          <cell r="C1252" t="str">
            <v>Portillon 1.50 mx 1.50 m</v>
          </cell>
          <cell r="D1252" t="str">
            <v>U</v>
          </cell>
          <cell r="J1252">
            <v>0</v>
          </cell>
          <cell r="L1252">
            <v>629</v>
          </cell>
        </row>
        <row r="1253">
          <cell r="B1253" t="str">
            <v>PORTIL5</v>
          </cell>
          <cell r="C1253" t="str">
            <v>Portillon 1.00 mx2.00 m</v>
          </cell>
          <cell r="D1253" t="str">
            <v>U</v>
          </cell>
          <cell r="J1253">
            <v>0</v>
          </cell>
          <cell r="L1253">
            <v>740</v>
          </cell>
        </row>
        <row r="1254">
          <cell r="B1254" t="str">
            <v>PORTIL6</v>
          </cell>
          <cell r="C1254" t="str">
            <v>Portillon 1.00 mx2.00 m avec serrure méc</v>
          </cell>
          <cell r="D1254" t="str">
            <v>U</v>
          </cell>
          <cell r="J1254">
            <v>0</v>
          </cell>
          <cell r="L1254">
            <v>1325</v>
          </cell>
        </row>
        <row r="1255">
          <cell r="B1255" t="str">
            <v>PORTIL7</v>
          </cell>
          <cell r="C1255" t="str">
            <v>Portillon 1.20 mx 3.00 m</v>
          </cell>
          <cell r="D1255" t="str">
            <v>U</v>
          </cell>
          <cell r="J1255">
            <v>0</v>
          </cell>
          <cell r="L1255">
            <v>910</v>
          </cell>
        </row>
        <row r="1256">
          <cell r="B1256" t="str">
            <v>PORTIL8</v>
          </cell>
          <cell r="C1256" t="str">
            <v>Portillon 1.20 mx 3.00 m + serrure mecan</v>
          </cell>
          <cell r="D1256" t="str">
            <v>U</v>
          </cell>
          <cell r="J1256">
            <v>0</v>
          </cell>
          <cell r="L1256">
            <v>585</v>
          </cell>
        </row>
        <row r="1257">
          <cell r="B1257" t="str">
            <v>PORTIL9</v>
          </cell>
          <cell r="C1257" t="str">
            <v>Portillon 1.00 mx 1.00 m Ganivelle</v>
          </cell>
          <cell r="D1257" t="str">
            <v>U</v>
          </cell>
          <cell r="J1257">
            <v>0</v>
          </cell>
          <cell r="L1257">
            <v>665</v>
          </cell>
        </row>
        <row r="1258">
          <cell r="B1258" t="str">
            <v>POSEBORD</v>
          </cell>
          <cell r="C1258" t="str">
            <v>Pose bordure collée hors fourniture</v>
          </cell>
          <cell r="D1258" t="str">
            <v>ML</v>
          </cell>
          <cell r="J1258">
            <v>0</v>
          </cell>
          <cell r="L1258">
            <v>10</v>
          </cell>
        </row>
        <row r="1259">
          <cell r="B1259" t="str">
            <v>POSEPOT</v>
          </cell>
          <cell r="C1259" t="str">
            <v>Pose de potelets Ville de Toulouse</v>
          </cell>
          <cell r="D1259" t="str">
            <v>U</v>
          </cell>
          <cell r="J1259">
            <v>0</v>
          </cell>
          <cell r="L1259">
            <v>22.5</v>
          </cell>
        </row>
        <row r="1260">
          <cell r="B1260" t="str">
            <v>POSPANEA</v>
          </cell>
          <cell r="C1260" t="str">
            <v>Pose de panneaux</v>
          </cell>
          <cell r="D1260" t="str">
            <v>U</v>
          </cell>
          <cell r="J1260">
            <v>0</v>
          </cell>
          <cell r="L1260">
            <v>115</v>
          </cell>
        </row>
        <row r="1261">
          <cell r="B1261" t="str">
            <v>POTALL</v>
          </cell>
          <cell r="C1261" t="str">
            <v>Potelet ALLIAGE fixe ø76cm ht hs 90 cm</v>
          </cell>
          <cell r="D1261" t="str">
            <v>U</v>
          </cell>
          <cell r="J1261">
            <v>0</v>
          </cell>
          <cell r="K1261">
            <v>89</v>
          </cell>
        </row>
        <row r="1262">
          <cell r="B1262" t="str">
            <v>POTASPI</v>
          </cell>
          <cell r="C1262" t="str">
            <v>Poteau d'aspiration bayard pr cuve soupl</v>
          </cell>
          <cell r="D1262" t="str">
            <v>U</v>
          </cell>
          <cell r="J1262">
            <v>0</v>
          </cell>
          <cell r="K1262">
            <v>1690</v>
          </cell>
        </row>
        <row r="1263">
          <cell r="B1263" t="str">
            <v>POTBOIS</v>
          </cell>
          <cell r="C1263" t="str">
            <v>Poteau en bois DN80 H 1.5 M</v>
          </cell>
          <cell r="D1263" t="str">
            <v>U</v>
          </cell>
          <cell r="J1263">
            <v>0</v>
          </cell>
          <cell r="K1263">
            <v>20.170000000000002</v>
          </cell>
        </row>
        <row r="1264">
          <cell r="B1264" t="str">
            <v>POTEAUX</v>
          </cell>
          <cell r="C1264" t="str">
            <v>Poteaux competition saut en hauteur2.50</v>
          </cell>
          <cell r="D1264" t="str">
            <v>U</v>
          </cell>
          <cell r="J1264">
            <v>0</v>
          </cell>
          <cell r="K1264">
            <v>290</v>
          </cell>
        </row>
        <row r="1265">
          <cell r="B1265" t="str">
            <v>POTEVEST</v>
          </cell>
          <cell r="C1265" t="str">
            <v>Potelet acier DN 100 fixe ht 120 cm</v>
          </cell>
          <cell r="D1265" t="str">
            <v>U</v>
          </cell>
          <cell r="J1265">
            <v>0</v>
          </cell>
          <cell r="K1265">
            <v>125</v>
          </cell>
        </row>
        <row r="1266">
          <cell r="B1266" t="str">
            <v>POTEXO1</v>
          </cell>
          <cell r="C1266" t="str">
            <v>Potelet fixe, h=1150 mm, Øcorps = 114 mm</v>
          </cell>
          <cell r="D1266" t="str">
            <v>U</v>
          </cell>
          <cell r="J1266">
            <v>0</v>
          </cell>
          <cell r="K1266">
            <v>131.1</v>
          </cell>
        </row>
        <row r="1267">
          <cell r="B1267" t="str">
            <v>POTEXO2</v>
          </cell>
          <cell r="C1267" t="str">
            <v>Potelet fixe, h=1150 mm, Øcorps = 114 mm</v>
          </cell>
          <cell r="D1267" t="str">
            <v>U</v>
          </cell>
          <cell r="J1267">
            <v>0</v>
          </cell>
          <cell r="K1267">
            <v>266</v>
          </cell>
        </row>
        <row r="1268">
          <cell r="B1268" t="str">
            <v>POTIVT</v>
          </cell>
          <cell r="C1268" t="str">
            <v>Potelet inox DN 104 fixe</v>
          </cell>
          <cell r="D1268" t="str">
            <v>U</v>
          </cell>
          <cell r="J1268">
            <v>0</v>
          </cell>
          <cell r="K1268">
            <v>68</v>
          </cell>
        </row>
        <row r="1269">
          <cell r="B1269" t="str">
            <v>POTIVTR</v>
          </cell>
          <cell r="C1269" t="str">
            <v>Potelet inox DN 104 rabattable</v>
          </cell>
          <cell r="D1269" t="str">
            <v>U</v>
          </cell>
          <cell r="J1269">
            <v>0</v>
          </cell>
          <cell r="K1269">
            <v>116</v>
          </cell>
        </row>
        <row r="1270">
          <cell r="B1270" t="str">
            <v>POTMEM</v>
          </cell>
          <cell r="C1270" t="str">
            <v>Potelets à mémoire de forme</v>
          </cell>
          <cell r="D1270" t="str">
            <v>U</v>
          </cell>
          <cell r="J1270">
            <v>0</v>
          </cell>
          <cell r="K1270">
            <v>231.42</v>
          </cell>
        </row>
        <row r="1271">
          <cell r="B1271" t="str">
            <v>POTVT</v>
          </cell>
          <cell r="C1271" t="str">
            <v>Potelet Ville de Toulouse Ø100</v>
          </cell>
          <cell r="D1271" t="str">
            <v>U</v>
          </cell>
          <cell r="J1271">
            <v>0</v>
          </cell>
          <cell r="L1271">
            <v>130</v>
          </cell>
        </row>
        <row r="1272">
          <cell r="B1272" t="str">
            <v>POUZZOL</v>
          </cell>
          <cell r="C1272" t="str">
            <v>Pouzzolane 15/20 rouge</v>
          </cell>
          <cell r="D1272" t="str">
            <v>T</v>
          </cell>
          <cell r="J1272">
            <v>0</v>
          </cell>
          <cell r="K1272">
            <v>53.07</v>
          </cell>
        </row>
        <row r="1273">
          <cell r="B1273" t="str">
            <v>POUZZOL</v>
          </cell>
          <cell r="C1273" t="str">
            <v>Pouzzolane 15/20 rouge</v>
          </cell>
          <cell r="D1273" t="str">
            <v>T</v>
          </cell>
          <cell r="J1273">
            <v>0</v>
          </cell>
          <cell r="K1273">
            <v>52.81</v>
          </cell>
        </row>
        <row r="1274">
          <cell r="B1274" t="str">
            <v>POUZZOL</v>
          </cell>
          <cell r="C1274" t="str">
            <v>Pouzzolane</v>
          </cell>
          <cell r="D1274" t="str">
            <v>T</v>
          </cell>
          <cell r="J1274">
            <v>0</v>
          </cell>
          <cell r="K1274">
            <v>35</v>
          </cell>
        </row>
        <row r="1275">
          <cell r="B1275" t="str">
            <v>POUZZOLA</v>
          </cell>
          <cell r="C1275" t="str">
            <v>Pouzzolane sur 10 cm</v>
          </cell>
          <cell r="D1275" t="str">
            <v>M2</v>
          </cell>
          <cell r="J1275">
            <v>0</v>
          </cell>
          <cell r="L1275">
            <v>7</v>
          </cell>
        </row>
        <row r="1276">
          <cell r="B1276" t="str">
            <v>pp</v>
          </cell>
          <cell r="C1276" t="str">
            <v>Pelle à Pneu</v>
          </cell>
          <cell r="D1276" t="str">
            <v>J</v>
          </cell>
          <cell r="E1276">
            <v>336</v>
          </cell>
          <cell r="H1276">
            <v>240</v>
          </cell>
          <cell r="J1276">
            <v>576</v>
          </cell>
        </row>
        <row r="1277">
          <cell r="B1277" t="str">
            <v>PPE</v>
          </cell>
          <cell r="C1277" t="str">
            <v>Puits y/c pompe 10 m pour arrosage - 450</v>
          </cell>
          <cell r="D1277" t="str">
            <v>FT</v>
          </cell>
          <cell r="J1277">
            <v>0</v>
          </cell>
          <cell r="L1277">
            <v>3182</v>
          </cell>
        </row>
        <row r="1278">
          <cell r="B1278" t="str">
            <v>PPE PROG</v>
          </cell>
          <cell r="C1278" t="str">
            <v>Fourniture et mise en place d'un program</v>
          </cell>
          <cell r="D1278" t="str">
            <v>U</v>
          </cell>
          <cell r="J1278">
            <v>0</v>
          </cell>
          <cell r="L1278">
            <v>780</v>
          </cell>
        </row>
        <row r="1279">
          <cell r="B1279" t="str">
            <v>PPE RACC</v>
          </cell>
          <cell r="C1279" t="str">
            <v>Raccordement de la pompe</v>
          </cell>
          <cell r="D1279" t="str">
            <v>FT</v>
          </cell>
          <cell r="J1279">
            <v>0</v>
          </cell>
          <cell r="L1279">
            <v>800</v>
          </cell>
        </row>
        <row r="1280">
          <cell r="B1280" t="str">
            <v>ppm</v>
          </cell>
          <cell r="C1280" t="str">
            <v>Grue mobile</v>
          </cell>
          <cell r="D1280" t="str">
            <v>J</v>
          </cell>
          <cell r="I1280">
            <v>1000</v>
          </cell>
          <cell r="J1280">
            <v>1000</v>
          </cell>
        </row>
        <row r="1281">
          <cell r="B1281" t="str">
            <v>pq4</v>
          </cell>
          <cell r="C1281" t="str">
            <v>Plaque Vibrante Pq4</v>
          </cell>
          <cell r="D1281" t="str">
            <v>J</v>
          </cell>
          <cell r="E1281">
            <v>53</v>
          </cell>
          <cell r="J1281">
            <v>53</v>
          </cell>
        </row>
        <row r="1282">
          <cell r="B1282" t="str">
            <v>PR156</v>
          </cell>
          <cell r="C1282" t="str">
            <v>Plaque de recouvrement VT</v>
          </cell>
          <cell r="D1282" t="str">
            <v>U</v>
          </cell>
          <cell r="J1282">
            <v>0</v>
          </cell>
          <cell r="K1282">
            <v>524.22</v>
          </cell>
        </row>
        <row r="1283">
          <cell r="B1283" t="str">
            <v>PR156</v>
          </cell>
          <cell r="C1283" t="str">
            <v>Plaque de recouvrement VT</v>
          </cell>
          <cell r="D1283" t="str">
            <v>U</v>
          </cell>
          <cell r="J1283">
            <v>0</v>
          </cell>
          <cell r="K1283">
            <v>671</v>
          </cell>
        </row>
        <row r="1284">
          <cell r="B1284" t="str">
            <v>PR156VER</v>
          </cell>
          <cell r="C1284" t="str">
            <v>Plaque de recouvrement VT verrouillable</v>
          </cell>
          <cell r="D1284" t="str">
            <v>U</v>
          </cell>
          <cell r="J1284">
            <v>0</v>
          </cell>
          <cell r="K1284">
            <v>596.4</v>
          </cell>
        </row>
        <row r="1285">
          <cell r="B1285" t="str">
            <v>PR2</v>
          </cell>
          <cell r="C1285" t="str">
            <v>Plaque de recouvrement C250</v>
          </cell>
          <cell r="D1285" t="str">
            <v>U</v>
          </cell>
          <cell r="J1285">
            <v>0</v>
          </cell>
          <cell r="K1285">
            <v>144.81</v>
          </cell>
        </row>
        <row r="1286">
          <cell r="B1286" t="str">
            <v>PR3</v>
          </cell>
          <cell r="C1286" t="str">
            <v>Plaque de recouvrement C250</v>
          </cell>
          <cell r="D1286" t="str">
            <v>U</v>
          </cell>
          <cell r="J1286">
            <v>0</v>
          </cell>
          <cell r="K1286">
            <v>154.37</v>
          </cell>
        </row>
        <row r="1287">
          <cell r="B1287" t="str">
            <v>PRO80X80</v>
          </cell>
          <cell r="C1287" t="str">
            <v>Profilé métallique 80x80 pour gargouille</v>
          </cell>
          <cell r="D1287" t="str">
            <v>ML</v>
          </cell>
          <cell r="J1287">
            <v>0</v>
          </cell>
          <cell r="K1287">
            <v>6.1</v>
          </cell>
        </row>
        <row r="1288">
          <cell r="B1288" t="str">
            <v>PROCOMAS</v>
          </cell>
          <cell r="C1288" t="str">
            <v>Procomass sac de 30Kg noir</v>
          </cell>
          <cell r="D1288" t="str">
            <v>U</v>
          </cell>
          <cell r="J1288">
            <v>0</v>
          </cell>
          <cell r="K1288">
            <v>25</v>
          </cell>
        </row>
        <row r="1289">
          <cell r="B1289" t="str">
            <v>PROCOMIX</v>
          </cell>
          <cell r="C1289" t="str">
            <v>PROCOMIX Gris sac de 30 Kg</v>
          </cell>
          <cell r="D1289" t="str">
            <v>U</v>
          </cell>
          <cell r="J1289">
            <v>0</v>
          </cell>
          <cell r="K1289">
            <v>28.97</v>
          </cell>
        </row>
        <row r="1290">
          <cell r="B1290" t="str">
            <v>PROFILE</v>
          </cell>
          <cell r="C1290" t="str">
            <v>Profilé métallique en laiton</v>
          </cell>
          <cell r="D1290" t="str">
            <v>ML</v>
          </cell>
          <cell r="J1290">
            <v>0</v>
          </cell>
          <cell r="L1290">
            <v>40</v>
          </cell>
        </row>
        <row r="1291">
          <cell r="B1291" t="str">
            <v>PROGRAM</v>
          </cell>
          <cell r="C1291" t="str">
            <v>Programmateur wp1</v>
          </cell>
          <cell r="D1291" t="str">
            <v>U</v>
          </cell>
          <cell r="J1291">
            <v>0</v>
          </cell>
          <cell r="L1291">
            <v>340</v>
          </cell>
        </row>
        <row r="1292">
          <cell r="B1292" t="str">
            <v>proj</v>
          </cell>
          <cell r="C1292" t="str">
            <v>Projeteur</v>
          </cell>
          <cell r="D1292" t="str">
            <v>J</v>
          </cell>
          <cell r="H1292">
            <v>500</v>
          </cell>
          <cell r="J1292">
            <v>500</v>
          </cell>
        </row>
        <row r="1293">
          <cell r="B1293" t="str">
            <v>PROJECT1</v>
          </cell>
          <cell r="C1293" t="str">
            <v>Projecteur 150 w (7876) de chez BEGA</v>
          </cell>
          <cell r="D1293" t="str">
            <v>U</v>
          </cell>
          <cell r="J1293">
            <v>0</v>
          </cell>
          <cell r="L1293">
            <v>870</v>
          </cell>
        </row>
        <row r="1294">
          <cell r="B1294" t="str">
            <v>PROTECT</v>
          </cell>
          <cell r="C1294" t="str">
            <v>Protector</v>
          </cell>
          <cell r="D1294" t="str">
            <v>KG</v>
          </cell>
          <cell r="J1294">
            <v>0</v>
          </cell>
          <cell r="K1294">
            <v>6</v>
          </cell>
        </row>
        <row r="1295">
          <cell r="B1295" t="str">
            <v>PROTECTI</v>
          </cell>
          <cell r="C1295" t="str">
            <v>Application d'une résine de protection</v>
          </cell>
          <cell r="D1295" t="str">
            <v>M2</v>
          </cell>
          <cell r="J1295">
            <v>0</v>
          </cell>
          <cell r="L1295">
            <v>4</v>
          </cell>
        </row>
        <row r="1296">
          <cell r="B1296" t="str">
            <v>PRUNIER</v>
          </cell>
          <cell r="C1296" t="str">
            <v>Prunier de gabarit 20/25</v>
          </cell>
          <cell r="D1296" t="str">
            <v>U</v>
          </cell>
          <cell r="J1296">
            <v>0</v>
          </cell>
          <cell r="L1296">
            <v>160</v>
          </cell>
        </row>
        <row r="1297">
          <cell r="B1297" t="str">
            <v>PRVT</v>
          </cell>
          <cell r="C1297" t="str">
            <v>Plaque de recouvrement Ville Toulouse</v>
          </cell>
          <cell r="D1297" t="str">
            <v>U</v>
          </cell>
          <cell r="J1297">
            <v>0</v>
          </cell>
          <cell r="K1297">
            <v>549.94000000000005</v>
          </cell>
        </row>
        <row r="1298">
          <cell r="B1298" t="str">
            <v>PSIGCH J</v>
          </cell>
          <cell r="C1298" t="str">
            <v>Panneau de signalisation de chantier</v>
          </cell>
          <cell r="D1298" t="str">
            <v>J</v>
          </cell>
          <cell r="J1298">
            <v>0</v>
          </cell>
          <cell r="K1298">
            <v>3.05</v>
          </cell>
        </row>
        <row r="1299">
          <cell r="B1299" t="str">
            <v>PTFT&lt;100</v>
          </cell>
          <cell r="C1299" t="str">
            <v>Forfait peinture &lt;100ml</v>
          </cell>
          <cell r="D1299" t="str">
            <v>FT</v>
          </cell>
          <cell r="J1299">
            <v>0</v>
          </cell>
          <cell r="L1299">
            <v>213.43</v>
          </cell>
        </row>
        <row r="1300">
          <cell r="B1300" t="str">
            <v>PUISARD</v>
          </cell>
          <cell r="C1300" t="str">
            <v>Réalisation de puisard</v>
          </cell>
          <cell r="D1300" t="str">
            <v>ML</v>
          </cell>
          <cell r="J1300">
            <v>0</v>
          </cell>
          <cell r="L1300">
            <v>152</v>
          </cell>
        </row>
        <row r="1301">
          <cell r="B1301" t="str">
            <v>PUISARVT</v>
          </cell>
          <cell r="C1301" t="str">
            <v>PUISARD TYPE VILLE DE TOULOUSE</v>
          </cell>
          <cell r="D1301" t="str">
            <v>ML</v>
          </cell>
          <cell r="J1301">
            <v>0</v>
          </cell>
          <cell r="L1301">
            <v>310</v>
          </cell>
        </row>
        <row r="1302">
          <cell r="B1302" t="str">
            <v>PUISVTAF</v>
          </cell>
          <cell r="C1302" t="str">
            <v>PUISARD TYPE VT PANIER</v>
          </cell>
          <cell r="D1302" t="str">
            <v>ML</v>
          </cell>
          <cell r="J1302">
            <v>0</v>
          </cell>
          <cell r="L1302">
            <v>380</v>
          </cell>
        </row>
        <row r="1303">
          <cell r="B1303" t="str">
            <v>PUIT1000</v>
          </cell>
          <cell r="C1303" t="str">
            <v>Buses de puits perforées 1000x1m</v>
          </cell>
          <cell r="D1303" t="str">
            <v>U</v>
          </cell>
          <cell r="J1303">
            <v>0</v>
          </cell>
          <cell r="K1303">
            <v>54.1</v>
          </cell>
        </row>
        <row r="1304">
          <cell r="B1304" t="str">
            <v>PUIT1205</v>
          </cell>
          <cell r="C1304" t="str">
            <v>Buse de puits ø1200 ht 0.50</v>
          </cell>
          <cell r="D1304" t="str">
            <v>U</v>
          </cell>
          <cell r="J1304">
            <v>0</v>
          </cell>
          <cell r="K1304">
            <v>58.85</v>
          </cell>
        </row>
        <row r="1305">
          <cell r="B1305" t="str">
            <v>PUITSINF</v>
          </cell>
          <cell r="C1305" t="str">
            <v>Puits d'infiltrations</v>
          </cell>
          <cell r="D1305" t="str">
            <v>U</v>
          </cell>
          <cell r="J1305">
            <v>0</v>
          </cell>
          <cell r="L1305">
            <v>1188</v>
          </cell>
        </row>
        <row r="1306">
          <cell r="B1306" t="str">
            <v>pulvi</v>
          </cell>
          <cell r="C1306" t="str">
            <v>Pulvimixeur</v>
          </cell>
          <cell r="D1306" t="str">
            <v>J</v>
          </cell>
          <cell r="I1306">
            <v>1500</v>
          </cell>
          <cell r="J1306">
            <v>1500</v>
          </cell>
        </row>
        <row r="1307">
          <cell r="B1307" t="str">
            <v>pv bit mod</v>
          </cell>
          <cell r="C1307" t="str">
            <v>Plus vlue pour bitume modifié</v>
          </cell>
          <cell r="D1307" t="str">
            <v>T</v>
          </cell>
          <cell r="J1307">
            <v>0</v>
          </cell>
          <cell r="K1307">
            <v>150</v>
          </cell>
        </row>
        <row r="1308">
          <cell r="B1308" t="str">
            <v>PV NUIT</v>
          </cell>
          <cell r="C1308" t="str">
            <v>Plus value poste de nuit</v>
          </cell>
          <cell r="D1308" t="str">
            <v>FT</v>
          </cell>
          <cell r="J1308">
            <v>0</v>
          </cell>
          <cell r="L1308">
            <v>762.25</v>
          </cell>
        </row>
        <row r="1309">
          <cell r="B1309" t="str">
            <v>PVBITDUR</v>
          </cell>
          <cell r="C1309" t="str">
            <v>Plus value bitume dur</v>
          </cell>
          <cell r="D1309" t="str">
            <v>T</v>
          </cell>
          <cell r="J1309">
            <v>0</v>
          </cell>
          <cell r="K1309">
            <v>15</v>
          </cell>
        </row>
        <row r="1310">
          <cell r="B1310" t="str">
            <v>PVBITMOD</v>
          </cell>
          <cell r="C1310" t="str">
            <v>Plus value pour bitume microma</v>
          </cell>
          <cell r="D1310" t="str">
            <v>T</v>
          </cell>
          <cell r="J1310">
            <v>0</v>
          </cell>
          <cell r="K1310">
            <v>115.86</v>
          </cell>
        </row>
        <row r="1311">
          <cell r="B1311" t="str">
            <v>PVBITSPE</v>
          </cell>
          <cell r="C1311" t="str">
            <v>Plus value bitumes spéciaux</v>
          </cell>
          <cell r="D1311" t="str">
            <v>T</v>
          </cell>
          <cell r="J1311">
            <v>0</v>
          </cell>
          <cell r="K1311">
            <v>2</v>
          </cell>
        </row>
        <row r="1312">
          <cell r="B1312" t="str">
            <v>PVBITSYN</v>
          </cell>
          <cell r="C1312" t="str">
            <v>Plus value bitumes synthèse</v>
          </cell>
          <cell r="D1312" t="str">
            <v>T</v>
          </cell>
          <cell r="J1312">
            <v>0</v>
          </cell>
          <cell r="K1312">
            <v>52</v>
          </cell>
        </row>
        <row r="1313">
          <cell r="B1313" t="str">
            <v>PVC160</v>
          </cell>
          <cell r="C1313" t="str">
            <v>Canalisation PVC 160</v>
          </cell>
          <cell r="D1313" t="str">
            <v>ML</v>
          </cell>
          <cell r="J1313">
            <v>0</v>
          </cell>
          <cell r="K1313">
            <v>4.05</v>
          </cell>
        </row>
        <row r="1314">
          <cell r="B1314" t="str">
            <v>PVC200</v>
          </cell>
          <cell r="C1314" t="str">
            <v>Canalisation PVC 200</v>
          </cell>
          <cell r="D1314" t="str">
            <v>ML</v>
          </cell>
          <cell r="J1314">
            <v>0</v>
          </cell>
          <cell r="K1314">
            <v>6.77</v>
          </cell>
        </row>
        <row r="1315">
          <cell r="B1315" t="str">
            <v>pvc250</v>
          </cell>
          <cell r="C1315" t="str">
            <v>Canalisation PVC 250</v>
          </cell>
          <cell r="D1315" t="str">
            <v>ML</v>
          </cell>
          <cell r="J1315">
            <v>0</v>
          </cell>
          <cell r="K1315">
            <v>10</v>
          </cell>
        </row>
        <row r="1316">
          <cell r="B1316" t="str">
            <v>PVC315</v>
          </cell>
          <cell r="C1316" t="str">
            <v>Canalisation PVC 315</v>
          </cell>
          <cell r="D1316" t="str">
            <v>ML</v>
          </cell>
          <cell r="J1316">
            <v>0</v>
          </cell>
          <cell r="K1316">
            <v>17.8</v>
          </cell>
        </row>
        <row r="1317">
          <cell r="B1317" t="str">
            <v>PVC400</v>
          </cell>
          <cell r="C1317" t="str">
            <v>Canalisation PVC 400</v>
          </cell>
          <cell r="D1317" t="str">
            <v>ML</v>
          </cell>
          <cell r="J1317">
            <v>0</v>
          </cell>
          <cell r="K1317">
            <v>28</v>
          </cell>
        </row>
        <row r="1318">
          <cell r="B1318" t="str">
            <v>PVC4245</v>
          </cell>
          <cell r="C1318" t="str">
            <v>Pvc 42/45 LST</v>
          </cell>
          <cell r="D1318" t="str">
            <v>ML</v>
          </cell>
          <cell r="J1318">
            <v>0</v>
          </cell>
          <cell r="K1318">
            <v>0.6</v>
          </cell>
        </row>
        <row r="1319">
          <cell r="B1319" t="str">
            <v>PVCARBAR</v>
          </cell>
          <cell r="C1319" t="str">
            <v>Plus value pose barrière pour carrotage</v>
          </cell>
          <cell r="D1319" t="str">
            <v>U</v>
          </cell>
          <cell r="J1319">
            <v>0</v>
          </cell>
          <cell r="L1319">
            <v>21.5</v>
          </cell>
        </row>
        <row r="1320">
          <cell r="B1320" t="str">
            <v>PVCARPOT</v>
          </cell>
          <cell r="C1320" t="str">
            <v>Plus value pose poteau pour carrotage</v>
          </cell>
          <cell r="D1320" t="str">
            <v>U</v>
          </cell>
          <cell r="J1320">
            <v>0</v>
          </cell>
          <cell r="L1320">
            <v>10.75</v>
          </cell>
        </row>
        <row r="1321">
          <cell r="B1321" t="str">
            <v>PVCDIVER</v>
          </cell>
          <cell r="C1321" t="str">
            <v>Fournitures divers en PVC</v>
          </cell>
          <cell r="D1321" t="str">
            <v>U</v>
          </cell>
          <cell r="J1321">
            <v>0</v>
          </cell>
          <cell r="K1321">
            <v>1</v>
          </cell>
        </row>
        <row r="1322">
          <cell r="B1322" t="str">
            <v>PVCØ 80</v>
          </cell>
          <cell r="C1322" t="str">
            <v>Canalisation PVC Ø 80</v>
          </cell>
          <cell r="D1322" t="str">
            <v>ML</v>
          </cell>
          <cell r="J1322">
            <v>0</v>
          </cell>
          <cell r="K1322">
            <v>2.0699999999999998</v>
          </cell>
        </row>
        <row r="1323">
          <cell r="B1323" t="str">
            <v>PVCØ100</v>
          </cell>
          <cell r="C1323" t="str">
            <v>Canalisation PVC ø100</v>
          </cell>
          <cell r="D1323" t="str">
            <v>ML</v>
          </cell>
          <cell r="J1323">
            <v>0</v>
          </cell>
          <cell r="K1323">
            <v>1.66</v>
          </cell>
        </row>
        <row r="1324">
          <cell r="B1324" t="str">
            <v>PVCØ125</v>
          </cell>
          <cell r="C1324" t="str">
            <v>Tube PVC ø125 CR8</v>
          </cell>
          <cell r="D1324" t="str">
            <v>ML</v>
          </cell>
          <cell r="J1324">
            <v>0</v>
          </cell>
          <cell r="K1324">
            <v>3.71</v>
          </cell>
        </row>
        <row r="1325">
          <cell r="B1325" t="str">
            <v>PVCØ160</v>
          </cell>
          <cell r="C1325" t="str">
            <v>Tube PVC ø160 CR8</v>
          </cell>
          <cell r="D1325" t="str">
            <v>ML</v>
          </cell>
          <cell r="J1325">
            <v>0</v>
          </cell>
          <cell r="K1325">
            <v>4.46</v>
          </cell>
        </row>
        <row r="1326">
          <cell r="B1326" t="str">
            <v>PVCØ200</v>
          </cell>
          <cell r="C1326" t="str">
            <v>Tube PVC ø200 CR8</v>
          </cell>
          <cell r="D1326" t="str">
            <v>ML</v>
          </cell>
          <cell r="J1326">
            <v>0</v>
          </cell>
          <cell r="K1326">
            <v>6.67</v>
          </cell>
        </row>
        <row r="1327">
          <cell r="B1327" t="str">
            <v>PVCØ250</v>
          </cell>
          <cell r="C1327" t="str">
            <v>Tube PVC ø250 CR8</v>
          </cell>
          <cell r="D1327" t="str">
            <v>ML</v>
          </cell>
          <cell r="J1327">
            <v>0</v>
          </cell>
          <cell r="K1327">
            <v>13.49</v>
          </cell>
        </row>
        <row r="1328">
          <cell r="B1328" t="str">
            <v>PVCØ315</v>
          </cell>
          <cell r="C1328" t="str">
            <v>Tube PVC ø315 CR8</v>
          </cell>
          <cell r="D1328" t="str">
            <v>ML</v>
          </cell>
          <cell r="J1328">
            <v>0</v>
          </cell>
          <cell r="K1328">
            <v>16.690000000000001</v>
          </cell>
        </row>
        <row r="1329">
          <cell r="B1329" t="str">
            <v>PVCØ400</v>
          </cell>
          <cell r="C1329" t="str">
            <v>Tube PVC ø400 CR8</v>
          </cell>
          <cell r="D1329" t="str">
            <v>ML</v>
          </cell>
          <cell r="J1329">
            <v>0</v>
          </cell>
          <cell r="K1329">
            <v>27.56</v>
          </cell>
        </row>
        <row r="1330">
          <cell r="B1330" t="str">
            <v>PVCØ500</v>
          </cell>
          <cell r="C1330" t="str">
            <v>Tube PVC ø500 CR8</v>
          </cell>
          <cell r="D1330" t="str">
            <v>ML</v>
          </cell>
          <cell r="J1330">
            <v>0</v>
          </cell>
          <cell r="K1330">
            <v>48.76</v>
          </cell>
        </row>
        <row r="1331">
          <cell r="B1331" t="str">
            <v>PVCØ630</v>
          </cell>
          <cell r="C1331" t="str">
            <v>Tube PVC ø630 CR8</v>
          </cell>
          <cell r="D1331" t="str">
            <v>ML</v>
          </cell>
          <cell r="J1331">
            <v>0</v>
          </cell>
          <cell r="K1331">
            <v>78.069999999999993</v>
          </cell>
        </row>
        <row r="1332">
          <cell r="B1332" t="str">
            <v>PVCRAC</v>
          </cell>
          <cell r="C1332" t="str">
            <v>Divers raccords PVC</v>
          </cell>
          <cell r="D1332" t="str">
            <v>U</v>
          </cell>
          <cell r="J1332">
            <v>0</v>
          </cell>
          <cell r="K1332">
            <v>1</v>
          </cell>
        </row>
        <row r="1333">
          <cell r="B1333" t="str">
            <v>PVCRAC</v>
          </cell>
          <cell r="C1333" t="str">
            <v>Divers raccords PVC</v>
          </cell>
          <cell r="D1333" t="str">
            <v>U</v>
          </cell>
          <cell r="J1333">
            <v>0</v>
          </cell>
          <cell r="K1333">
            <v>1</v>
          </cell>
        </row>
        <row r="1334">
          <cell r="B1334" t="str">
            <v>PVCRAC</v>
          </cell>
          <cell r="C1334" t="str">
            <v>Divers raccords PVC</v>
          </cell>
          <cell r="D1334" t="str">
            <v>U</v>
          </cell>
          <cell r="J1334">
            <v>0</v>
          </cell>
          <cell r="K1334">
            <v>1</v>
          </cell>
        </row>
        <row r="1335">
          <cell r="B1335" t="str">
            <v>PVCRAC</v>
          </cell>
          <cell r="C1335" t="str">
            <v>Divers raccords PVC</v>
          </cell>
          <cell r="D1335" t="str">
            <v>U</v>
          </cell>
          <cell r="J1335">
            <v>0</v>
          </cell>
          <cell r="K1335">
            <v>1</v>
          </cell>
        </row>
        <row r="1336">
          <cell r="B1336" t="str">
            <v>PVFABBCL</v>
          </cell>
          <cell r="C1336" t="str">
            <v>Plus value fabrication bitume clair</v>
          </cell>
          <cell r="D1336" t="str">
            <v>T</v>
          </cell>
          <cell r="J1336">
            <v>0</v>
          </cell>
          <cell r="K1336">
            <v>15</v>
          </cell>
        </row>
        <row r="1337">
          <cell r="B1337" t="str">
            <v>PVFABSPE</v>
          </cell>
          <cell r="C1337" t="str">
            <v>Plus value pour fabrication spéciale</v>
          </cell>
          <cell r="D1337" t="str">
            <v>T</v>
          </cell>
          <cell r="J1337">
            <v>0</v>
          </cell>
          <cell r="K1337">
            <v>2</v>
          </cell>
        </row>
        <row r="1338">
          <cell r="B1338" t="str">
            <v>PVFIBRE</v>
          </cell>
          <cell r="C1338" t="str">
            <v>Plus value béton fibré</v>
          </cell>
          <cell r="D1338" t="str">
            <v>M2</v>
          </cell>
          <cell r="J1338">
            <v>0</v>
          </cell>
          <cell r="L1338">
            <v>0.5</v>
          </cell>
        </row>
        <row r="1339">
          <cell r="B1339" t="str">
            <v>PVFLUIDE</v>
          </cell>
          <cell r="C1339" t="str">
            <v>Plus value pour plasticité</v>
          </cell>
          <cell r="D1339" t="str">
            <v>M3</v>
          </cell>
          <cell r="J1339">
            <v>0</v>
          </cell>
          <cell r="K1339">
            <v>2</v>
          </cell>
        </row>
        <row r="1340">
          <cell r="B1340" t="str">
            <v>PVGRACOL</v>
          </cell>
          <cell r="C1340" t="str">
            <v>Plus value granulats couleur</v>
          </cell>
          <cell r="D1340" t="str">
            <v>T</v>
          </cell>
          <cell r="J1340">
            <v>0</v>
          </cell>
          <cell r="K1340">
            <v>15</v>
          </cell>
        </row>
        <row r="1341">
          <cell r="B1341" t="str">
            <v>PVMASSIV</v>
          </cell>
          <cell r="C1341" t="str">
            <v>Plus Value pour roche massive</v>
          </cell>
          <cell r="D1341" t="str">
            <v>T</v>
          </cell>
          <cell r="J1341">
            <v>0</v>
          </cell>
          <cell r="K1341">
            <v>10</v>
          </cell>
        </row>
        <row r="1342">
          <cell r="B1342" t="str">
            <v>PVPETIT</v>
          </cell>
          <cell r="C1342" t="str">
            <v>Plus value pour petits cailloux</v>
          </cell>
          <cell r="D1342" t="str">
            <v>M3</v>
          </cell>
          <cell r="J1342">
            <v>0</v>
          </cell>
          <cell r="K1342">
            <v>2.5</v>
          </cell>
        </row>
        <row r="1343">
          <cell r="B1343" t="str">
            <v>PVPOSTE</v>
          </cell>
          <cell r="C1343" t="str">
            <v>Plus value poste</v>
          </cell>
          <cell r="D1343" t="str">
            <v>J</v>
          </cell>
          <cell r="J1343">
            <v>0</v>
          </cell>
          <cell r="K1343">
            <v>750</v>
          </cell>
        </row>
        <row r="1344">
          <cell r="B1344" t="str">
            <v>PVPOTELE</v>
          </cell>
          <cell r="C1344" t="str">
            <v>Plus value pour potelets 1.40 au lieu de</v>
          </cell>
          <cell r="D1344" t="str">
            <v>U</v>
          </cell>
          <cell r="J1344">
            <v>0</v>
          </cell>
          <cell r="K1344">
            <v>7</v>
          </cell>
        </row>
        <row r="1345">
          <cell r="B1345" t="str">
            <v>PVTFP</v>
          </cell>
          <cell r="C1345" t="str">
            <v>Potelet ville de Tlse  fourni posé</v>
          </cell>
          <cell r="D1345" t="str">
            <v>U</v>
          </cell>
          <cell r="J1345">
            <v>0</v>
          </cell>
          <cell r="L1345">
            <v>70</v>
          </cell>
        </row>
        <row r="1346">
          <cell r="B1346" t="str">
            <v>QPE</v>
          </cell>
          <cell r="C1346" t="str">
            <v>Animateur Qualité environnement</v>
          </cell>
          <cell r="D1346" t="str">
            <v>J</v>
          </cell>
          <cell r="H1346">
            <v>425</v>
          </cell>
          <cell r="J1346">
            <v>425</v>
          </cell>
        </row>
        <row r="1347">
          <cell r="B1347" t="str">
            <v>rabo1.5</v>
          </cell>
          <cell r="C1347" t="str">
            <v>Raboteuse 1.50 à la journée</v>
          </cell>
          <cell r="D1347" t="str">
            <v>J</v>
          </cell>
          <cell r="I1347">
            <v>2700</v>
          </cell>
          <cell r="J1347">
            <v>2700</v>
          </cell>
        </row>
        <row r="1348">
          <cell r="B1348" t="str">
            <v>rabo2 0.5</v>
          </cell>
          <cell r="C1348" t="str">
            <v>Raboteuse 2 ml de 2 à 4 h</v>
          </cell>
          <cell r="D1348" t="str">
            <v>J</v>
          </cell>
          <cell r="I1348">
            <v>2770</v>
          </cell>
          <cell r="J1348">
            <v>2770</v>
          </cell>
        </row>
        <row r="1349">
          <cell r="B1349" t="str">
            <v>Rabo2 1</v>
          </cell>
          <cell r="C1349" t="str">
            <v>Raboteuse 2 ml de 4 à 8 h</v>
          </cell>
          <cell r="D1349" t="str">
            <v>J</v>
          </cell>
          <cell r="I1349">
            <v>3390</v>
          </cell>
          <cell r="J1349">
            <v>3390</v>
          </cell>
        </row>
        <row r="1350">
          <cell r="B1350" t="str">
            <v>RAC BT</v>
          </cell>
          <cell r="C1350" t="str">
            <v>Raccordement BT sur reseau existant</v>
          </cell>
          <cell r="D1350" t="str">
            <v>U</v>
          </cell>
          <cell r="J1350">
            <v>0</v>
          </cell>
          <cell r="L1350">
            <v>250</v>
          </cell>
        </row>
        <row r="1351">
          <cell r="B1351" t="str">
            <v>RACCEAU</v>
          </cell>
          <cell r="C1351" t="str">
            <v>Raccordement de chantier AEP</v>
          </cell>
          <cell r="D1351" t="str">
            <v>FT</v>
          </cell>
          <cell r="J1351">
            <v>0</v>
          </cell>
          <cell r="K1351">
            <v>600</v>
          </cell>
        </row>
        <row r="1352">
          <cell r="B1352" t="str">
            <v>RACCEDF</v>
          </cell>
          <cell r="C1352" t="str">
            <v>Raccordement de chantier EDF</v>
          </cell>
          <cell r="D1352" t="str">
            <v>FT</v>
          </cell>
          <cell r="J1352">
            <v>0</v>
          </cell>
          <cell r="K1352">
            <v>600</v>
          </cell>
        </row>
        <row r="1353">
          <cell r="B1353" t="str">
            <v>RACCEU</v>
          </cell>
          <cell r="C1353" t="str">
            <v>Raccordement de chantier Eau Usée</v>
          </cell>
          <cell r="D1353" t="str">
            <v>FT</v>
          </cell>
          <cell r="J1353">
            <v>0</v>
          </cell>
          <cell r="K1353">
            <v>1200</v>
          </cell>
        </row>
        <row r="1354">
          <cell r="B1354" t="str">
            <v>RACCPTT</v>
          </cell>
          <cell r="C1354" t="str">
            <v>Raccordement de chantier téléphone</v>
          </cell>
          <cell r="D1354" t="str">
            <v>FT</v>
          </cell>
          <cell r="J1354">
            <v>0</v>
          </cell>
          <cell r="K1354">
            <v>600</v>
          </cell>
        </row>
        <row r="1355">
          <cell r="B1355" t="str">
            <v>RACFT200</v>
          </cell>
          <cell r="C1355" t="str">
            <v>Raccord fonte integrale ø200</v>
          </cell>
          <cell r="D1355" t="str">
            <v>U</v>
          </cell>
          <cell r="J1355">
            <v>0</v>
          </cell>
          <cell r="K1355">
            <v>200</v>
          </cell>
        </row>
        <row r="1356">
          <cell r="B1356" t="str">
            <v>RACGLØ32</v>
          </cell>
          <cell r="C1356" t="str">
            <v>Raccord gaz laiton ø32</v>
          </cell>
          <cell r="D1356" t="str">
            <v>U</v>
          </cell>
          <cell r="J1356">
            <v>0</v>
          </cell>
          <cell r="K1356">
            <v>55</v>
          </cell>
        </row>
        <row r="1357">
          <cell r="B1357" t="str">
            <v>RACHFRAI</v>
          </cell>
          <cell r="C1357" t="str">
            <v>Rachat Fraisat</v>
          </cell>
          <cell r="D1357" t="str">
            <v>T</v>
          </cell>
          <cell r="J1357">
            <v>0</v>
          </cell>
          <cell r="K1357">
            <v>-10</v>
          </cell>
        </row>
        <row r="1358">
          <cell r="B1358" t="str">
            <v>RALMON</v>
          </cell>
          <cell r="C1358" t="str">
            <v>Ralentisseur monobloc 1.80mx0.30mx 5.5cm</v>
          </cell>
          <cell r="D1358" t="str">
            <v>U</v>
          </cell>
          <cell r="J1358">
            <v>0</v>
          </cell>
          <cell r="K1358">
            <v>379</v>
          </cell>
        </row>
        <row r="1359">
          <cell r="B1359" t="str">
            <v>ramax</v>
          </cell>
          <cell r="C1359" t="str">
            <v>Ramax</v>
          </cell>
          <cell r="D1359" t="str">
            <v>J</v>
          </cell>
          <cell r="E1359">
            <v>105</v>
          </cell>
          <cell r="J1359">
            <v>105</v>
          </cell>
        </row>
        <row r="1360">
          <cell r="B1360" t="str">
            <v>RATEVELO</v>
          </cell>
          <cell r="C1360" t="str">
            <v>Ratelier à vélo</v>
          </cell>
          <cell r="D1360" t="str">
            <v>ML</v>
          </cell>
          <cell r="J1360">
            <v>0</v>
          </cell>
          <cell r="K1360">
            <v>150</v>
          </cell>
        </row>
        <row r="1361">
          <cell r="B1361" t="str">
            <v>RCA D400</v>
          </cell>
          <cell r="C1361" t="str">
            <v>Tampon de regard 400 KN à remplir</v>
          </cell>
          <cell r="D1361" t="str">
            <v>U</v>
          </cell>
          <cell r="J1361">
            <v>0</v>
          </cell>
          <cell r="K1361">
            <v>101.51</v>
          </cell>
        </row>
        <row r="1362">
          <cell r="B1362" t="str">
            <v>RDPOINT</v>
          </cell>
          <cell r="C1362" t="str">
            <v>Panneau rond point ab25 cl2 700 mm</v>
          </cell>
          <cell r="D1362" t="str">
            <v>U</v>
          </cell>
          <cell r="J1362">
            <v>0</v>
          </cell>
          <cell r="K1362">
            <v>94.36</v>
          </cell>
        </row>
        <row r="1363">
          <cell r="B1363" t="str">
            <v>REC10D15</v>
          </cell>
          <cell r="C1363" t="str">
            <v>Regard 100x100 dalle réductr. de 0.15</v>
          </cell>
          <cell r="D1363" t="str">
            <v>U</v>
          </cell>
          <cell r="J1363">
            <v>0</v>
          </cell>
          <cell r="K1363">
            <v>96.73</v>
          </cell>
        </row>
        <row r="1364">
          <cell r="B1364" t="str">
            <v>REC10E30</v>
          </cell>
          <cell r="C1364" t="str">
            <v>Regard 100x100 élément de 0.30</v>
          </cell>
          <cell r="D1364" t="str">
            <v>U</v>
          </cell>
          <cell r="J1364">
            <v>0</v>
          </cell>
          <cell r="K1364">
            <v>63.34</v>
          </cell>
        </row>
        <row r="1365">
          <cell r="B1365" t="str">
            <v>REC10E60</v>
          </cell>
          <cell r="C1365" t="str">
            <v>Regard 100x100 élément de 0.60</v>
          </cell>
          <cell r="D1365" t="str">
            <v>U</v>
          </cell>
          <cell r="J1365">
            <v>0</v>
          </cell>
          <cell r="K1365">
            <v>97.58</v>
          </cell>
        </row>
        <row r="1366">
          <cell r="B1366" t="str">
            <v>REC10E90</v>
          </cell>
          <cell r="C1366" t="str">
            <v>Regard 100x100 élément de 0.90</v>
          </cell>
          <cell r="D1366" t="str">
            <v>U</v>
          </cell>
          <cell r="J1366">
            <v>0</v>
          </cell>
          <cell r="K1366">
            <v>146.38</v>
          </cell>
        </row>
        <row r="1367">
          <cell r="B1367" t="str">
            <v>REC12D16</v>
          </cell>
          <cell r="C1367" t="str">
            <v>Dalle réductrice de regard 120x120 ht16</v>
          </cell>
          <cell r="D1367" t="str">
            <v>U</v>
          </cell>
          <cell r="J1367">
            <v>0</v>
          </cell>
          <cell r="K1367">
            <v>264.8</v>
          </cell>
        </row>
        <row r="1368">
          <cell r="B1368" t="str">
            <v>REC12E30</v>
          </cell>
          <cell r="C1368" t="str">
            <v>Regard 120x120 élément de 0.30</v>
          </cell>
          <cell r="D1368" t="str">
            <v>U</v>
          </cell>
          <cell r="J1368">
            <v>0</v>
          </cell>
          <cell r="K1368">
            <v>191.3</v>
          </cell>
        </row>
        <row r="1369">
          <cell r="B1369" t="str">
            <v>REC12E60</v>
          </cell>
          <cell r="C1369" t="str">
            <v>Regard 120x120 élément de 0.60</v>
          </cell>
          <cell r="D1369" t="str">
            <v>U</v>
          </cell>
          <cell r="J1369">
            <v>0</v>
          </cell>
          <cell r="K1369">
            <v>351</v>
          </cell>
        </row>
        <row r="1370">
          <cell r="B1370" t="str">
            <v>REC12F60</v>
          </cell>
          <cell r="C1370" t="str">
            <v>Elément de fond 120x120 ht 0.60</v>
          </cell>
          <cell r="D1370" t="str">
            <v>U</v>
          </cell>
          <cell r="J1370">
            <v>0</v>
          </cell>
          <cell r="K1370">
            <v>431.8</v>
          </cell>
        </row>
        <row r="1371">
          <cell r="B1371" t="str">
            <v>REC80D15</v>
          </cell>
          <cell r="C1371" t="str">
            <v>Regard 80x80 dalle réductrice de 0.15</v>
          </cell>
          <cell r="D1371" t="str">
            <v>U</v>
          </cell>
          <cell r="J1371">
            <v>0</v>
          </cell>
          <cell r="K1371">
            <v>74.47</v>
          </cell>
        </row>
        <row r="1372">
          <cell r="B1372" t="str">
            <v>REC80E30</v>
          </cell>
          <cell r="C1372" t="str">
            <v>Regard 80x80 élément de 0.30</v>
          </cell>
          <cell r="D1372" t="str">
            <v>U</v>
          </cell>
          <cell r="J1372">
            <v>0</v>
          </cell>
          <cell r="K1372">
            <v>43.14</v>
          </cell>
        </row>
        <row r="1373">
          <cell r="B1373" t="str">
            <v>REC80E60</v>
          </cell>
          <cell r="C1373" t="str">
            <v>Regard 80x80 élément de 0.60</v>
          </cell>
          <cell r="D1373" t="str">
            <v>U</v>
          </cell>
          <cell r="J1373">
            <v>0</v>
          </cell>
          <cell r="K1373">
            <v>86.28</v>
          </cell>
        </row>
        <row r="1374">
          <cell r="B1374" t="str">
            <v>REC80E90</v>
          </cell>
          <cell r="C1374" t="str">
            <v>Regard 80x80 élément de 0.90</v>
          </cell>
          <cell r="D1374" t="str">
            <v>U</v>
          </cell>
          <cell r="J1374">
            <v>0</v>
          </cell>
          <cell r="K1374">
            <v>103.54</v>
          </cell>
        </row>
        <row r="1375">
          <cell r="B1375" t="str">
            <v>RECIMA</v>
          </cell>
          <cell r="C1375" t="str">
            <v>Recima (prestation produits spéciaux)</v>
          </cell>
          <cell r="D1375" t="str">
            <v>M2</v>
          </cell>
          <cell r="J1375">
            <v>0</v>
          </cell>
          <cell r="L1375">
            <v>9.5</v>
          </cell>
        </row>
        <row r="1376">
          <cell r="B1376" t="str">
            <v>RECLAMAT</v>
          </cell>
          <cell r="C1376" t="str">
            <v>Réclamation</v>
          </cell>
          <cell r="D1376" t="str">
            <v>FT</v>
          </cell>
          <cell r="J1376">
            <v>0</v>
          </cell>
          <cell r="L1376">
            <v>1</v>
          </cell>
        </row>
        <row r="1377">
          <cell r="B1377" t="str">
            <v>RECOLINF</v>
          </cell>
          <cell r="C1377" t="str">
            <v>Plan de recolement informatique</v>
          </cell>
          <cell r="D1377" t="str">
            <v>FT</v>
          </cell>
          <cell r="J1377">
            <v>0</v>
          </cell>
          <cell r="L1377">
            <v>560</v>
          </cell>
        </row>
        <row r="1378">
          <cell r="B1378" t="str">
            <v>RECOLINF</v>
          </cell>
          <cell r="C1378" t="str">
            <v>Plan de recolement informatique</v>
          </cell>
          <cell r="D1378" t="str">
            <v>FT</v>
          </cell>
          <cell r="J1378">
            <v>0</v>
          </cell>
          <cell r="L1378">
            <v>762.25</v>
          </cell>
        </row>
        <row r="1379">
          <cell r="B1379" t="str">
            <v>RECY 4X2</v>
          </cell>
          <cell r="C1379" t="str">
            <v>Voyage de recyclé par 4x2</v>
          </cell>
          <cell r="D1379" t="str">
            <v>VOY</v>
          </cell>
          <cell r="J1379">
            <v>0</v>
          </cell>
          <cell r="K1379">
            <v>70</v>
          </cell>
        </row>
        <row r="1380">
          <cell r="B1380" t="str">
            <v>RECY 6X4</v>
          </cell>
          <cell r="C1380" t="str">
            <v>Voyage de recyclé par 6x4</v>
          </cell>
          <cell r="D1380" t="str">
            <v>VOY</v>
          </cell>
          <cell r="J1380">
            <v>0</v>
          </cell>
          <cell r="K1380">
            <v>98</v>
          </cell>
        </row>
        <row r="1381">
          <cell r="B1381" t="str">
            <v>RECY8X4</v>
          </cell>
          <cell r="C1381" t="str">
            <v>Voyage recyclé par 8x4</v>
          </cell>
          <cell r="D1381" t="str">
            <v>VOY</v>
          </cell>
          <cell r="J1381">
            <v>0</v>
          </cell>
          <cell r="K1381">
            <v>133</v>
          </cell>
        </row>
        <row r="1382">
          <cell r="B1382" t="str">
            <v>RECYCLE</v>
          </cell>
          <cell r="C1382" t="str">
            <v>0/31.5 recyclé</v>
          </cell>
          <cell r="D1382" t="str">
            <v>T</v>
          </cell>
          <cell r="J1382">
            <v>0</v>
          </cell>
          <cell r="K1382">
            <v>7</v>
          </cell>
        </row>
        <row r="1383">
          <cell r="B1383" t="str">
            <v>RECYPNEU</v>
          </cell>
          <cell r="C1383" t="str">
            <v>Pneu concassé recyclé</v>
          </cell>
          <cell r="D1383" t="str">
            <v>T</v>
          </cell>
          <cell r="J1383">
            <v>0</v>
          </cell>
          <cell r="K1383">
            <v>1</v>
          </cell>
        </row>
        <row r="1384">
          <cell r="B1384" t="str">
            <v>RECYSEMI</v>
          </cell>
          <cell r="C1384" t="str">
            <v>Voyage de recyclé par semie</v>
          </cell>
          <cell r="D1384" t="str">
            <v>VOY</v>
          </cell>
          <cell r="J1384">
            <v>0</v>
          </cell>
          <cell r="K1384">
            <v>135</v>
          </cell>
        </row>
        <row r="1385">
          <cell r="B1385" t="str">
            <v>REG05E50</v>
          </cell>
          <cell r="C1385" t="str">
            <v>Regard 50x50 Elément 0,50</v>
          </cell>
          <cell r="D1385" t="str">
            <v>U</v>
          </cell>
          <cell r="J1385">
            <v>0</v>
          </cell>
          <cell r="K1385">
            <v>26.52</v>
          </cell>
        </row>
        <row r="1386">
          <cell r="B1386" t="str">
            <v>REG08CUN</v>
          </cell>
          <cell r="C1386" t="str">
            <v>Cunette pour regard ø800</v>
          </cell>
          <cell r="D1386" t="str">
            <v>U</v>
          </cell>
          <cell r="J1386">
            <v>0</v>
          </cell>
          <cell r="K1386">
            <v>97.38</v>
          </cell>
        </row>
        <row r="1387">
          <cell r="B1387" t="str">
            <v>REG08D15</v>
          </cell>
          <cell r="C1387" t="str">
            <v>Dalle réductrice de regard Ø 800 h15</v>
          </cell>
          <cell r="D1387" t="str">
            <v>U</v>
          </cell>
          <cell r="J1387">
            <v>0</v>
          </cell>
          <cell r="K1387">
            <v>40.700000000000003</v>
          </cell>
        </row>
        <row r="1388">
          <cell r="B1388" t="str">
            <v>REG08E30</v>
          </cell>
          <cell r="C1388" t="str">
            <v>Regard ø800 Elément 0,30</v>
          </cell>
          <cell r="D1388" t="str">
            <v>U</v>
          </cell>
          <cell r="J1388">
            <v>0</v>
          </cell>
          <cell r="K1388">
            <v>21.21</v>
          </cell>
        </row>
        <row r="1389">
          <cell r="B1389" t="str">
            <v>REG08E60</v>
          </cell>
          <cell r="C1389" t="str">
            <v>Regard ø800 Elément 0,60</v>
          </cell>
          <cell r="D1389" t="str">
            <v>U</v>
          </cell>
          <cell r="J1389">
            <v>0</v>
          </cell>
          <cell r="K1389">
            <v>31.81</v>
          </cell>
        </row>
        <row r="1390">
          <cell r="B1390" t="str">
            <v>REG08T70</v>
          </cell>
          <cell r="C1390" t="str">
            <v>Regard ø800 Tête 0,70</v>
          </cell>
          <cell r="D1390" t="str">
            <v>U</v>
          </cell>
          <cell r="J1390">
            <v>0</v>
          </cell>
          <cell r="K1390">
            <v>41.67</v>
          </cell>
        </row>
        <row r="1391">
          <cell r="B1391" t="str">
            <v>REG10D18</v>
          </cell>
          <cell r="C1391" t="str">
            <v>Dalle réductrice de regard Ø 1000 h18</v>
          </cell>
          <cell r="D1391" t="str">
            <v>U</v>
          </cell>
          <cell r="J1391">
            <v>0</v>
          </cell>
          <cell r="K1391">
            <v>59.67</v>
          </cell>
        </row>
        <row r="1392">
          <cell r="B1392" t="str">
            <v>REG10D23</v>
          </cell>
          <cell r="C1392" t="str">
            <v>Dalle réductrice de regard Ø 1000 h23</v>
          </cell>
          <cell r="D1392" t="str">
            <v>U</v>
          </cell>
          <cell r="J1392">
            <v>0</v>
          </cell>
          <cell r="K1392">
            <v>60.32</v>
          </cell>
        </row>
        <row r="1393">
          <cell r="B1393" t="str">
            <v>REG10D25</v>
          </cell>
          <cell r="C1393" t="str">
            <v>Dalle réductrice de regard DN1000 ht25</v>
          </cell>
          <cell r="D1393" t="str">
            <v>U</v>
          </cell>
          <cell r="J1393">
            <v>0</v>
          </cell>
          <cell r="K1393">
            <v>68.739999999999995</v>
          </cell>
        </row>
        <row r="1394">
          <cell r="B1394" t="str">
            <v>REG10E30</v>
          </cell>
          <cell r="C1394" t="str">
            <v>Regard ø1000 Elément 0,30</v>
          </cell>
          <cell r="D1394" t="str">
            <v>U</v>
          </cell>
          <cell r="J1394">
            <v>0</v>
          </cell>
          <cell r="K1394">
            <v>22.5</v>
          </cell>
        </row>
        <row r="1395">
          <cell r="B1395" t="str">
            <v>REG10E30</v>
          </cell>
          <cell r="C1395" t="str">
            <v>Regard ø1000 Elément 0,30</v>
          </cell>
          <cell r="D1395" t="str">
            <v>U</v>
          </cell>
          <cell r="J1395">
            <v>0</v>
          </cell>
          <cell r="K1395">
            <v>17.13</v>
          </cell>
        </row>
        <row r="1396">
          <cell r="B1396" t="str">
            <v>REG10E60</v>
          </cell>
          <cell r="C1396" t="str">
            <v>Regard ø1000 Elément ht 0,60</v>
          </cell>
          <cell r="D1396" t="str">
            <v>U</v>
          </cell>
          <cell r="J1396">
            <v>0</v>
          </cell>
          <cell r="K1396">
            <v>31.54</v>
          </cell>
        </row>
        <row r="1397">
          <cell r="B1397" t="str">
            <v>REG10E60</v>
          </cell>
          <cell r="C1397" t="str">
            <v>Regard ø1000 Elément ht 0,60</v>
          </cell>
          <cell r="D1397" t="str">
            <v>U</v>
          </cell>
          <cell r="J1397">
            <v>0</v>
          </cell>
          <cell r="K1397">
            <v>26.1</v>
          </cell>
        </row>
        <row r="1398">
          <cell r="B1398" t="str">
            <v>REG10E90</v>
          </cell>
          <cell r="C1398" t="str">
            <v>Regard ø1000 Elément ht 0,90</v>
          </cell>
          <cell r="D1398" t="str">
            <v>U</v>
          </cell>
          <cell r="J1398">
            <v>0</v>
          </cell>
          <cell r="K1398">
            <v>42.87</v>
          </cell>
        </row>
        <row r="1399">
          <cell r="B1399" t="str">
            <v>REG10F10</v>
          </cell>
          <cell r="C1399" t="str">
            <v>Elément de fond ø1000 EP ø1000</v>
          </cell>
          <cell r="D1399" t="str">
            <v>U</v>
          </cell>
          <cell r="J1399">
            <v>0</v>
          </cell>
          <cell r="K1399">
            <v>240.75</v>
          </cell>
        </row>
        <row r="1400">
          <cell r="B1400" t="str">
            <v>REG10F40</v>
          </cell>
          <cell r="C1400" t="str">
            <v>Elément de fond ø1000 EP ø300&amp;400</v>
          </cell>
          <cell r="D1400" t="str">
            <v>U</v>
          </cell>
          <cell r="J1400">
            <v>0</v>
          </cell>
          <cell r="K1400">
            <v>162.79</v>
          </cell>
        </row>
        <row r="1401">
          <cell r="B1401" t="str">
            <v>REG10F50</v>
          </cell>
          <cell r="C1401" t="str">
            <v>Elément de fond ø1000 EP ø500</v>
          </cell>
          <cell r="D1401" t="str">
            <v>U</v>
          </cell>
          <cell r="J1401">
            <v>0</v>
          </cell>
          <cell r="K1401">
            <v>190.86</v>
          </cell>
        </row>
        <row r="1402">
          <cell r="B1402" t="str">
            <v>REG10F60</v>
          </cell>
          <cell r="C1402" t="str">
            <v>Element de fond ø1000 EP ø600</v>
          </cell>
          <cell r="D1402" t="str">
            <v>U</v>
          </cell>
          <cell r="J1402">
            <v>0</v>
          </cell>
          <cell r="K1402">
            <v>212.05</v>
          </cell>
        </row>
        <row r="1403">
          <cell r="B1403" t="str">
            <v>REG10F80</v>
          </cell>
          <cell r="C1403" t="str">
            <v>Element de fond ø1000 EP ø800</v>
          </cell>
          <cell r="D1403" t="str">
            <v>U</v>
          </cell>
          <cell r="J1403">
            <v>0</v>
          </cell>
          <cell r="K1403">
            <v>226.84</v>
          </cell>
        </row>
        <row r="1404">
          <cell r="B1404" t="str">
            <v>REG10FOC</v>
          </cell>
          <cell r="C1404" t="str">
            <v>Elément de fond à cunette  EU ø1000</v>
          </cell>
          <cell r="D1404" t="str">
            <v>U</v>
          </cell>
          <cell r="J1404">
            <v>0</v>
          </cell>
          <cell r="K1404">
            <v>103.42</v>
          </cell>
        </row>
        <row r="1405">
          <cell r="B1405" t="str">
            <v>REG10R25</v>
          </cell>
          <cell r="C1405" t="str">
            <v>Rehausse sous cadre ht 0.25</v>
          </cell>
          <cell r="D1405" t="str">
            <v>U</v>
          </cell>
          <cell r="J1405">
            <v>0</v>
          </cell>
          <cell r="K1405">
            <v>35.58</v>
          </cell>
        </row>
        <row r="1406">
          <cell r="B1406" t="str">
            <v>REG10T10</v>
          </cell>
          <cell r="C1406" t="str">
            <v>Regard ø1000 Tête Ht 1,00</v>
          </cell>
          <cell r="D1406" t="str">
            <v>U</v>
          </cell>
          <cell r="J1406">
            <v>0</v>
          </cell>
          <cell r="K1406">
            <v>128.62</v>
          </cell>
        </row>
        <row r="1407">
          <cell r="B1407" t="str">
            <v>REG10T10</v>
          </cell>
          <cell r="C1407" t="str">
            <v>Regard ø1000 Tête Ht 1,00</v>
          </cell>
          <cell r="D1407" t="str">
            <v>U</v>
          </cell>
          <cell r="J1407">
            <v>0</v>
          </cell>
          <cell r="K1407">
            <v>66.8</v>
          </cell>
        </row>
        <row r="1408">
          <cell r="B1408" t="str">
            <v>REG10T12</v>
          </cell>
          <cell r="C1408" t="str">
            <v>Regard ø1000 Tête Ht 1,20 m</v>
          </cell>
          <cell r="D1408" t="str">
            <v>U</v>
          </cell>
          <cell r="J1408">
            <v>0</v>
          </cell>
          <cell r="K1408">
            <v>128.62</v>
          </cell>
        </row>
        <row r="1409">
          <cell r="B1409" t="str">
            <v>REG10T15</v>
          </cell>
          <cell r="C1409" t="str">
            <v>Regard ø1000 Tête Ht 1,50</v>
          </cell>
          <cell r="D1409" t="str">
            <v>U</v>
          </cell>
          <cell r="J1409">
            <v>0</v>
          </cell>
          <cell r="K1409">
            <v>158.22</v>
          </cell>
        </row>
        <row r="1410">
          <cell r="B1410" t="str">
            <v>REG10T18</v>
          </cell>
          <cell r="C1410" t="str">
            <v>Regard ø1000 Tête Ht 1,80</v>
          </cell>
          <cell r="D1410" t="str">
            <v>U</v>
          </cell>
          <cell r="J1410">
            <v>0</v>
          </cell>
          <cell r="K1410">
            <v>181.88</v>
          </cell>
        </row>
        <row r="1411">
          <cell r="B1411" t="str">
            <v>REG10T70</v>
          </cell>
          <cell r="C1411" t="str">
            <v>Regard ø1000 Tête ht 0,70</v>
          </cell>
          <cell r="D1411" t="str">
            <v>U</v>
          </cell>
          <cell r="J1411">
            <v>0</v>
          </cell>
          <cell r="K1411">
            <v>47.71</v>
          </cell>
        </row>
        <row r="1412">
          <cell r="B1412" t="str">
            <v>REG10T90</v>
          </cell>
          <cell r="C1412" t="str">
            <v>Regard ø1000 Tête Ht 0.90</v>
          </cell>
          <cell r="D1412" t="str">
            <v>U</v>
          </cell>
          <cell r="J1412">
            <v>0</v>
          </cell>
          <cell r="K1412">
            <v>88.79</v>
          </cell>
        </row>
        <row r="1413">
          <cell r="B1413" t="str">
            <v>REG30DAL</v>
          </cell>
          <cell r="C1413" t="str">
            <v>Dalle regard béton 30x30</v>
          </cell>
          <cell r="D1413" t="str">
            <v>U</v>
          </cell>
          <cell r="J1413">
            <v>0</v>
          </cell>
          <cell r="K1413">
            <v>5</v>
          </cell>
        </row>
        <row r="1414">
          <cell r="B1414" t="str">
            <v>REG30E25</v>
          </cell>
          <cell r="C1414" t="str">
            <v>Regard 30x30 Elément 0.25</v>
          </cell>
          <cell r="D1414" t="str">
            <v>U</v>
          </cell>
          <cell r="J1414">
            <v>0</v>
          </cell>
          <cell r="K1414">
            <v>8.1</v>
          </cell>
        </row>
        <row r="1415">
          <cell r="B1415" t="str">
            <v>REG40DAL</v>
          </cell>
          <cell r="C1415" t="str">
            <v>Dalle regard béton 40x40</v>
          </cell>
          <cell r="D1415" t="str">
            <v>U</v>
          </cell>
          <cell r="J1415">
            <v>0</v>
          </cell>
          <cell r="K1415">
            <v>7.23</v>
          </cell>
        </row>
        <row r="1416">
          <cell r="B1416" t="str">
            <v>REG40E20</v>
          </cell>
          <cell r="C1416" t="str">
            <v>Regard 40x40 Elément 0.20</v>
          </cell>
          <cell r="D1416" t="str">
            <v>U</v>
          </cell>
          <cell r="J1416">
            <v>0</v>
          </cell>
          <cell r="K1416">
            <v>12.98</v>
          </cell>
        </row>
        <row r="1417">
          <cell r="B1417" t="str">
            <v>REG40E40</v>
          </cell>
          <cell r="C1417" t="str">
            <v>Regard 40x40 Elément 0.40</v>
          </cell>
          <cell r="D1417" t="str">
            <v>U</v>
          </cell>
          <cell r="J1417">
            <v>0</v>
          </cell>
          <cell r="K1417">
            <v>17.059999999999999</v>
          </cell>
        </row>
        <row r="1418">
          <cell r="B1418" t="str">
            <v>REG50DAL</v>
          </cell>
          <cell r="C1418" t="str">
            <v>Dalle regard béton 50x50</v>
          </cell>
          <cell r="D1418" t="str">
            <v>U</v>
          </cell>
          <cell r="J1418">
            <v>0</v>
          </cell>
          <cell r="K1418">
            <v>12.21</v>
          </cell>
        </row>
        <row r="1419">
          <cell r="B1419" t="str">
            <v>REG60E30</v>
          </cell>
          <cell r="C1419" t="str">
            <v>Elément de regard 60x60 h=30</v>
          </cell>
          <cell r="D1419" t="str">
            <v>U</v>
          </cell>
          <cell r="J1419">
            <v>0</v>
          </cell>
          <cell r="K1419">
            <v>30.71</v>
          </cell>
        </row>
        <row r="1420">
          <cell r="B1420" t="str">
            <v>REG60E60</v>
          </cell>
          <cell r="C1420" t="str">
            <v>Elément de regard 60x60 h=60</v>
          </cell>
          <cell r="D1420" t="str">
            <v>U</v>
          </cell>
          <cell r="J1420">
            <v>0</v>
          </cell>
          <cell r="K1420">
            <v>51.46</v>
          </cell>
        </row>
        <row r="1421">
          <cell r="B1421" t="str">
            <v>REG60F60</v>
          </cell>
          <cell r="C1421" t="str">
            <v>Fond de regard 60x60 h=60</v>
          </cell>
          <cell r="D1421" t="str">
            <v>U</v>
          </cell>
          <cell r="J1421">
            <v>0</v>
          </cell>
          <cell r="K1421">
            <v>58.69</v>
          </cell>
        </row>
        <row r="1422">
          <cell r="B1422" t="str">
            <v>REGBR300</v>
          </cell>
          <cell r="C1422" t="str">
            <v>Regard de branchement ø315</v>
          </cell>
          <cell r="D1422" t="str">
            <v>U</v>
          </cell>
          <cell r="J1422">
            <v>0</v>
          </cell>
          <cell r="K1422">
            <v>44.15</v>
          </cell>
        </row>
        <row r="1423">
          <cell r="B1423" t="str">
            <v>REGLJOIN</v>
          </cell>
          <cell r="C1423" t="str">
            <v>Règle joint PVC ht 0.08</v>
          </cell>
          <cell r="D1423" t="str">
            <v>ML</v>
          </cell>
          <cell r="J1423">
            <v>0</v>
          </cell>
          <cell r="K1423">
            <v>2.16</v>
          </cell>
        </row>
        <row r="1424">
          <cell r="B1424" t="str">
            <v>REHCAD15</v>
          </cell>
          <cell r="C1424" t="str">
            <v>Rehausse sous cadre h=15 cm</v>
          </cell>
          <cell r="D1424" t="str">
            <v>U</v>
          </cell>
          <cell r="J1424">
            <v>0</v>
          </cell>
          <cell r="K1424">
            <v>33.36</v>
          </cell>
        </row>
        <row r="1425">
          <cell r="B1425" t="str">
            <v>REMBLAIS</v>
          </cell>
          <cell r="C1425" t="str">
            <v>Remblais d'apport</v>
          </cell>
          <cell r="D1425" t="str">
            <v>T</v>
          </cell>
          <cell r="J1425">
            <v>0</v>
          </cell>
          <cell r="K1425">
            <v>10</v>
          </cell>
        </row>
        <row r="1426">
          <cell r="B1426" t="str">
            <v>rep</v>
          </cell>
          <cell r="C1426" t="str">
            <v>Répandeuse</v>
          </cell>
          <cell r="D1426" t="str">
            <v>J</v>
          </cell>
          <cell r="I1426">
            <v>650</v>
          </cell>
          <cell r="J1426">
            <v>650</v>
          </cell>
        </row>
        <row r="1427">
          <cell r="B1427" t="str">
            <v>REPASCHT</v>
          </cell>
          <cell r="C1427" t="str">
            <v>Repa chantier</v>
          </cell>
          <cell r="D1427" t="str">
            <v>U</v>
          </cell>
          <cell r="J1427">
            <v>0</v>
          </cell>
          <cell r="L1427">
            <v>15</v>
          </cell>
        </row>
        <row r="1428">
          <cell r="B1428" t="str">
            <v>REPROG</v>
          </cell>
          <cell r="C1428" t="str">
            <v>Fournitures reprographie</v>
          </cell>
          <cell r="D1428" t="str">
            <v>FT</v>
          </cell>
          <cell r="J1428">
            <v>0</v>
          </cell>
          <cell r="K1428">
            <v>50</v>
          </cell>
        </row>
        <row r="1429">
          <cell r="B1429" t="str">
            <v>RES ENT</v>
          </cell>
          <cell r="C1429" t="str">
            <v>Résine entourage d'arbres</v>
          </cell>
          <cell r="D1429" t="str">
            <v>M2</v>
          </cell>
          <cell r="J1429">
            <v>0</v>
          </cell>
          <cell r="L1429">
            <v>115</v>
          </cell>
        </row>
        <row r="1430">
          <cell r="B1430" t="str">
            <v>RESDIVPD</v>
          </cell>
          <cell r="C1430" t="str">
            <v>SSTPD Travaux de réseaux divers</v>
          </cell>
          <cell r="D1430" t="str">
            <v>ENS</v>
          </cell>
          <cell r="J1430">
            <v>0</v>
          </cell>
          <cell r="L1430">
            <v>1</v>
          </cell>
        </row>
        <row r="1431">
          <cell r="B1431" t="str">
            <v>RESDIVPD</v>
          </cell>
          <cell r="C1431" t="str">
            <v>SSTPD Travaux de réseaux divers</v>
          </cell>
          <cell r="D1431" t="str">
            <v>ENS</v>
          </cell>
          <cell r="J1431">
            <v>0</v>
          </cell>
          <cell r="L1431">
            <v>1</v>
          </cell>
        </row>
        <row r="1432">
          <cell r="B1432" t="str">
            <v>RESDIVPD</v>
          </cell>
          <cell r="C1432" t="str">
            <v>SSTPD Travaux de réseaux divers</v>
          </cell>
          <cell r="D1432" t="str">
            <v>ENS</v>
          </cell>
          <cell r="J1432">
            <v>0</v>
          </cell>
          <cell r="L1432">
            <v>1</v>
          </cell>
        </row>
        <row r="1433">
          <cell r="B1433" t="str">
            <v>RESDIVPD</v>
          </cell>
          <cell r="C1433" t="str">
            <v>SSTPD Travaux de réseaux divers</v>
          </cell>
          <cell r="D1433" t="str">
            <v>ENS</v>
          </cell>
          <cell r="J1433">
            <v>0</v>
          </cell>
          <cell r="L1433">
            <v>1</v>
          </cell>
        </row>
        <row r="1434">
          <cell r="B1434" t="str">
            <v>RESDIVPM</v>
          </cell>
          <cell r="C1434" t="str">
            <v>SST Travaux de réseaux divers</v>
          </cell>
          <cell r="D1434" t="str">
            <v>ENS</v>
          </cell>
          <cell r="J1434">
            <v>0</v>
          </cell>
          <cell r="L1434">
            <v>1</v>
          </cell>
        </row>
        <row r="1435">
          <cell r="B1435" t="str">
            <v>RESDIVPM</v>
          </cell>
          <cell r="C1435" t="str">
            <v>SST Travaux de réseaux divers</v>
          </cell>
          <cell r="D1435" t="str">
            <v>ENS</v>
          </cell>
          <cell r="J1435">
            <v>0</v>
          </cell>
          <cell r="L1435">
            <v>1</v>
          </cell>
        </row>
        <row r="1436">
          <cell r="B1436" t="str">
            <v>RESDIVPM</v>
          </cell>
          <cell r="C1436" t="str">
            <v>SST Travaux de réseaux divers</v>
          </cell>
          <cell r="D1436" t="str">
            <v>ENS</v>
          </cell>
          <cell r="J1436">
            <v>0</v>
          </cell>
          <cell r="L1436">
            <v>1</v>
          </cell>
        </row>
        <row r="1437">
          <cell r="B1437" t="str">
            <v>RESDIVPM</v>
          </cell>
          <cell r="C1437" t="str">
            <v>SST Travaux de réseaux divers</v>
          </cell>
          <cell r="D1437" t="str">
            <v>ENS</v>
          </cell>
          <cell r="J1437">
            <v>0</v>
          </cell>
          <cell r="L1437">
            <v>1</v>
          </cell>
        </row>
        <row r="1438">
          <cell r="B1438" t="str">
            <v>RESINEGR</v>
          </cell>
          <cell r="C1438" t="str">
            <v>Résine gravillonnée</v>
          </cell>
          <cell r="D1438" t="str">
            <v>M2</v>
          </cell>
          <cell r="J1438">
            <v>0</v>
          </cell>
          <cell r="L1438">
            <v>38.11</v>
          </cell>
        </row>
        <row r="1439">
          <cell r="B1439" t="str">
            <v>REVGRAV</v>
          </cell>
          <cell r="C1439" t="str">
            <v>Revêtement gravillonné</v>
          </cell>
          <cell r="D1439" t="str">
            <v>M2</v>
          </cell>
          <cell r="J1439">
            <v>0</v>
          </cell>
          <cell r="L1439">
            <v>20</v>
          </cell>
        </row>
        <row r="1440">
          <cell r="B1440" t="str">
            <v>RH1000</v>
          </cell>
          <cell r="C1440" t="str">
            <v>Tampon hydraulique pour regard 100</v>
          </cell>
          <cell r="D1440" t="str">
            <v>U</v>
          </cell>
          <cell r="J1440">
            <v>0</v>
          </cell>
          <cell r="K1440">
            <v>383.22</v>
          </cell>
        </row>
        <row r="1441">
          <cell r="B1441" t="str">
            <v>RH250</v>
          </cell>
          <cell r="C1441" t="str">
            <v>Tampon hydraulique pour regard 25</v>
          </cell>
          <cell r="D1441" t="str">
            <v>U</v>
          </cell>
          <cell r="J1441">
            <v>0</v>
          </cell>
          <cell r="K1441">
            <v>17.79</v>
          </cell>
        </row>
        <row r="1442">
          <cell r="B1442" t="str">
            <v>RH300</v>
          </cell>
          <cell r="C1442" t="str">
            <v>Tampon hydraulique pour regard 30</v>
          </cell>
          <cell r="D1442" t="str">
            <v>U</v>
          </cell>
          <cell r="J1442">
            <v>0</v>
          </cell>
          <cell r="K1442">
            <v>13.18</v>
          </cell>
        </row>
        <row r="1443">
          <cell r="B1443" t="str">
            <v>RH300</v>
          </cell>
          <cell r="C1443" t="str">
            <v>Tampon hydraulique pour regard 30</v>
          </cell>
          <cell r="D1443" t="str">
            <v>U</v>
          </cell>
          <cell r="J1443">
            <v>0</v>
          </cell>
          <cell r="K1443">
            <v>13.91</v>
          </cell>
        </row>
        <row r="1444">
          <cell r="B1444" t="str">
            <v>RH350</v>
          </cell>
          <cell r="C1444" t="str">
            <v>Tampon hydraulique pour regard 35</v>
          </cell>
          <cell r="D1444" t="str">
            <v>U</v>
          </cell>
          <cell r="J1444">
            <v>0</v>
          </cell>
          <cell r="K1444">
            <v>24.93</v>
          </cell>
        </row>
        <row r="1445">
          <cell r="B1445" t="str">
            <v>RH400</v>
          </cell>
          <cell r="C1445" t="str">
            <v>Tampon hydraulique pour regard 40</v>
          </cell>
          <cell r="D1445" t="str">
            <v>U</v>
          </cell>
          <cell r="J1445">
            <v>0</v>
          </cell>
          <cell r="K1445">
            <v>18.78</v>
          </cell>
        </row>
        <row r="1446">
          <cell r="B1446" t="str">
            <v>RH400</v>
          </cell>
          <cell r="C1446" t="str">
            <v>Tampon hydraulique pour regard 40</v>
          </cell>
          <cell r="D1446" t="str">
            <v>U</v>
          </cell>
          <cell r="J1446">
            <v>0</v>
          </cell>
          <cell r="K1446">
            <v>20.87</v>
          </cell>
        </row>
        <row r="1447">
          <cell r="B1447" t="str">
            <v>RH450</v>
          </cell>
          <cell r="C1447" t="str">
            <v>Tampon hydraulique pour regard 45</v>
          </cell>
          <cell r="D1447" t="str">
            <v>U</v>
          </cell>
          <cell r="J1447">
            <v>0</v>
          </cell>
          <cell r="K1447">
            <v>42.52</v>
          </cell>
        </row>
        <row r="1448">
          <cell r="B1448" t="str">
            <v>RH500</v>
          </cell>
          <cell r="C1448" t="str">
            <v>Tampon hydraulique pour regard 50</v>
          </cell>
          <cell r="D1448" t="str">
            <v>U</v>
          </cell>
          <cell r="J1448">
            <v>0</v>
          </cell>
          <cell r="K1448">
            <v>36.39</v>
          </cell>
        </row>
        <row r="1449">
          <cell r="B1449" t="str">
            <v>RH500</v>
          </cell>
          <cell r="C1449" t="str">
            <v>Tampon hydraulique pour regard 50</v>
          </cell>
          <cell r="D1449" t="str">
            <v>U</v>
          </cell>
          <cell r="J1449">
            <v>0</v>
          </cell>
          <cell r="K1449">
            <v>42.43</v>
          </cell>
        </row>
        <row r="1450">
          <cell r="B1450" t="str">
            <v>RH600</v>
          </cell>
          <cell r="C1450" t="str">
            <v>Tampon hydraulique pour regard 60</v>
          </cell>
          <cell r="D1450" t="str">
            <v>U</v>
          </cell>
          <cell r="J1450">
            <v>0</v>
          </cell>
          <cell r="K1450">
            <v>55.19</v>
          </cell>
        </row>
        <row r="1451">
          <cell r="B1451" t="str">
            <v>RH600</v>
          </cell>
          <cell r="C1451" t="str">
            <v>Tampon hydraulique pour regard 60</v>
          </cell>
          <cell r="D1451" t="str">
            <v>U</v>
          </cell>
          <cell r="J1451">
            <v>0</v>
          </cell>
          <cell r="K1451">
            <v>61.9</v>
          </cell>
        </row>
        <row r="1452">
          <cell r="B1452" t="str">
            <v>RH700</v>
          </cell>
          <cell r="C1452" t="str">
            <v>Tampon hydraulique pour regard 70</v>
          </cell>
          <cell r="D1452" t="str">
            <v>U</v>
          </cell>
          <cell r="J1452">
            <v>0</v>
          </cell>
          <cell r="K1452">
            <v>86.5</v>
          </cell>
        </row>
        <row r="1453">
          <cell r="B1453" t="str">
            <v>RH700</v>
          </cell>
          <cell r="C1453" t="str">
            <v>Tampon hydraulique pour regard 70</v>
          </cell>
          <cell r="D1453" t="str">
            <v>U</v>
          </cell>
          <cell r="J1453">
            <v>0</v>
          </cell>
          <cell r="K1453">
            <v>121.78</v>
          </cell>
        </row>
        <row r="1454">
          <cell r="B1454" t="str">
            <v>RH800</v>
          </cell>
          <cell r="C1454" t="str">
            <v>Tampon hydraulique pour regard 80</v>
          </cell>
          <cell r="D1454" t="str">
            <v>U</v>
          </cell>
          <cell r="J1454">
            <v>0</v>
          </cell>
          <cell r="K1454">
            <v>145.72</v>
          </cell>
        </row>
        <row r="1455">
          <cell r="B1455" t="str">
            <v>RH900</v>
          </cell>
          <cell r="C1455" t="str">
            <v>Tampon hydraulique pour regard 90</v>
          </cell>
          <cell r="D1455" t="str">
            <v>U</v>
          </cell>
          <cell r="J1455">
            <v>0</v>
          </cell>
          <cell r="K1455">
            <v>244.26</v>
          </cell>
        </row>
        <row r="1456">
          <cell r="B1456" t="str">
            <v>RHB360</v>
          </cell>
          <cell r="C1456" t="str">
            <v>Regard de branchement en fonte</v>
          </cell>
          <cell r="D1456" t="str">
            <v>U</v>
          </cell>
          <cell r="J1456">
            <v>0</v>
          </cell>
          <cell r="K1456">
            <v>36</v>
          </cell>
        </row>
        <row r="1457">
          <cell r="B1457" t="str">
            <v>RHB460</v>
          </cell>
          <cell r="C1457" t="str">
            <v>Regard hydraulique de branchement</v>
          </cell>
          <cell r="D1457" t="str">
            <v>U</v>
          </cell>
          <cell r="J1457">
            <v>0</v>
          </cell>
          <cell r="K1457">
            <v>80</v>
          </cell>
        </row>
        <row r="1458">
          <cell r="B1458" t="str">
            <v>RHYOLI1</v>
          </cell>
          <cell r="C1458" t="str">
            <v>Rhyolite 0-300 Kg</v>
          </cell>
          <cell r="D1458" t="str">
            <v>T</v>
          </cell>
          <cell r="J1458">
            <v>0</v>
          </cell>
          <cell r="K1458">
            <v>20</v>
          </cell>
        </row>
        <row r="1459">
          <cell r="B1459" t="str">
            <v>RHYOLI2</v>
          </cell>
          <cell r="C1459" t="str">
            <v>Rhyolite 60 - 300  Kg</v>
          </cell>
          <cell r="D1459" t="str">
            <v>T</v>
          </cell>
          <cell r="J1459">
            <v>0</v>
          </cell>
          <cell r="K1459">
            <v>20</v>
          </cell>
        </row>
        <row r="1460">
          <cell r="B1460" t="str">
            <v>RHYOLI3</v>
          </cell>
          <cell r="C1460" t="str">
            <v>Rhyolite 500 - 2000  Kg</v>
          </cell>
          <cell r="D1460" t="str">
            <v>T</v>
          </cell>
          <cell r="J1460">
            <v>0</v>
          </cell>
          <cell r="K1460">
            <v>20</v>
          </cell>
        </row>
        <row r="1461">
          <cell r="B1461" t="str">
            <v>RHYOLI4</v>
          </cell>
          <cell r="C1461" t="str">
            <v>Rhyolite 1000 - 2000  Kg</v>
          </cell>
          <cell r="D1461" t="str">
            <v>T</v>
          </cell>
          <cell r="J1461">
            <v>0</v>
          </cell>
          <cell r="K1461">
            <v>20</v>
          </cell>
        </row>
        <row r="1462">
          <cell r="B1462" t="str">
            <v>RIST BIT</v>
          </cell>
          <cell r="C1462" t="str">
            <v>Ristourne bitume</v>
          </cell>
          <cell r="D1462" t="str">
            <v>T</v>
          </cell>
          <cell r="J1462">
            <v>0</v>
          </cell>
          <cell r="K1462">
            <v>-80</v>
          </cell>
        </row>
        <row r="1463">
          <cell r="B1463" t="str">
            <v>RISTEMUL</v>
          </cell>
          <cell r="C1463" t="str">
            <v>Ristourne emulsion</v>
          </cell>
          <cell r="D1463" t="str">
            <v>T</v>
          </cell>
          <cell r="J1463">
            <v>0</v>
          </cell>
          <cell r="K1463">
            <v>15</v>
          </cell>
        </row>
        <row r="1464">
          <cell r="B1464" t="str">
            <v>RISTFAB</v>
          </cell>
          <cell r="C1464" t="str">
            <v>Ristourne fabrication enrobés</v>
          </cell>
          <cell r="D1464" t="str">
            <v>T</v>
          </cell>
          <cell r="J1464">
            <v>0</v>
          </cell>
          <cell r="K1464">
            <v>-2.29</v>
          </cell>
        </row>
        <row r="1465">
          <cell r="B1465" t="str">
            <v>Ristou</v>
          </cell>
          <cell r="C1465" t="str">
            <v>Ristourne bitume</v>
          </cell>
          <cell r="D1465" t="str">
            <v>T</v>
          </cell>
          <cell r="J1465">
            <v>0</v>
          </cell>
          <cell r="K1465">
            <v>-100</v>
          </cell>
        </row>
        <row r="1466">
          <cell r="B1466" t="str">
            <v>ROBIN25</v>
          </cell>
          <cell r="C1466" t="str">
            <v>Robinet Ø 25</v>
          </cell>
          <cell r="D1466" t="str">
            <v>U</v>
          </cell>
          <cell r="J1466">
            <v>0</v>
          </cell>
          <cell r="K1466">
            <v>12.3</v>
          </cell>
        </row>
        <row r="1467">
          <cell r="B1467" t="str">
            <v>ROBIN32</v>
          </cell>
          <cell r="C1467" t="str">
            <v>Robinet Ø 32</v>
          </cell>
          <cell r="D1467" t="str">
            <v>U</v>
          </cell>
          <cell r="J1467">
            <v>0</v>
          </cell>
          <cell r="K1467">
            <v>21.1</v>
          </cell>
        </row>
        <row r="1468">
          <cell r="B1468" t="str">
            <v>ROBVA100</v>
          </cell>
          <cell r="C1468" t="str">
            <v>Robinet vanne EURO 20 Ø 100</v>
          </cell>
          <cell r="D1468" t="str">
            <v>U</v>
          </cell>
          <cell r="J1468">
            <v>0</v>
          </cell>
          <cell r="K1468">
            <v>124.8</v>
          </cell>
        </row>
        <row r="1469">
          <cell r="B1469" t="str">
            <v>ROBVA125</v>
          </cell>
          <cell r="C1469" t="str">
            <v>Robinet vanne EURO 20 Ø 125</v>
          </cell>
          <cell r="D1469" t="str">
            <v>U</v>
          </cell>
          <cell r="J1469">
            <v>0</v>
          </cell>
          <cell r="K1469">
            <v>212.73</v>
          </cell>
        </row>
        <row r="1470">
          <cell r="B1470" t="str">
            <v>ROBVA150</v>
          </cell>
          <cell r="C1470" t="str">
            <v>Robinet vanne EURO 20 Ø 150</v>
          </cell>
          <cell r="D1470" t="str">
            <v>U</v>
          </cell>
          <cell r="J1470">
            <v>0</v>
          </cell>
          <cell r="K1470">
            <v>230.2</v>
          </cell>
        </row>
        <row r="1471">
          <cell r="B1471" t="str">
            <v>ROBVA200</v>
          </cell>
          <cell r="C1471" t="str">
            <v>Robinet vanne EURO 20 Ø 200</v>
          </cell>
          <cell r="D1471" t="str">
            <v>U</v>
          </cell>
          <cell r="J1471">
            <v>0</v>
          </cell>
          <cell r="K1471">
            <v>406.8</v>
          </cell>
        </row>
        <row r="1472">
          <cell r="B1472" t="str">
            <v>ROBVAN40</v>
          </cell>
          <cell r="C1472" t="str">
            <v>Robinet vanne Ø 40</v>
          </cell>
          <cell r="D1472" t="str">
            <v>U</v>
          </cell>
          <cell r="J1472">
            <v>0</v>
          </cell>
          <cell r="K1472">
            <v>56.99</v>
          </cell>
        </row>
        <row r="1473">
          <cell r="B1473" t="str">
            <v>ROBVAN40</v>
          </cell>
          <cell r="C1473" t="str">
            <v>Robinet vanne EURO 20 Ø 40</v>
          </cell>
          <cell r="D1473" t="str">
            <v>U</v>
          </cell>
          <cell r="J1473">
            <v>0</v>
          </cell>
          <cell r="K1473">
            <v>65.260000000000005</v>
          </cell>
        </row>
        <row r="1474">
          <cell r="B1474" t="str">
            <v>ROBVAN50</v>
          </cell>
          <cell r="C1474" t="str">
            <v>Robinet vanne EURO 20 Ø 50</v>
          </cell>
          <cell r="D1474" t="str">
            <v>U</v>
          </cell>
          <cell r="J1474">
            <v>0</v>
          </cell>
          <cell r="K1474">
            <v>77.430000000000007</v>
          </cell>
        </row>
        <row r="1475">
          <cell r="B1475" t="str">
            <v>ROBVAN60</v>
          </cell>
          <cell r="C1475" t="str">
            <v>Robinet vanne Ø 60</v>
          </cell>
          <cell r="D1475" t="str">
            <v>U</v>
          </cell>
          <cell r="J1475">
            <v>0</v>
          </cell>
          <cell r="K1475">
            <v>73</v>
          </cell>
        </row>
        <row r="1476">
          <cell r="B1476" t="str">
            <v>ROBVAN60</v>
          </cell>
          <cell r="C1476" t="str">
            <v>Robinet vanne EURO 20 Ø 60</v>
          </cell>
          <cell r="D1476" t="str">
            <v>U</v>
          </cell>
          <cell r="J1476">
            <v>0</v>
          </cell>
          <cell r="K1476">
            <v>85.38</v>
          </cell>
        </row>
        <row r="1477">
          <cell r="B1477" t="str">
            <v>ROBVAN80</v>
          </cell>
          <cell r="C1477" t="str">
            <v>Robinet vanne EURO 20 Ø 80</v>
          </cell>
          <cell r="D1477" t="str">
            <v>U</v>
          </cell>
          <cell r="J1477">
            <v>0</v>
          </cell>
          <cell r="K1477">
            <v>104.78</v>
          </cell>
        </row>
        <row r="1478">
          <cell r="B1478" t="str">
            <v>ROLAC</v>
          </cell>
          <cell r="C1478" t="str">
            <v>ROLAC</v>
          </cell>
          <cell r="D1478" t="str">
            <v>T</v>
          </cell>
          <cell r="J1478">
            <v>0</v>
          </cell>
          <cell r="K1478">
            <v>119</v>
          </cell>
        </row>
        <row r="1479">
          <cell r="B1479" t="str">
            <v>RONDØ110</v>
          </cell>
          <cell r="C1479" t="str">
            <v>Rondin ø110</v>
          </cell>
          <cell r="D1479" t="str">
            <v>ML</v>
          </cell>
          <cell r="J1479">
            <v>0</v>
          </cell>
          <cell r="K1479">
            <v>4.34</v>
          </cell>
        </row>
        <row r="1480">
          <cell r="B1480" t="str">
            <v>RONDØ125</v>
          </cell>
          <cell r="C1480" t="str">
            <v>Rondin ø 125</v>
          </cell>
          <cell r="D1480" t="str">
            <v>ML</v>
          </cell>
          <cell r="J1480">
            <v>0</v>
          </cell>
          <cell r="K1480">
            <v>5.61</v>
          </cell>
        </row>
        <row r="1481">
          <cell r="B1481" t="str">
            <v>RONDØ140</v>
          </cell>
          <cell r="C1481" t="str">
            <v>Rondin bois ø140</v>
          </cell>
          <cell r="D1481" t="str">
            <v>ML</v>
          </cell>
          <cell r="J1481">
            <v>0</v>
          </cell>
          <cell r="K1481">
            <v>7.06</v>
          </cell>
        </row>
        <row r="1482">
          <cell r="B1482" t="str">
            <v>RONDØ160</v>
          </cell>
          <cell r="C1482" t="str">
            <v>Rondin bois ø 160</v>
          </cell>
          <cell r="D1482" t="str">
            <v>ML</v>
          </cell>
          <cell r="J1482">
            <v>0</v>
          </cell>
          <cell r="K1482">
            <v>8.3800000000000008</v>
          </cell>
        </row>
        <row r="1483">
          <cell r="B1483" t="str">
            <v>RONDØ200</v>
          </cell>
          <cell r="C1483" t="str">
            <v>Rondin bois ø 200</v>
          </cell>
          <cell r="D1483" t="str">
            <v>ML</v>
          </cell>
          <cell r="J1483">
            <v>0</v>
          </cell>
          <cell r="K1483">
            <v>15.24</v>
          </cell>
        </row>
        <row r="1484">
          <cell r="B1484" t="str">
            <v>RONDØ802</v>
          </cell>
          <cell r="C1484" t="str">
            <v>Rondi de Ø80 et 2 ml</v>
          </cell>
          <cell r="D1484" t="str">
            <v>ML</v>
          </cell>
          <cell r="J1484">
            <v>0</v>
          </cell>
          <cell r="K1484">
            <v>3.12</v>
          </cell>
        </row>
        <row r="1485">
          <cell r="B1485" t="str">
            <v>RONDØ803</v>
          </cell>
          <cell r="C1485" t="str">
            <v>Rondi de Ø80 et 3 ml</v>
          </cell>
          <cell r="D1485" t="str">
            <v>ML</v>
          </cell>
          <cell r="J1485">
            <v>0</v>
          </cell>
          <cell r="K1485">
            <v>3.29</v>
          </cell>
        </row>
        <row r="1486">
          <cell r="B1486" t="str">
            <v>ROSEAUX</v>
          </cell>
          <cell r="C1486" t="str">
            <v>F &amp; plantation de Phragmites 4u/m2</v>
          </cell>
          <cell r="D1486" t="str">
            <v>U</v>
          </cell>
          <cell r="J1486">
            <v>0</v>
          </cell>
          <cell r="L1486">
            <v>2.8</v>
          </cell>
        </row>
        <row r="1487">
          <cell r="B1487" t="str">
            <v>SABLAGE</v>
          </cell>
          <cell r="C1487" t="str">
            <v>Sablage</v>
          </cell>
          <cell r="D1487" t="str">
            <v>M2</v>
          </cell>
          <cell r="J1487">
            <v>0</v>
          </cell>
          <cell r="L1487">
            <v>30</v>
          </cell>
        </row>
        <row r="1488">
          <cell r="B1488" t="str">
            <v>SABLDRAI</v>
          </cell>
          <cell r="C1488" t="str">
            <v>Sable drainant</v>
          </cell>
          <cell r="D1488" t="str">
            <v>T</v>
          </cell>
          <cell r="J1488">
            <v>0</v>
          </cell>
          <cell r="K1488">
            <v>14.21</v>
          </cell>
        </row>
        <row r="1489">
          <cell r="B1489" t="str">
            <v>SABLDRAI</v>
          </cell>
          <cell r="C1489" t="str">
            <v>Sable drainant</v>
          </cell>
          <cell r="D1489" t="str">
            <v>T</v>
          </cell>
          <cell r="J1489">
            <v>0</v>
          </cell>
          <cell r="K1489">
            <v>15.8</v>
          </cell>
        </row>
        <row r="1490">
          <cell r="B1490" t="str">
            <v>SABLDRAI</v>
          </cell>
          <cell r="C1490" t="str">
            <v>Sable drainant</v>
          </cell>
          <cell r="D1490" t="str">
            <v>T</v>
          </cell>
          <cell r="J1490">
            <v>0</v>
          </cell>
          <cell r="K1490">
            <v>18.739999999999998</v>
          </cell>
        </row>
        <row r="1491">
          <cell r="B1491" t="str">
            <v>sable</v>
          </cell>
          <cell r="C1491" t="str">
            <v>Sable à tranchée</v>
          </cell>
          <cell r="D1491" t="str">
            <v>T</v>
          </cell>
          <cell r="J1491">
            <v>0</v>
          </cell>
          <cell r="K1491">
            <v>10</v>
          </cell>
        </row>
        <row r="1492">
          <cell r="B1492" t="str">
            <v>SABLE</v>
          </cell>
          <cell r="C1492" t="str">
            <v>Sable pour plage rendu</v>
          </cell>
          <cell r="D1492" t="str">
            <v>T</v>
          </cell>
          <cell r="J1492">
            <v>0</v>
          </cell>
          <cell r="K1492">
            <v>10.210000000000001</v>
          </cell>
        </row>
        <row r="1493">
          <cell r="B1493" t="str">
            <v>SABLEMUL</v>
          </cell>
          <cell r="C1493" t="str">
            <v>Sable emulsion 0/6</v>
          </cell>
          <cell r="D1493" t="str">
            <v>T</v>
          </cell>
          <cell r="J1493">
            <v>0</v>
          </cell>
          <cell r="K1493">
            <v>48.6</v>
          </cell>
        </row>
        <row r="1494">
          <cell r="B1494" t="str">
            <v>SABLINE</v>
          </cell>
          <cell r="C1494" t="str">
            <v>Sabline</v>
          </cell>
          <cell r="D1494" t="str">
            <v>T</v>
          </cell>
          <cell r="J1494">
            <v>0</v>
          </cell>
          <cell r="K1494">
            <v>6.1</v>
          </cell>
        </row>
        <row r="1495">
          <cell r="B1495" t="str">
            <v>SABLINE</v>
          </cell>
          <cell r="C1495" t="str">
            <v>Sabline</v>
          </cell>
          <cell r="D1495" t="str">
            <v>M3</v>
          </cell>
          <cell r="J1495">
            <v>0</v>
          </cell>
          <cell r="K1495">
            <v>6.8</v>
          </cell>
        </row>
        <row r="1496">
          <cell r="B1496" t="str">
            <v>SABTRA N</v>
          </cell>
          <cell r="C1496" t="str">
            <v>Sable de tranchée (nohic/ escatalens)</v>
          </cell>
          <cell r="D1496" t="str">
            <v>T</v>
          </cell>
          <cell r="J1496">
            <v>0</v>
          </cell>
          <cell r="K1496">
            <v>10.199999999999999</v>
          </cell>
        </row>
        <row r="1497">
          <cell r="B1497" t="str">
            <v>SABTRANC</v>
          </cell>
          <cell r="C1497" t="str">
            <v>Sable de tranchée (gramont)</v>
          </cell>
          <cell r="D1497" t="str">
            <v>T</v>
          </cell>
          <cell r="J1497">
            <v>0</v>
          </cell>
          <cell r="K1497">
            <v>11.17</v>
          </cell>
        </row>
        <row r="1498">
          <cell r="B1498" t="str">
            <v>SABTRANC</v>
          </cell>
          <cell r="C1498" t="str">
            <v>Sable de tranchée (PORTET)</v>
          </cell>
          <cell r="D1498" t="str">
            <v>T</v>
          </cell>
          <cell r="J1498">
            <v>0</v>
          </cell>
          <cell r="K1498">
            <v>9.33</v>
          </cell>
        </row>
        <row r="1499">
          <cell r="B1499" t="str">
            <v>SABTRANC</v>
          </cell>
          <cell r="C1499" t="str">
            <v>Sable de tranchée (ESCALQUENS)</v>
          </cell>
          <cell r="D1499" t="str">
            <v>T</v>
          </cell>
          <cell r="J1499">
            <v>0</v>
          </cell>
          <cell r="K1499">
            <v>11.17</v>
          </cell>
        </row>
        <row r="1500">
          <cell r="B1500" t="str">
            <v>SABTRANC</v>
          </cell>
          <cell r="C1500" t="str">
            <v>Sable de tranchée</v>
          </cell>
          <cell r="D1500" t="str">
            <v>T</v>
          </cell>
          <cell r="J1500">
            <v>0</v>
          </cell>
          <cell r="K1500">
            <v>13.05</v>
          </cell>
        </row>
        <row r="1501">
          <cell r="B1501" t="str">
            <v>SABTRANC</v>
          </cell>
          <cell r="C1501" t="str">
            <v>Sable de tranchée</v>
          </cell>
          <cell r="D1501" t="str">
            <v>T</v>
          </cell>
          <cell r="J1501">
            <v>0</v>
          </cell>
          <cell r="K1501">
            <v>14.47</v>
          </cell>
        </row>
        <row r="1502">
          <cell r="B1502" t="str">
            <v>SABTRANC</v>
          </cell>
          <cell r="C1502" t="str">
            <v>Sable de tranchée  - Francazal</v>
          </cell>
          <cell r="D1502" t="str">
            <v>T</v>
          </cell>
          <cell r="J1502">
            <v>0</v>
          </cell>
          <cell r="K1502">
            <v>10.95</v>
          </cell>
        </row>
        <row r="1503">
          <cell r="B1503" t="str">
            <v>SARGGRIS</v>
          </cell>
          <cell r="C1503" t="str">
            <v>Sable argiliant gris</v>
          </cell>
          <cell r="D1503" t="str">
            <v>T</v>
          </cell>
          <cell r="J1503">
            <v>0</v>
          </cell>
          <cell r="K1503">
            <v>22.8</v>
          </cell>
        </row>
        <row r="1504">
          <cell r="B1504" t="str">
            <v>SARGJAUN</v>
          </cell>
          <cell r="C1504" t="str">
            <v>Sable argiliant JAUNE</v>
          </cell>
          <cell r="D1504" t="str">
            <v>T</v>
          </cell>
          <cell r="J1504">
            <v>0</v>
          </cell>
          <cell r="K1504">
            <v>35.299999999999997</v>
          </cell>
        </row>
        <row r="1505">
          <cell r="B1505" t="str">
            <v>SARGOCRE</v>
          </cell>
          <cell r="C1505" t="str">
            <v>Sable argiliant ocre</v>
          </cell>
          <cell r="D1505" t="str">
            <v>T</v>
          </cell>
          <cell r="J1505">
            <v>0</v>
          </cell>
          <cell r="K1505">
            <v>53</v>
          </cell>
        </row>
        <row r="1506">
          <cell r="B1506" t="str">
            <v>SARGROSE</v>
          </cell>
          <cell r="C1506" t="str">
            <v>Sable argiliant rose</v>
          </cell>
          <cell r="D1506" t="str">
            <v>T</v>
          </cell>
          <cell r="J1506">
            <v>0</v>
          </cell>
          <cell r="K1506">
            <v>29.5</v>
          </cell>
        </row>
        <row r="1507">
          <cell r="B1507" t="str">
            <v>SASTABLA</v>
          </cell>
          <cell r="C1507" t="str">
            <v>Sable Stabex BLANC</v>
          </cell>
          <cell r="D1507" t="str">
            <v>T</v>
          </cell>
          <cell r="J1507">
            <v>0</v>
          </cell>
          <cell r="K1507">
            <v>40.299999999999997</v>
          </cell>
        </row>
        <row r="1508">
          <cell r="B1508" t="str">
            <v>SAULE</v>
          </cell>
          <cell r="C1508" t="str">
            <v>Boutures de saule diam 2 à 4 cm</v>
          </cell>
          <cell r="D1508" t="str">
            <v>U</v>
          </cell>
          <cell r="J1508">
            <v>0</v>
          </cell>
          <cell r="L1508">
            <v>3</v>
          </cell>
        </row>
        <row r="1509">
          <cell r="B1509" t="str">
            <v>SAVONNIE</v>
          </cell>
          <cell r="C1509" t="str">
            <v>KOELREUTERIA PANICULATA 14-16 TIGE</v>
          </cell>
          <cell r="D1509" t="str">
            <v>U</v>
          </cell>
          <cell r="J1509">
            <v>0</v>
          </cell>
          <cell r="L1509">
            <v>200</v>
          </cell>
        </row>
        <row r="1510">
          <cell r="B1510" t="str">
            <v>scie</v>
          </cell>
          <cell r="C1510" t="str">
            <v>Scia à sol</v>
          </cell>
          <cell r="D1510" t="str">
            <v>J</v>
          </cell>
          <cell r="I1510">
            <v>50</v>
          </cell>
          <cell r="J1510">
            <v>50</v>
          </cell>
        </row>
        <row r="1511">
          <cell r="B1511" t="str">
            <v>SELECTA</v>
          </cell>
          <cell r="C1511" t="str">
            <v>Grille plate SELECTA</v>
          </cell>
          <cell r="D1511" t="str">
            <v>U</v>
          </cell>
          <cell r="J1511">
            <v>0</v>
          </cell>
          <cell r="K1511">
            <v>257</v>
          </cell>
        </row>
        <row r="1512">
          <cell r="B1512" t="str">
            <v>SELECTVT</v>
          </cell>
          <cell r="C1512" t="str">
            <v>Bouche d'égout SELECTA VT</v>
          </cell>
          <cell r="D1512" t="str">
            <v>U</v>
          </cell>
          <cell r="J1512">
            <v>0</v>
          </cell>
          <cell r="K1512">
            <v>197</v>
          </cell>
        </row>
        <row r="1513">
          <cell r="B1513" t="str">
            <v>semi m3</v>
          </cell>
          <cell r="C1513" t="str">
            <v>Semi benne location</v>
          </cell>
          <cell r="D1513" t="str">
            <v>J</v>
          </cell>
          <cell r="I1513">
            <v>550</v>
          </cell>
          <cell r="J1513">
            <v>550</v>
          </cell>
          <cell r="M1513">
            <v>11</v>
          </cell>
        </row>
        <row r="1514">
          <cell r="B1514" t="str">
            <v>semi t</v>
          </cell>
          <cell r="C1514" t="str">
            <v>Semi benne location</v>
          </cell>
          <cell r="D1514" t="str">
            <v>J</v>
          </cell>
          <cell r="I1514">
            <v>550</v>
          </cell>
          <cell r="J1514">
            <v>550</v>
          </cell>
          <cell r="M1514">
            <v>25</v>
          </cell>
        </row>
        <row r="1515">
          <cell r="B1515" t="str">
            <v>SEMIS</v>
          </cell>
          <cell r="C1515" t="str">
            <v>Semis à raison de 30 à 40 g/m2</v>
          </cell>
          <cell r="D1515" t="str">
            <v>M2</v>
          </cell>
          <cell r="J1515">
            <v>0</v>
          </cell>
          <cell r="L1515">
            <v>0.4</v>
          </cell>
        </row>
        <row r="1516">
          <cell r="B1516" t="str">
            <v>SENS OBL</v>
          </cell>
          <cell r="C1516" t="str">
            <v>Panneau sens obligatoire</v>
          </cell>
          <cell r="D1516" t="str">
            <v>U</v>
          </cell>
          <cell r="J1516">
            <v>0</v>
          </cell>
          <cell r="K1516">
            <v>140</v>
          </cell>
        </row>
        <row r="1517">
          <cell r="B1517" t="str">
            <v>SENSINT</v>
          </cell>
          <cell r="C1517" t="str">
            <v>Panneaux sens interdit cl2 650mm</v>
          </cell>
          <cell r="D1517" t="str">
            <v>U</v>
          </cell>
          <cell r="J1517">
            <v>0</v>
          </cell>
          <cell r="K1517">
            <v>140</v>
          </cell>
        </row>
        <row r="1518">
          <cell r="B1518" t="str">
            <v>SENSUNIQ</v>
          </cell>
          <cell r="C1518" t="str">
            <v>Panneaux sens unique cl2 500 mm</v>
          </cell>
          <cell r="D1518" t="str">
            <v>U</v>
          </cell>
          <cell r="J1518">
            <v>0</v>
          </cell>
          <cell r="K1518">
            <v>135.9</v>
          </cell>
        </row>
        <row r="1519">
          <cell r="B1519" t="str">
            <v>SEPFE031</v>
          </cell>
          <cell r="C1519" t="str">
            <v>Séparateur de fécule AIS031</v>
          </cell>
          <cell r="D1519" t="str">
            <v>U</v>
          </cell>
          <cell r="J1519">
            <v>0</v>
          </cell>
          <cell r="K1519">
            <v>1780</v>
          </cell>
        </row>
        <row r="1520">
          <cell r="B1520" t="str">
            <v>SEPGR 2</v>
          </cell>
          <cell r="C1520" t="str">
            <v>Séparateur à graisse taille 2</v>
          </cell>
          <cell r="D1520" t="str">
            <v>U</v>
          </cell>
          <cell r="J1520">
            <v>0</v>
          </cell>
          <cell r="K1520">
            <v>1276</v>
          </cell>
        </row>
        <row r="1521">
          <cell r="B1521" t="str">
            <v>SEPGR 3</v>
          </cell>
          <cell r="C1521" t="str">
            <v>Séparateur à graisse 3l/s</v>
          </cell>
          <cell r="D1521" t="str">
            <v>U</v>
          </cell>
          <cell r="J1521">
            <v>0</v>
          </cell>
          <cell r="K1521">
            <v>2174</v>
          </cell>
        </row>
        <row r="1522">
          <cell r="B1522" t="str">
            <v>SEPGR 4</v>
          </cell>
          <cell r="C1522" t="str">
            <v>SEPARATEUR A GRAISSE ACIER 4L/S</v>
          </cell>
          <cell r="D1522" t="str">
            <v>U</v>
          </cell>
          <cell r="J1522">
            <v>0</v>
          </cell>
          <cell r="K1522">
            <v>1239.55</v>
          </cell>
        </row>
        <row r="1523">
          <cell r="B1523" t="str">
            <v>SEPHY015</v>
          </cell>
          <cell r="C1523" t="str">
            <v>Séparateur à hydrocarbure 1.5 l/s</v>
          </cell>
          <cell r="D1523" t="str">
            <v>U</v>
          </cell>
          <cell r="J1523">
            <v>0</v>
          </cell>
          <cell r="K1523">
            <v>2310</v>
          </cell>
        </row>
        <row r="1524">
          <cell r="B1524" t="str">
            <v>SEPHY03</v>
          </cell>
          <cell r="C1524" t="str">
            <v>Séparateur à hydrocarbure 3 l/s</v>
          </cell>
          <cell r="D1524" t="str">
            <v>U</v>
          </cell>
          <cell r="J1524">
            <v>0</v>
          </cell>
          <cell r="K1524">
            <v>2700</v>
          </cell>
        </row>
        <row r="1525">
          <cell r="B1525" t="str">
            <v>SEPHY06</v>
          </cell>
          <cell r="C1525" t="str">
            <v>Séparateur à hydrocarbures 6 l/s</v>
          </cell>
          <cell r="D1525" t="str">
            <v>U</v>
          </cell>
          <cell r="J1525">
            <v>0</v>
          </cell>
          <cell r="K1525">
            <v>4908.8599999999997</v>
          </cell>
        </row>
        <row r="1526">
          <cell r="B1526" t="str">
            <v>SEPHY10</v>
          </cell>
          <cell r="C1526" t="str">
            <v>Séparateur à hydro. 10 l/s</v>
          </cell>
          <cell r="D1526" t="str">
            <v>U</v>
          </cell>
          <cell r="J1526">
            <v>0</v>
          </cell>
          <cell r="K1526">
            <v>4337.17</v>
          </cell>
        </row>
        <row r="1527">
          <cell r="B1527" t="str">
            <v>SEPHY120</v>
          </cell>
          <cell r="C1527" t="str">
            <v>Séparateur à hydro.120 l/s + by pass</v>
          </cell>
          <cell r="D1527" t="str">
            <v>U</v>
          </cell>
          <cell r="J1527">
            <v>0</v>
          </cell>
          <cell r="K1527">
            <v>8770</v>
          </cell>
        </row>
        <row r="1528">
          <cell r="B1528" t="str">
            <v>SEPHY15</v>
          </cell>
          <cell r="C1528" t="str">
            <v>Séparateur à hydro. 15 l/s</v>
          </cell>
          <cell r="D1528" t="str">
            <v>U</v>
          </cell>
          <cell r="J1528">
            <v>0</v>
          </cell>
          <cell r="K1528">
            <v>2929.42</v>
          </cell>
        </row>
        <row r="1529">
          <cell r="B1529" t="str">
            <v>SEPHY20</v>
          </cell>
          <cell r="C1529" t="str">
            <v>Séparateur à hydro. 20 l/s</v>
          </cell>
          <cell r="D1529" t="str">
            <v>U</v>
          </cell>
          <cell r="J1529">
            <v>0</v>
          </cell>
          <cell r="K1529">
            <v>3600</v>
          </cell>
        </row>
        <row r="1530">
          <cell r="B1530" t="str">
            <v>SEPHY25B</v>
          </cell>
          <cell r="C1530" t="str">
            <v>Séparateur à hydro 25 l avec by pass</v>
          </cell>
          <cell r="D1530" t="str">
            <v>U</v>
          </cell>
          <cell r="J1530">
            <v>0</v>
          </cell>
          <cell r="K1530">
            <v>4358</v>
          </cell>
        </row>
        <row r="1531">
          <cell r="B1531" t="str">
            <v>SEPHY30</v>
          </cell>
          <cell r="C1531" t="str">
            <v>Séparateur à hydrocarbures 30 l/s</v>
          </cell>
          <cell r="D1531" t="str">
            <v>U</v>
          </cell>
          <cell r="J1531">
            <v>0</v>
          </cell>
          <cell r="K1531">
            <v>2975</v>
          </cell>
        </row>
        <row r="1532">
          <cell r="B1532" t="str">
            <v>SEPHY30B</v>
          </cell>
          <cell r="C1532" t="str">
            <v>Séparateur à hydro. 30 l/s + by pass</v>
          </cell>
          <cell r="D1532" t="str">
            <v>U</v>
          </cell>
          <cell r="J1532">
            <v>0</v>
          </cell>
          <cell r="K1532">
            <v>5000</v>
          </cell>
        </row>
        <row r="1533">
          <cell r="B1533" t="str">
            <v>SEPHY40B</v>
          </cell>
          <cell r="C1533" t="str">
            <v>Séparateur à hydro. 40 l/s + by pass</v>
          </cell>
          <cell r="D1533" t="str">
            <v>U</v>
          </cell>
          <cell r="J1533">
            <v>0</v>
          </cell>
          <cell r="K1533">
            <v>5500</v>
          </cell>
        </row>
        <row r="1534">
          <cell r="B1534" t="str">
            <v>SEPHY50B</v>
          </cell>
          <cell r="C1534" t="str">
            <v>Séparateur à hydro. 50 l/s + by pass</v>
          </cell>
          <cell r="D1534" t="str">
            <v>U</v>
          </cell>
          <cell r="J1534">
            <v>0</v>
          </cell>
          <cell r="K1534">
            <v>5600</v>
          </cell>
        </row>
        <row r="1535">
          <cell r="B1535" t="str">
            <v>SEPHY80B</v>
          </cell>
          <cell r="C1535" t="str">
            <v>Séparateur à hydro. 80 l/s + by pass</v>
          </cell>
          <cell r="D1535" t="str">
            <v>U</v>
          </cell>
          <cell r="J1535">
            <v>0</v>
          </cell>
          <cell r="K1535">
            <v>6150</v>
          </cell>
        </row>
        <row r="1536">
          <cell r="B1536" t="str">
            <v>SERRURPD</v>
          </cell>
          <cell r="C1536" t="str">
            <v>SSTPD Travaux de serrurerie</v>
          </cell>
          <cell r="D1536" t="str">
            <v>ENS</v>
          </cell>
          <cell r="J1536">
            <v>0</v>
          </cell>
          <cell r="L1536">
            <v>1</v>
          </cell>
        </row>
        <row r="1537">
          <cell r="B1537" t="str">
            <v>SERRURPM</v>
          </cell>
          <cell r="C1537" t="str">
            <v>SST Travaux de serrurerie</v>
          </cell>
          <cell r="D1537" t="str">
            <v>ENS</v>
          </cell>
          <cell r="J1537">
            <v>0</v>
          </cell>
          <cell r="L1537">
            <v>1</v>
          </cell>
        </row>
        <row r="1538">
          <cell r="B1538" t="str">
            <v>SHC400</v>
          </cell>
          <cell r="C1538" t="str">
            <v>Tampon hydraulique pour regard 40</v>
          </cell>
          <cell r="D1538" t="str">
            <v>U</v>
          </cell>
          <cell r="J1538">
            <v>0</v>
          </cell>
          <cell r="K1538">
            <v>44.15</v>
          </cell>
        </row>
        <row r="1539">
          <cell r="B1539" t="str">
            <v>SHC500</v>
          </cell>
          <cell r="C1539" t="str">
            <v>Tampon hydraulique pour regard 50</v>
          </cell>
          <cell r="D1539" t="str">
            <v>U</v>
          </cell>
          <cell r="J1539">
            <v>0</v>
          </cell>
          <cell r="K1539">
            <v>66.22</v>
          </cell>
        </row>
        <row r="1540">
          <cell r="B1540" t="str">
            <v>SHC600</v>
          </cell>
          <cell r="C1540" t="str">
            <v>Tampon hydraulique pour regard 60</v>
          </cell>
          <cell r="D1540" t="str">
            <v>U</v>
          </cell>
          <cell r="J1540">
            <v>0</v>
          </cell>
          <cell r="K1540">
            <v>95.19</v>
          </cell>
        </row>
        <row r="1541">
          <cell r="B1541" t="str">
            <v>SHC700</v>
          </cell>
          <cell r="C1541" t="str">
            <v>Tampon hydraulique pour regard 70</v>
          </cell>
          <cell r="D1541" t="str">
            <v>U</v>
          </cell>
          <cell r="J1541">
            <v>0</v>
          </cell>
          <cell r="K1541">
            <v>113.81</v>
          </cell>
        </row>
        <row r="1542">
          <cell r="B1542" t="str">
            <v>SIGLHA</v>
          </cell>
          <cell r="C1542" t="str">
            <v>SIGLE HANDICAPE</v>
          </cell>
          <cell r="D1542" t="str">
            <v>U</v>
          </cell>
          <cell r="J1542">
            <v>0</v>
          </cell>
          <cell r="L1542">
            <v>16</v>
          </cell>
        </row>
        <row r="1543">
          <cell r="B1543" t="str">
            <v>SIGLHAND</v>
          </cell>
          <cell r="C1543" t="str">
            <v>Sigle handicapé / fleche</v>
          </cell>
          <cell r="D1543" t="str">
            <v>U</v>
          </cell>
          <cell r="J1543">
            <v>0</v>
          </cell>
          <cell r="L1543">
            <v>11.4</v>
          </cell>
        </row>
        <row r="1544">
          <cell r="B1544" t="str">
            <v>SIGNAHPD</v>
          </cell>
          <cell r="C1544" t="str">
            <v>SSTPD Aménagement urbain</v>
          </cell>
          <cell r="D1544" t="str">
            <v>ENS</v>
          </cell>
          <cell r="J1544">
            <v>0</v>
          </cell>
          <cell r="L1544">
            <v>1</v>
          </cell>
        </row>
        <row r="1545">
          <cell r="B1545" t="str">
            <v>SIGNAHPD</v>
          </cell>
          <cell r="C1545" t="str">
            <v>SSTPD Travaux de signalisation</v>
          </cell>
          <cell r="D1545" t="str">
            <v>ENS</v>
          </cell>
          <cell r="J1545">
            <v>0</v>
          </cell>
          <cell r="L1545">
            <v>1</v>
          </cell>
        </row>
        <row r="1546">
          <cell r="B1546" t="str">
            <v>SIGNAHPD</v>
          </cell>
          <cell r="C1546" t="str">
            <v>SSTPD Travaux de signalisation</v>
          </cell>
          <cell r="D1546" t="str">
            <v>ENS</v>
          </cell>
          <cell r="J1546">
            <v>0</v>
          </cell>
          <cell r="L1546">
            <v>1</v>
          </cell>
        </row>
        <row r="1547">
          <cell r="B1547" t="str">
            <v>SIGNAHPM</v>
          </cell>
          <cell r="C1547" t="str">
            <v>SST Aménagement urbain</v>
          </cell>
          <cell r="D1547" t="str">
            <v>ENS</v>
          </cell>
          <cell r="J1547">
            <v>0</v>
          </cell>
          <cell r="L1547">
            <v>1</v>
          </cell>
        </row>
        <row r="1548">
          <cell r="B1548" t="str">
            <v>SIGNAHPM</v>
          </cell>
          <cell r="C1548" t="str">
            <v>SSTP Travaux de signalisation</v>
          </cell>
          <cell r="D1548" t="str">
            <v>ENS</v>
          </cell>
          <cell r="J1548">
            <v>0</v>
          </cell>
          <cell r="L1548">
            <v>1</v>
          </cell>
        </row>
        <row r="1549">
          <cell r="B1549" t="str">
            <v>SIGNAHPM</v>
          </cell>
          <cell r="C1549" t="str">
            <v>SSTP Travaux de signalisation</v>
          </cell>
          <cell r="D1549" t="str">
            <v>ENS</v>
          </cell>
          <cell r="J1549">
            <v>0</v>
          </cell>
          <cell r="L1549">
            <v>1</v>
          </cell>
        </row>
        <row r="1550">
          <cell r="B1550" t="str">
            <v>SIGNCHAN</v>
          </cell>
          <cell r="C1550" t="str">
            <v>Signalisation de chantier</v>
          </cell>
          <cell r="D1550" t="str">
            <v>J</v>
          </cell>
          <cell r="J1550">
            <v>0</v>
          </cell>
          <cell r="K1550">
            <v>0.46</v>
          </cell>
        </row>
        <row r="1551">
          <cell r="B1551" t="str">
            <v>SIØIX100</v>
          </cell>
          <cell r="C1551" t="str">
            <v>Siphon de sol inox dn 100</v>
          </cell>
          <cell r="D1551" t="str">
            <v>U</v>
          </cell>
          <cell r="J1551">
            <v>0</v>
          </cell>
          <cell r="K1551">
            <v>209.92</v>
          </cell>
        </row>
        <row r="1552">
          <cell r="B1552" t="str">
            <v>SIPH300</v>
          </cell>
          <cell r="C1552" t="str">
            <v>Siphon de cours 300x300</v>
          </cell>
          <cell r="D1552" t="str">
            <v>U</v>
          </cell>
          <cell r="J1552">
            <v>0</v>
          </cell>
          <cell r="K1552">
            <v>35.869999999999997</v>
          </cell>
        </row>
        <row r="1553">
          <cell r="B1553" t="str">
            <v>SOCER</v>
          </cell>
          <cell r="C1553" t="str">
            <v>Pontage de fissures</v>
          </cell>
          <cell r="D1553" t="str">
            <v>ML</v>
          </cell>
          <cell r="J1553">
            <v>0</v>
          </cell>
          <cell r="L1553">
            <v>3.61</v>
          </cell>
        </row>
        <row r="1554">
          <cell r="B1554" t="str">
            <v>SOCODELI</v>
          </cell>
          <cell r="C1554" t="str">
            <v>Traitement des déchets</v>
          </cell>
          <cell r="D1554" t="str">
            <v>U</v>
          </cell>
          <cell r="J1554">
            <v>0</v>
          </cell>
          <cell r="L1554">
            <v>1</v>
          </cell>
        </row>
        <row r="1555">
          <cell r="B1555" t="str">
            <v>SOGECER</v>
          </cell>
          <cell r="C1555" t="str">
            <v>Divers SOGECER</v>
          </cell>
          <cell r="D1555" t="str">
            <v>U</v>
          </cell>
          <cell r="J1555">
            <v>0</v>
          </cell>
          <cell r="L1555">
            <v>0.15</v>
          </cell>
        </row>
        <row r="1556">
          <cell r="B1556" t="str">
            <v>SOLO</v>
          </cell>
          <cell r="C1556" t="str">
            <v>Tampon SOLO rond</v>
          </cell>
          <cell r="D1556" t="str">
            <v>U</v>
          </cell>
          <cell r="J1556">
            <v>0</v>
          </cell>
          <cell r="K1556">
            <v>165.88</v>
          </cell>
        </row>
        <row r="1557">
          <cell r="B1557" t="str">
            <v>SOLOC</v>
          </cell>
          <cell r="C1557" t="str">
            <v>Rabotage</v>
          </cell>
          <cell r="D1557" t="str">
            <v>ENS</v>
          </cell>
          <cell r="J1557">
            <v>0</v>
          </cell>
          <cell r="L1557">
            <v>1</v>
          </cell>
        </row>
        <row r="1558">
          <cell r="B1558" t="str">
            <v>SOLOGR</v>
          </cell>
          <cell r="C1558" t="str">
            <v>Grille articulée SOLO rond Ø 850</v>
          </cell>
          <cell r="D1558" t="str">
            <v>U</v>
          </cell>
          <cell r="J1558">
            <v>0</v>
          </cell>
          <cell r="K1558">
            <v>270.72000000000003</v>
          </cell>
        </row>
        <row r="1559">
          <cell r="B1559" t="str">
            <v>SOMDRAIN</v>
          </cell>
          <cell r="C1559" t="str">
            <v>Somdrain</v>
          </cell>
          <cell r="D1559" t="str">
            <v>M2</v>
          </cell>
          <cell r="J1559">
            <v>0</v>
          </cell>
          <cell r="K1559">
            <v>47.88</v>
          </cell>
        </row>
        <row r="1560">
          <cell r="B1560" t="str">
            <v>SPHERE60</v>
          </cell>
          <cell r="C1560" t="str">
            <v>Sphère en béton Ø 60</v>
          </cell>
          <cell r="D1560" t="str">
            <v>U</v>
          </cell>
          <cell r="J1560">
            <v>0</v>
          </cell>
          <cell r="K1560">
            <v>202.27</v>
          </cell>
        </row>
        <row r="1561">
          <cell r="B1561" t="str">
            <v>SPIE</v>
          </cell>
          <cell r="C1561" t="str">
            <v>Sous traitance Spie</v>
          </cell>
          <cell r="D1561" t="str">
            <v>ENS</v>
          </cell>
          <cell r="J1561">
            <v>0</v>
          </cell>
          <cell r="L1561">
            <v>1</v>
          </cell>
        </row>
        <row r="1562">
          <cell r="B1562" t="str">
            <v>SS DIVER</v>
          </cell>
          <cell r="C1562" t="str">
            <v>SOUS TRAITANCE DIVERS</v>
          </cell>
          <cell r="D1562" t="str">
            <v>U</v>
          </cell>
          <cell r="J1562">
            <v>0</v>
          </cell>
          <cell r="L1562">
            <v>1</v>
          </cell>
        </row>
        <row r="1563">
          <cell r="B1563" t="str">
            <v>SSAMECDI</v>
          </cell>
          <cell r="C1563" t="str">
            <v>SS AMEC SPIE DIVERS</v>
          </cell>
          <cell r="D1563" t="str">
            <v>ML</v>
          </cell>
          <cell r="J1563">
            <v>0</v>
          </cell>
          <cell r="L1563">
            <v>1</v>
          </cell>
        </row>
        <row r="1564">
          <cell r="B1564" t="str">
            <v>SSAMECSP</v>
          </cell>
          <cell r="C1564" t="str">
            <v>Divers sous traitance Amec Spie</v>
          </cell>
          <cell r="D1564" t="str">
            <v>FT</v>
          </cell>
          <cell r="J1564">
            <v>0</v>
          </cell>
          <cell r="L1564">
            <v>1</v>
          </cell>
        </row>
        <row r="1565">
          <cell r="B1565" t="str">
            <v>SSBETGIR</v>
          </cell>
          <cell r="C1565" t="str">
            <v>Sous traitance divers du BET Girou</v>
          </cell>
          <cell r="D1565" t="str">
            <v>FT</v>
          </cell>
          <cell r="J1565">
            <v>0</v>
          </cell>
          <cell r="L1565">
            <v>1</v>
          </cell>
        </row>
        <row r="1566">
          <cell r="B1566" t="str">
            <v>SSDALL8</v>
          </cell>
          <cell r="C1566" t="str">
            <v>Pose de sous dallage de 8 cm sans fourni</v>
          </cell>
          <cell r="D1566" t="str">
            <v>M2</v>
          </cell>
          <cell r="J1566">
            <v>0</v>
          </cell>
          <cell r="L1566">
            <v>4</v>
          </cell>
        </row>
        <row r="1567">
          <cell r="B1567" t="str">
            <v>SSPDAMEC</v>
          </cell>
          <cell r="C1567" t="str">
            <v>Divers sous traitance Amec Spie</v>
          </cell>
          <cell r="D1567" t="str">
            <v>FT</v>
          </cell>
          <cell r="J1567">
            <v>0</v>
          </cell>
          <cell r="L1567">
            <v>1</v>
          </cell>
        </row>
        <row r="1568">
          <cell r="B1568" t="str">
            <v>SSSCAMDI</v>
          </cell>
          <cell r="C1568" t="str">
            <v>Sous traitance scam divers</v>
          </cell>
          <cell r="D1568" t="str">
            <v>FT</v>
          </cell>
          <cell r="J1568">
            <v>0</v>
          </cell>
          <cell r="L1568">
            <v>1</v>
          </cell>
        </row>
        <row r="1569">
          <cell r="B1569" t="str">
            <v>SST MIDI</v>
          </cell>
          <cell r="C1569" t="str">
            <v>Sous traitance midi TP</v>
          </cell>
          <cell r="D1569" t="str">
            <v>FT</v>
          </cell>
          <cell r="J1569">
            <v>0</v>
          </cell>
          <cell r="L1569">
            <v>1</v>
          </cell>
        </row>
        <row r="1570">
          <cell r="B1570" t="str">
            <v>STABEX</v>
          </cell>
          <cell r="C1570" t="str">
            <v>Liant STABEX en vrac pour stabilisé</v>
          </cell>
          <cell r="D1570" t="str">
            <v>T</v>
          </cell>
          <cell r="J1570">
            <v>0</v>
          </cell>
          <cell r="K1570">
            <v>160</v>
          </cell>
        </row>
        <row r="1571">
          <cell r="B1571" t="str">
            <v>STABILHP</v>
          </cell>
          <cell r="C1571" t="str">
            <v>Liant STABIL HP</v>
          </cell>
          <cell r="D1571" t="str">
            <v>T</v>
          </cell>
          <cell r="J1571">
            <v>0</v>
          </cell>
          <cell r="K1571">
            <v>360</v>
          </cell>
        </row>
        <row r="1572">
          <cell r="B1572" t="str">
            <v>STEEPLE</v>
          </cell>
          <cell r="C1572" t="str">
            <v>Riviere de steeple</v>
          </cell>
          <cell r="D1572" t="str">
            <v>U</v>
          </cell>
          <cell r="J1572">
            <v>0</v>
          </cell>
          <cell r="K1572">
            <v>2606.42</v>
          </cell>
        </row>
        <row r="1573">
          <cell r="B1573" t="str">
            <v>STOP</v>
          </cell>
          <cell r="C1573" t="str">
            <v>Panneaux stop cl2 600mm</v>
          </cell>
          <cell r="D1573" t="str">
            <v>U</v>
          </cell>
          <cell r="J1573">
            <v>0</v>
          </cell>
          <cell r="K1573">
            <v>146.13</v>
          </cell>
        </row>
        <row r="1574">
          <cell r="B1574" t="str">
            <v>SUP80X42</v>
          </cell>
          <cell r="C1574" t="str">
            <v>Support galva 80x40 en 2.5 ml</v>
          </cell>
          <cell r="D1574" t="str">
            <v>U</v>
          </cell>
          <cell r="J1574">
            <v>0</v>
          </cell>
          <cell r="K1574">
            <v>56.08</v>
          </cell>
        </row>
        <row r="1575">
          <cell r="B1575" t="str">
            <v>SUP80X43</v>
          </cell>
          <cell r="C1575" t="str">
            <v>Support galva 80X40 EN 3.5 ML</v>
          </cell>
          <cell r="D1575" t="str">
            <v>U</v>
          </cell>
          <cell r="J1575">
            <v>0</v>
          </cell>
          <cell r="K1575">
            <v>39.28</v>
          </cell>
        </row>
        <row r="1576">
          <cell r="B1576" t="str">
            <v>SUP80X80</v>
          </cell>
          <cell r="C1576" t="str">
            <v>Support de panneau 80x80 acier</v>
          </cell>
          <cell r="D1576" t="str">
            <v>U</v>
          </cell>
          <cell r="J1576">
            <v>0</v>
          </cell>
          <cell r="K1576">
            <v>72.12</v>
          </cell>
        </row>
        <row r="1577">
          <cell r="B1577" t="str">
            <v>T1</v>
          </cell>
          <cell r="C1577" t="str">
            <v>Bordure T1</v>
          </cell>
          <cell r="D1577" t="str">
            <v>ML</v>
          </cell>
          <cell r="J1577">
            <v>0</v>
          </cell>
          <cell r="K1577">
            <v>2.65</v>
          </cell>
        </row>
        <row r="1578">
          <cell r="B1578" t="str">
            <v>T125C020</v>
          </cell>
          <cell r="C1578" t="str">
            <v>Tampon 20x20 125 KN</v>
          </cell>
          <cell r="D1578" t="str">
            <v>U</v>
          </cell>
          <cell r="J1578">
            <v>0</v>
          </cell>
          <cell r="K1578">
            <v>12.2</v>
          </cell>
        </row>
        <row r="1579">
          <cell r="B1579" t="str">
            <v>T125C025</v>
          </cell>
          <cell r="C1579" t="str">
            <v>Tampon 25x25 125 KN</v>
          </cell>
          <cell r="D1579" t="str">
            <v>U</v>
          </cell>
          <cell r="J1579">
            <v>0</v>
          </cell>
          <cell r="K1579">
            <v>11.97</v>
          </cell>
        </row>
        <row r="1580">
          <cell r="B1580" t="str">
            <v>T125C030</v>
          </cell>
          <cell r="C1580" t="str">
            <v>Tampon 30x30 125 KN</v>
          </cell>
          <cell r="D1580" t="str">
            <v>U</v>
          </cell>
          <cell r="J1580">
            <v>0</v>
          </cell>
          <cell r="K1580">
            <v>10.67</v>
          </cell>
        </row>
        <row r="1581">
          <cell r="B1581" t="str">
            <v>T125C030</v>
          </cell>
          <cell r="C1581" t="str">
            <v>Tampon 30x30 125 KN</v>
          </cell>
          <cell r="D1581" t="str">
            <v>U</v>
          </cell>
          <cell r="J1581">
            <v>0</v>
          </cell>
          <cell r="K1581">
            <v>10.79</v>
          </cell>
        </row>
        <row r="1582">
          <cell r="B1582" t="str">
            <v>T125C040</v>
          </cell>
          <cell r="C1582" t="str">
            <v>Tampon 40x40 125 KN</v>
          </cell>
          <cell r="D1582" t="str">
            <v>U</v>
          </cell>
          <cell r="J1582">
            <v>0</v>
          </cell>
          <cell r="K1582">
            <v>15.41</v>
          </cell>
        </row>
        <row r="1583">
          <cell r="B1583" t="str">
            <v>T125C040</v>
          </cell>
          <cell r="C1583" t="str">
            <v>Tampon 40x40 125 KN</v>
          </cell>
          <cell r="D1583" t="str">
            <v>U</v>
          </cell>
          <cell r="J1583">
            <v>0</v>
          </cell>
          <cell r="K1583">
            <v>16.510000000000002</v>
          </cell>
        </row>
        <row r="1584">
          <cell r="B1584" t="str">
            <v>T125C050</v>
          </cell>
          <cell r="C1584" t="str">
            <v>Tampon 50x50 125 KN</v>
          </cell>
          <cell r="D1584" t="str">
            <v>U</v>
          </cell>
          <cell r="J1584">
            <v>0</v>
          </cell>
          <cell r="K1584">
            <v>29.63</v>
          </cell>
        </row>
        <row r="1585">
          <cell r="B1585" t="str">
            <v>T125C060</v>
          </cell>
          <cell r="C1585" t="str">
            <v>Tampon 60x60 125 KN</v>
          </cell>
          <cell r="D1585" t="str">
            <v>U</v>
          </cell>
          <cell r="J1585">
            <v>0</v>
          </cell>
          <cell r="K1585">
            <v>41.48</v>
          </cell>
        </row>
        <row r="1586">
          <cell r="B1586" t="str">
            <v>T125C070</v>
          </cell>
          <cell r="C1586" t="str">
            <v>Tampon 70x70 125 KN</v>
          </cell>
          <cell r="D1586" t="str">
            <v>U</v>
          </cell>
          <cell r="J1586">
            <v>0</v>
          </cell>
          <cell r="K1586">
            <v>64</v>
          </cell>
        </row>
        <row r="1587">
          <cell r="B1587" t="str">
            <v>T125C080</v>
          </cell>
          <cell r="C1587" t="str">
            <v>Tampon 80x80 125 KN</v>
          </cell>
          <cell r="D1587" t="str">
            <v>U</v>
          </cell>
          <cell r="J1587">
            <v>0</v>
          </cell>
          <cell r="K1587">
            <v>77.040000000000006</v>
          </cell>
        </row>
        <row r="1588">
          <cell r="B1588" t="str">
            <v>T125C100</v>
          </cell>
          <cell r="C1588" t="str">
            <v>Tampon 100x100 125 KN</v>
          </cell>
          <cell r="D1588" t="str">
            <v>U</v>
          </cell>
          <cell r="J1588">
            <v>0</v>
          </cell>
          <cell r="K1588">
            <v>334.09</v>
          </cell>
        </row>
        <row r="1589">
          <cell r="B1589" t="str">
            <v>T1p</v>
          </cell>
          <cell r="C1589" t="str">
            <v>Bordures T1</v>
          </cell>
          <cell r="D1589" t="str">
            <v>ML</v>
          </cell>
          <cell r="J1589">
            <v>0</v>
          </cell>
          <cell r="L1589">
            <v>16</v>
          </cell>
        </row>
        <row r="1590">
          <cell r="B1590" t="str">
            <v>T2</v>
          </cell>
          <cell r="C1590" t="str">
            <v>Fourniture et pose de bordure T2</v>
          </cell>
          <cell r="D1590" t="str">
            <v>ML</v>
          </cell>
          <cell r="J1590">
            <v>0</v>
          </cell>
          <cell r="L1590">
            <v>18.7</v>
          </cell>
        </row>
        <row r="1591">
          <cell r="B1591" t="str">
            <v>T2</v>
          </cell>
          <cell r="C1591" t="str">
            <v>Bordure T2</v>
          </cell>
          <cell r="D1591" t="str">
            <v>ML</v>
          </cell>
          <cell r="J1591">
            <v>0</v>
          </cell>
          <cell r="K1591">
            <v>6.5</v>
          </cell>
        </row>
        <row r="1592">
          <cell r="B1592" t="str">
            <v>T2 BASSE</v>
          </cell>
          <cell r="C1592" t="str">
            <v>Bordure T2 basse</v>
          </cell>
          <cell r="D1592" t="str">
            <v>ML</v>
          </cell>
          <cell r="J1592">
            <v>0</v>
          </cell>
          <cell r="K1592">
            <v>6.61</v>
          </cell>
        </row>
        <row r="1593">
          <cell r="B1593" t="str">
            <v>T2 CALCO</v>
          </cell>
          <cell r="C1593" t="str">
            <v>Bordure T2 Calcaire Comblanchien</v>
          </cell>
          <cell r="D1593" t="str">
            <v>ML</v>
          </cell>
          <cell r="J1593">
            <v>0</v>
          </cell>
          <cell r="K1593">
            <v>29</v>
          </cell>
        </row>
        <row r="1594">
          <cell r="B1594" t="str">
            <v>T2 JONCH</v>
          </cell>
          <cell r="C1594" t="str">
            <v>Bordures T2 Jonchère calcaire vieilli</v>
          </cell>
          <cell r="D1594" t="str">
            <v>ML</v>
          </cell>
          <cell r="J1594">
            <v>0</v>
          </cell>
          <cell r="K1594">
            <v>35</v>
          </cell>
        </row>
        <row r="1595">
          <cell r="B1595" t="str">
            <v>T250C40</v>
          </cell>
          <cell r="C1595" t="str">
            <v>Tampon 250 kN 40x40</v>
          </cell>
          <cell r="D1595" t="str">
            <v>U</v>
          </cell>
          <cell r="J1595">
            <v>0</v>
          </cell>
          <cell r="K1595">
            <v>123.33</v>
          </cell>
        </row>
        <row r="1596">
          <cell r="B1596" t="str">
            <v>T2BASALT</v>
          </cell>
          <cell r="C1596" t="str">
            <v>Pose de bordures T2 Basaltine</v>
          </cell>
          <cell r="D1596" t="str">
            <v>ML</v>
          </cell>
          <cell r="J1596">
            <v>0</v>
          </cell>
          <cell r="L1596">
            <v>14</v>
          </cell>
        </row>
        <row r="1597">
          <cell r="B1597" t="str">
            <v>T2BASGRE</v>
          </cell>
          <cell r="C1597" t="str">
            <v>T2 BASLTINE GRENAILLEE</v>
          </cell>
          <cell r="D1597" t="str">
            <v>ML</v>
          </cell>
          <cell r="J1597">
            <v>0</v>
          </cell>
          <cell r="K1597">
            <v>19.5</v>
          </cell>
        </row>
        <row r="1598">
          <cell r="B1598" t="str">
            <v>T2BASSE</v>
          </cell>
          <cell r="C1598" t="str">
            <v>Bordures T2 Basse</v>
          </cell>
          <cell r="D1598" t="str">
            <v>ML</v>
          </cell>
          <cell r="J1598">
            <v>0</v>
          </cell>
          <cell r="L1598">
            <v>18</v>
          </cell>
        </row>
        <row r="1599">
          <cell r="B1599" t="str">
            <v>T2COMBL</v>
          </cell>
          <cell r="C1599" t="str">
            <v>Bordure T2 comblanchien</v>
          </cell>
          <cell r="D1599" t="str">
            <v>ML</v>
          </cell>
          <cell r="J1599">
            <v>0</v>
          </cell>
          <cell r="K1599">
            <v>62</v>
          </cell>
        </row>
        <row r="1600">
          <cell r="B1600" t="str">
            <v>T2CS2EX2</v>
          </cell>
          <cell r="C1600" t="str">
            <v>T2 CS2 extrudés Fe 12 cm</v>
          </cell>
          <cell r="D1600" t="str">
            <v>ML</v>
          </cell>
          <cell r="J1600">
            <v>0</v>
          </cell>
          <cell r="L1600">
            <v>19.899999999999999</v>
          </cell>
        </row>
        <row r="1601">
          <cell r="B1601" t="str">
            <v>T2CS2EXT</v>
          </cell>
          <cell r="C1601" t="str">
            <v>T2 CS2 extrudés</v>
          </cell>
          <cell r="D1601" t="str">
            <v>ML</v>
          </cell>
          <cell r="J1601">
            <v>0</v>
          </cell>
          <cell r="L1601">
            <v>21.5</v>
          </cell>
        </row>
        <row r="1602">
          <cell r="B1602" t="str">
            <v>T2EP15</v>
          </cell>
          <cell r="C1602" t="str">
            <v>Bordures T2 sur 0,15 de béton</v>
          </cell>
          <cell r="D1602" t="str">
            <v>ML</v>
          </cell>
          <cell r="J1602">
            <v>0</v>
          </cell>
          <cell r="L1602">
            <v>20</v>
          </cell>
        </row>
        <row r="1603">
          <cell r="B1603" t="str">
            <v>T2EXT</v>
          </cell>
          <cell r="C1603" t="str">
            <v>Bordures T2 extrudés</v>
          </cell>
          <cell r="D1603" t="str">
            <v>ML</v>
          </cell>
          <cell r="J1603">
            <v>0</v>
          </cell>
          <cell r="L1603">
            <v>15.9</v>
          </cell>
        </row>
        <row r="1604">
          <cell r="B1604" t="str">
            <v>T2GRAGRI</v>
          </cell>
          <cell r="C1604" t="str">
            <v>Bordure T2 granit gris</v>
          </cell>
          <cell r="D1604" t="str">
            <v>ML</v>
          </cell>
          <cell r="J1604">
            <v>0</v>
          </cell>
          <cell r="K1604">
            <v>28</v>
          </cell>
        </row>
        <row r="1605">
          <cell r="B1605" t="str">
            <v>T2GRAGRI</v>
          </cell>
          <cell r="C1605" t="str">
            <v>Bordure T2 granit gris</v>
          </cell>
          <cell r="D1605" t="str">
            <v>ML</v>
          </cell>
          <cell r="J1605">
            <v>0</v>
          </cell>
          <cell r="K1605">
            <v>22</v>
          </cell>
        </row>
        <row r="1606">
          <cell r="B1606" t="str">
            <v>T2GRAN</v>
          </cell>
          <cell r="C1606" t="str">
            <v>Bordure T2 Granitée</v>
          </cell>
          <cell r="D1606" t="str">
            <v>ML</v>
          </cell>
          <cell r="J1606">
            <v>0</v>
          </cell>
          <cell r="K1606">
            <v>9.9</v>
          </cell>
        </row>
        <row r="1607">
          <cell r="B1607" t="str">
            <v>T2GRAN17</v>
          </cell>
          <cell r="C1607" t="str">
            <v>Bordure T2 granit 17 cm</v>
          </cell>
          <cell r="D1607" t="str">
            <v>ML</v>
          </cell>
          <cell r="J1607">
            <v>0</v>
          </cell>
          <cell r="K1607">
            <v>28.97</v>
          </cell>
        </row>
        <row r="1608">
          <cell r="B1608" t="str">
            <v>T2GRAN25</v>
          </cell>
          <cell r="C1608" t="str">
            <v>Bordure T2 granit 25 cm</v>
          </cell>
          <cell r="D1608" t="str">
            <v>ML</v>
          </cell>
          <cell r="J1608">
            <v>0</v>
          </cell>
          <cell r="K1608">
            <v>23</v>
          </cell>
        </row>
        <row r="1609">
          <cell r="B1609" t="str">
            <v>T2GRANIT</v>
          </cell>
          <cell r="C1609" t="str">
            <v>Pose de bordures T2 granit</v>
          </cell>
          <cell r="D1609" t="str">
            <v>ML</v>
          </cell>
          <cell r="J1609">
            <v>0</v>
          </cell>
          <cell r="L1609">
            <v>14</v>
          </cell>
        </row>
        <row r="1610">
          <cell r="B1610" t="str">
            <v>T2p</v>
          </cell>
          <cell r="C1610" t="str">
            <v>Bordures T2</v>
          </cell>
          <cell r="D1610" t="str">
            <v>ML</v>
          </cell>
          <cell r="J1610">
            <v>0</v>
          </cell>
          <cell r="L1610">
            <v>17</v>
          </cell>
        </row>
        <row r="1611">
          <cell r="B1611" t="str">
            <v>T2POR25</v>
          </cell>
          <cell r="C1611" t="str">
            <v>T2 15X25 porphyre lg libre - flammée</v>
          </cell>
          <cell r="D1611" t="str">
            <v>ML</v>
          </cell>
          <cell r="J1611">
            <v>0</v>
          </cell>
          <cell r="K1611">
            <v>69</v>
          </cell>
        </row>
        <row r="1612">
          <cell r="B1612" t="str">
            <v>T2POS</v>
          </cell>
          <cell r="C1612" t="str">
            <v>Pose de bordure T2 sans fourniture</v>
          </cell>
          <cell r="D1612" t="str">
            <v>ML</v>
          </cell>
          <cell r="J1612">
            <v>0</v>
          </cell>
          <cell r="L1612">
            <v>4.8</v>
          </cell>
        </row>
        <row r="1613">
          <cell r="B1613" t="str">
            <v>T3</v>
          </cell>
          <cell r="C1613" t="str">
            <v>Bordure T3</v>
          </cell>
          <cell r="D1613" t="str">
            <v>ML</v>
          </cell>
          <cell r="J1613">
            <v>0</v>
          </cell>
          <cell r="K1613">
            <v>6.11</v>
          </cell>
        </row>
        <row r="1614">
          <cell r="B1614" t="str">
            <v>T3p</v>
          </cell>
          <cell r="C1614" t="str">
            <v>Bordures T3</v>
          </cell>
          <cell r="D1614" t="str">
            <v>ML</v>
          </cell>
          <cell r="J1614">
            <v>0</v>
          </cell>
          <cell r="L1614">
            <v>22</v>
          </cell>
        </row>
        <row r="1615">
          <cell r="B1615" t="str">
            <v>T4p</v>
          </cell>
          <cell r="C1615" t="str">
            <v>Bordures T4</v>
          </cell>
          <cell r="D1615" t="str">
            <v>ML</v>
          </cell>
          <cell r="J1615">
            <v>0</v>
          </cell>
          <cell r="L1615">
            <v>23.5</v>
          </cell>
        </row>
        <row r="1616">
          <cell r="B1616" t="str">
            <v>T4POR30</v>
          </cell>
          <cell r="C1616" t="str">
            <v>T4 30X30 porphyre lg 60 - flammée</v>
          </cell>
          <cell r="D1616" t="str">
            <v>ML</v>
          </cell>
          <cell r="J1616">
            <v>0</v>
          </cell>
          <cell r="K1616">
            <v>219.5</v>
          </cell>
        </row>
        <row r="1617">
          <cell r="B1617" t="str">
            <v>TABL MES</v>
          </cell>
          <cell r="C1617" t="str">
            <v>Table de pique nique type Mesa Tramet</v>
          </cell>
          <cell r="D1617" t="str">
            <v>U</v>
          </cell>
          <cell r="J1617">
            <v>0</v>
          </cell>
          <cell r="K1617">
            <v>1596</v>
          </cell>
        </row>
        <row r="1618">
          <cell r="B1618" t="str">
            <v>TABLATLA</v>
          </cell>
          <cell r="C1618" t="str">
            <v>Table de pique nique atlantique</v>
          </cell>
          <cell r="D1618" t="str">
            <v>U</v>
          </cell>
          <cell r="J1618">
            <v>0</v>
          </cell>
          <cell r="K1618">
            <v>537</v>
          </cell>
        </row>
        <row r="1619">
          <cell r="B1619" t="str">
            <v>TABOU315</v>
          </cell>
          <cell r="C1619" t="str">
            <v>Tabouret Ø 315 passage direct</v>
          </cell>
          <cell r="D1619" t="str">
            <v>U</v>
          </cell>
          <cell r="J1619">
            <v>0</v>
          </cell>
          <cell r="K1619">
            <v>28.61</v>
          </cell>
        </row>
        <row r="1620">
          <cell r="B1620" t="str">
            <v>TABOU400</v>
          </cell>
          <cell r="C1620" t="str">
            <v>Tabouret Ø 400 passage direct</v>
          </cell>
          <cell r="D1620" t="str">
            <v>U</v>
          </cell>
          <cell r="J1620">
            <v>0</v>
          </cell>
          <cell r="K1620">
            <v>42.17</v>
          </cell>
        </row>
        <row r="1621">
          <cell r="B1621" t="str">
            <v>TAMP400A</v>
          </cell>
          <cell r="C1621" t="str">
            <v>Tampon articulé 400 kN cadre rond</v>
          </cell>
          <cell r="D1621" t="str">
            <v>U</v>
          </cell>
          <cell r="J1621">
            <v>0</v>
          </cell>
          <cell r="K1621">
            <v>116.62</v>
          </cell>
        </row>
        <row r="1622">
          <cell r="B1622" t="str">
            <v>TAMP400V</v>
          </cell>
          <cell r="C1622" t="str">
            <v>Tampon verouillable VSR (cadre rond)</v>
          </cell>
          <cell r="D1622" t="str">
            <v>U</v>
          </cell>
          <cell r="J1622">
            <v>0</v>
          </cell>
          <cell r="K1622">
            <v>104.3</v>
          </cell>
        </row>
        <row r="1623">
          <cell r="B1623" t="str">
            <v>TAMPAUTO</v>
          </cell>
          <cell r="C1623" t="str">
            <v>Tampon de regard "AUTOMATIC"</v>
          </cell>
          <cell r="D1623" t="str">
            <v>U</v>
          </cell>
          <cell r="J1623">
            <v>0</v>
          </cell>
          <cell r="K1623">
            <v>110.58</v>
          </cell>
        </row>
        <row r="1624">
          <cell r="B1624" t="str">
            <v>TAMPHY40</v>
          </cell>
          <cell r="C1624" t="str">
            <v>Tampon Hydraulique 40x40 B125</v>
          </cell>
          <cell r="D1624" t="str">
            <v>U</v>
          </cell>
          <cell r="J1624">
            <v>0</v>
          </cell>
          <cell r="K1624">
            <v>18.96</v>
          </cell>
        </row>
        <row r="1625">
          <cell r="B1625" t="str">
            <v>TAMPK2RE</v>
          </cell>
          <cell r="C1625" t="str">
            <v>Tampon font à remplir 400 kn pour K2</v>
          </cell>
          <cell r="D1625" t="str">
            <v>U</v>
          </cell>
          <cell r="J1625">
            <v>0</v>
          </cell>
          <cell r="K1625">
            <v>1625</v>
          </cell>
        </row>
        <row r="1626">
          <cell r="B1626" t="str">
            <v>TAPELEV</v>
          </cell>
          <cell r="C1626" t="str">
            <v>Tapis élévateur pour béton</v>
          </cell>
          <cell r="D1626" t="str">
            <v>FT</v>
          </cell>
          <cell r="J1626">
            <v>0</v>
          </cell>
          <cell r="K1626">
            <v>162</v>
          </cell>
        </row>
        <row r="1627">
          <cell r="B1627" t="str">
            <v>TAPELEV</v>
          </cell>
          <cell r="C1627" t="str">
            <v>Tapis pour béton pour 6m3</v>
          </cell>
          <cell r="D1627" t="str">
            <v>FT</v>
          </cell>
          <cell r="J1627">
            <v>0</v>
          </cell>
          <cell r="K1627">
            <v>329.7</v>
          </cell>
        </row>
        <row r="1628">
          <cell r="B1628" t="str">
            <v>TAREM4X4</v>
          </cell>
          <cell r="C1628" t="str">
            <v>Tampon à remplissage 40x40 B125</v>
          </cell>
          <cell r="D1628" t="str">
            <v>U</v>
          </cell>
          <cell r="J1628">
            <v>0</v>
          </cell>
          <cell r="K1628">
            <v>226.56</v>
          </cell>
        </row>
        <row r="1629">
          <cell r="B1629" t="str">
            <v>TAREM5X5</v>
          </cell>
          <cell r="C1629" t="str">
            <v>Tampon à remplissage 50x50 B125</v>
          </cell>
          <cell r="D1629" t="str">
            <v>U</v>
          </cell>
          <cell r="J1629">
            <v>0</v>
          </cell>
          <cell r="K1629">
            <v>235.45</v>
          </cell>
        </row>
        <row r="1630">
          <cell r="B1630" t="str">
            <v>TAREM6X6</v>
          </cell>
          <cell r="C1630" t="str">
            <v>Tampon à remplissage 60x60 B125</v>
          </cell>
          <cell r="D1630" t="str">
            <v>U</v>
          </cell>
          <cell r="J1630">
            <v>0</v>
          </cell>
          <cell r="K1630">
            <v>268.55</v>
          </cell>
        </row>
        <row r="1631">
          <cell r="B1631" t="str">
            <v>TAREM7X7</v>
          </cell>
          <cell r="C1631" t="str">
            <v>Tampon à remplissage 70X70 B125</v>
          </cell>
          <cell r="D1631" t="str">
            <v>U</v>
          </cell>
          <cell r="J1631">
            <v>0</v>
          </cell>
          <cell r="K1631">
            <v>308</v>
          </cell>
        </row>
        <row r="1632">
          <cell r="B1632" t="str">
            <v>TAREM9X9</v>
          </cell>
          <cell r="C1632" t="str">
            <v>Tampon à remplissage 90x90 B125</v>
          </cell>
          <cell r="D1632" t="str">
            <v>U</v>
          </cell>
          <cell r="J1632">
            <v>0</v>
          </cell>
          <cell r="K1632">
            <v>381.82</v>
          </cell>
        </row>
        <row r="1633">
          <cell r="B1633" t="str">
            <v>TE 150</v>
          </cell>
          <cell r="C1633" t="str">
            <v>Té à bride 150/150/100</v>
          </cell>
          <cell r="D1633" t="str">
            <v>U</v>
          </cell>
          <cell r="J1633">
            <v>0</v>
          </cell>
          <cell r="K1633">
            <v>255.44</v>
          </cell>
        </row>
        <row r="1634">
          <cell r="B1634" t="str">
            <v>TERBOIRE</v>
          </cell>
          <cell r="C1634" t="str">
            <v>Terrasse patelage bois recomposé</v>
          </cell>
          <cell r="D1634" t="str">
            <v>M2</v>
          </cell>
          <cell r="J1634">
            <v>0</v>
          </cell>
          <cell r="L1634">
            <v>125</v>
          </cell>
        </row>
        <row r="1635">
          <cell r="B1635" t="str">
            <v>TERPIN</v>
          </cell>
          <cell r="C1635" t="str">
            <v>Terrasse en pin traité</v>
          </cell>
          <cell r="D1635" t="str">
            <v>M2</v>
          </cell>
          <cell r="J1635">
            <v>0</v>
          </cell>
          <cell r="L1635">
            <v>75</v>
          </cell>
        </row>
        <row r="1636">
          <cell r="B1636" t="str">
            <v>TERRASPD</v>
          </cell>
          <cell r="C1636" t="str">
            <v>SSTPD Travaux de terrassements</v>
          </cell>
          <cell r="D1636" t="str">
            <v>ENS</v>
          </cell>
          <cell r="J1636">
            <v>0</v>
          </cell>
          <cell r="L1636">
            <v>1</v>
          </cell>
        </row>
        <row r="1637">
          <cell r="B1637" t="str">
            <v>TERRASPD</v>
          </cell>
          <cell r="C1637" t="str">
            <v>SSTPD Travaux de terrassements</v>
          </cell>
          <cell r="D1637" t="str">
            <v>ENS</v>
          </cell>
          <cell r="J1637">
            <v>0</v>
          </cell>
          <cell r="L1637">
            <v>1</v>
          </cell>
        </row>
        <row r="1638">
          <cell r="B1638" t="str">
            <v>TERRASPD</v>
          </cell>
          <cell r="C1638" t="str">
            <v>SSTPD Travaux de terrassements</v>
          </cell>
          <cell r="D1638" t="str">
            <v>ENS</v>
          </cell>
          <cell r="J1638">
            <v>0</v>
          </cell>
          <cell r="L1638">
            <v>1</v>
          </cell>
        </row>
        <row r="1639">
          <cell r="B1639" t="str">
            <v>TERRASPD</v>
          </cell>
          <cell r="C1639" t="str">
            <v>SSTPD Travaux de terrassements</v>
          </cell>
          <cell r="D1639" t="str">
            <v>ENS</v>
          </cell>
          <cell r="J1639">
            <v>0</v>
          </cell>
          <cell r="L1639">
            <v>1</v>
          </cell>
        </row>
        <row r="1640">
          <cell r="B1640" t="str">
            <v>TERRASPM</v>
          </cell>
          <cell r="C1640" t="str">
            <v>SST Travaux de terrassements</v>
          </cell>
          <cell r="D1640" t="str">
            <v>ENS</v>
          </cell>
          <cell r="J1640">
            <v>0</v>
          </cell>
          <cell r="L1640">
            <v>1</v>
          </cell>
        </row>
        <row r="1641">
          <cell r="B1641" t="str">
            <v>TERRASPM</v>
          </cell>
          <cell r="C1641" t="str">
            <v>SST Travaux de terrassements</v>
          </cell>
          <cell r="D1641" t="str">
            <v>ENS</v>
          </cell>
          <cell r="J1641">
            <v>0</v>
          </cell>
          <cell r="L1641">
            <v>1</v>
          </cell>
        </row>
        <row r="1642">
          <cell r="B1642" t="str">
            <v>TERRASPM</v>
          </cell>
          <cell r="C1642" t="str">
            <v>SST Travaux de terrassements</v>
          </cell>
          <cell r="D1642" t="str">
            <v>ENS</v>
          </cell>
          <cell r="J1642">
            <v>0</v>
          </cell>
          <cell r="L1642">
            <v>1</v>
          </cell>
        </row>
        <row r="1643">
          <cell r="B1643" t="str">
            <v>TERRASPM</v>
          </cell>
          <cell r="C1643" t="str">
            <v>SST Travaux de terrassements</v>
          </cell>
          <cell r="D1643" t="str">
            <v>ENS</v>
          </cell>
          <cell r="J1643">
            <v>0</v>
          </cell>
          <cell r="L1643">
            <v>1</v>
          </cell>
        </row>
        <row r="1644">
          <cell r="B1644" t="str">
            <v>TERRVEG</v>
          </cell>
          <cell r="C1644" t="str">
            <v>Fourniture et mise en oeuvre Terre Végét</v>
          </cell>
          <cell r="D1644" t="str">
            <v>M3</v>
          </cell>
          <cell r="J1644">
            <v>0</v>
          </cell>
          <cell r="L1644">
            <v>17</v>
          </cell>
        </row>
        <row r="1645">
          <cell r="B1645" t="str">
            <v>TERVEG</v>
          </cell>
          <cell r="C1645" t="str">
            <v>Terre végétale</v>
          </cell>
          <cell r="D1645" t="str">
            <v>T</v>
          </cell>
          <cell r="J1645">
            <v>0</v>
          </cell>
          <cell r="K1645">
            <v>7.8</v>
          </cell>
        </row>
        <row r="1646">
          <cell r="B1646" t="str">
            <v>TERVEG</v>
          </cell>
          <cell r="C1646" t="str">
            <v>Terre végétale - Buzet</v>
          </cell>
          <cell r="D1646" t="str">
            <v>T</v>
          </cell>
          <cell r="J1646">
            <v>0</v>
          </cell>
          <cell r="K1646">
            <v>9.23</v>
          </cell>
        </row>
        <row r="1647">
          <cell r="B1647" t="str">
            <v>TERVEG</v>
          </cell>
          <cell r="C1647" t="str">
            <v>Terre végétale</v>
          </cell>
          <cell r="D1647" t="str">
            <v>T</v>
          </cell>
          <cell r="J1647">
            <v>0</v>
          </cell>
          <cell r="K1647">
            <v>18.579999999999998</v>
          </cell>
        </row>
        <row r="1648">
          <cell r="B1648" t="str">
            <v>TERVEG</v>
          </cell>
          <cell r="C1648" t="str">
            <v>Terre végétale</v>
          </cell>
          <cell r="D1648" t="str">
            <v>T</v>
          </cell>
          <cell r="J1648">
            <v>0</v>
          </cell>
          <cell r="K1648">
            <v>18.2</v>
          </cell>
        </row>
        <row r="1649">
          <cell r="B1649" t="str">
            <v>TERVEG</v>
          </cell>
          <cell r="C1649" t="str">
            <v>Terre végétale</v>
          </cell>
          <cell r="D1649" t="str">
            <v>T</v>
          </cell>
          <cell r="J1649">
            <v>0</v>
          </cell>
          <cell r="K1649">
            <v>10.029999999999999</v>
          </cell>
        </row>
        <row r="1650">
          <cell r="B1650" t="str">
            <v>TERVEG</v>
          </cell>
          <cell r="C1650" t="str">
            <v>Terre végétale</v>
          </cell>
          <cell r="D1650" t="str">
            <v>T</v>
          </cell>
          <cell r="J1650">
            <v>0</v>
          </cell>
          <cell r="K1650">
            <v>6.52</v>
          </cell>
        </row>
        <row r="1651">
          <cell r="B1651" t="str">
            <v>TERVEG</v>
          </cell>
          <cell r="C1651" t="str">
            <v>Terre végétale  - Francazal</v>
          </cell>
          <cell r="D1651" t="str">
            <v>T</v>
          </cell>
          <cell r="J1651">
            <v>0</v>
          </cell>
          <cell r="K1651">
            <v>4</v>
          </cell>
        </row>
        <row r="1652">
          <cell r="B1652" t="str">
            <v>TERVEG</v>
          </cell>
          <cell r="C1652" t="str">
            <v>Terre végétale nohic / escatalens</v>
          </cell>
          <cell r="D1652" t="str">
            <v>T</v>
          </cell>
          <cell r="J1652">
            <v>0</v>
          </cell>
          <cell r="K1652">
            <v>8.92</v>
          </cell>
        </row>
        <row r="1653">
          <cell r="B1653" t="str">
            <v>TETGARG</v>
          </cell>
          <cell r="C1653" t="str">
            <v>Tête de gargouille en fonte</v>
          </cell>
          <cell r="D1653" t="str">
            <v>U</v>
          </cell>
          <cell r="J1653">
            <v>0</v>
          </cell>
          <cell r="K1653">
            <v>18</v>
          </cell>
        </row>
        <row r="1654">
          <cell r="B1654" t="str">
            <v>TETGARG</v>
          </cell>
          <cell r="C1654" t="str">
            <v>Tête de gargouille en fonte</v>
          </cell>
          <cell r="D1654" t="str">
            <v>U</v>
          </cell>
          <cell r="J1654">
            <v>0</v>
          </cell>
          <cell r="K1654">
            <v>18</v>
          </cell>
        </row>
        <row r="1655">
          <cell r="B1655" t="str">
            <v>TEXTOAFF</v>
          </cell>
          <cell r="C1655" t="str">
            <v>Panneau Texto affiche</v>
          </cell>
          <cell r="D1655" t="str">
            <v>U</v>
          </cell>
          <cell r="J1655">
            <v>0</v>
          </cell>
          <cell r="K1655">
            <v>6</v>
          </cell>
        </row>
        <row r="1656">
          <cell r="B1656" t="str">
            <v>TGA50</v>
          </cell>
          <cell r="C1656" t="str">
            <v>Grille avaloir TGA 50</v>
          </cell>
          <cell r="D1656" t="str">
            <v>U</v>
          </cell>
          <cell r="J1656">
            <v>0</v>
          </cell>
          <cell r="K1656">
            <v>144.66</v>
          </cell>
        </row>
        <row r="1657">
          <cell r="B1657" t="str">
            <v>TGA75</v>
          </cell>
          <cell r="C1657" t="str">
            <v>Bouche d'égout TGA 70</v>
          </cell>
          <cell r="D1657" t="str">
            <v>U</v>
          </cell>
          <cell r="J1657">
            <v>0</v>
          </cell>
          <cell r="K1657">
            <v>163.12</v>
          </cell>
        </row>
        <row r="1658">
          <cell r="B1658" t="str">
            <v>TGAS110</v>
          </cell>
          <cell r="C1658" t="str">
            <v>Bouche d'égout TGAS 1100 avec cuvette</v>
          </cell>
          <cell r="D1658" t="str">
            <v>U</v>
          </cell>
          <cell r="J1658">
            <v>0</v>
          </cell>
          <cell r="K1658">
            <v>892.48</v>
          </cell>
        </row>
        <row r="1659">
          <cell r="B1659" t="str">
            <v>TGAS1102</v>
          </cell>
          <cell r="C1659" t="str">
            <v>Bouche d'égout TGAS 1100 sans cuvette</v>
          </cell>
          <cell r="D1659" t="str">
            <v>U</v>
          </cell>
          <cell r="J1659">
            <v>0</v>
          </cell>
          <cell r="K1659">
            <v>656.64</v>
          </cell>
        </row>
        <row r="1660">
          <cell r="B1660" t="str">
            <v>THIEUL</v>
          </cell>
          <cell r="C1660" t="str">
            <v>Tilia euchlora 20/25</v>
          </cell>
          <cell r="D1660" t="str">
            <v>U</v>
          </cell>
          <cell r="J1660">
            <v>0</v>
          </cell>
          <cell r="L1660">
            <v>395</v>
          </cell>
        </row>
        <row r="1661">
          <cell r="B1661" t="str">
            <v>TILLEUL</v>
          </cell>
          <cell r="C1661" t="str">
            <v>Tilleul argentée 12/14</v>
          </cell>
          <cell r="D1661" t="str">
            <v>U</v>
          </cell>
          <cell r="J1661">
            <v>0</v>
          </cell>
          <cell r="L1661">
            <v>70</v>
          </cell>
        </row>
        <row r="1662">
          <cell r="B1662" t="str">
            <v xml:space="preserve">TILLEUL </v>
          </cell>
          <cell r="C1662" t="str">
            <v>Tilleul argenté 12/14</v>
          </cell>
          <cell r="D1662" t="str">
            <v>U</v>
          </cell>
          <cell r="J1662">
            <v>0</v>
          </cell>
          <cell r="L1662">
            <v>70</v>
          </cell>
        </row>
        <row r="1663">
          <cell r="B1663" t="str">
            <v>TIRPLAN</v>
          </cell>
          <cell r="C1663" t="str">
            <v>Tirage de plan</v>
          </cell>
          <cell r="D1663" t="str">
            <v>ML</v>
          </cell>
          <cell r="J1663">
            <v>0</v>
          </cell>
          <cell r="K1663">
            <v>1.3</v>
          </cell>
        </row>
        <row r="1664">
          <cell r="B1664" t="str">
            <v>TITB</v>
          </cell>
          <cell r="C1664" t="str">
            <v>Sous traitance palplanche</v>
          </cell>
          <cell r="D1664" t="str">
            <v>FT</v>
          </cell>
          <cell r="J1664">
            <v>0</v>
          </cell>
          <cell r="L1664">
            <v>1</v>
          </cell>
        </row>
        <row r="1665">
          <cell r="B1665" t="str">
            <v>TOLESTRI</v>
          </cell>
          <cell r="C1665" t="str">
            <v>Tôle striée pour pieds de chute</v>
          </cell>
          <cell r="D1665" t="str">
            <v>U</v>
          </cell>
          <cell r="J1665">
            <v>0</v>
          </cell>
          <cell r="K1665">
            <v>6.1</v>
          </cell>
        </row>
        <row r="1666">
          <cell r="B1666" t="str">
            <v>TP800R</v>
          </cell>
          <cell r="C1666" t="str">
            <v>Tampon de regard 250KN cadre rond</v>
          </cell>
          <cell r="D1666" t="str">
            <v>U</v>
          </cell>
          <cell r="J1666">
            <v>0</v>
          </cell>
          <cell r="K1666">
            <v>92.62</v>
          </cell>
        </row>
        <row r="1667">
          <cell r="B1667" t="str">
            <v>TPCØ 40</v>
          </cell>
          <cell r="C1667" t="str">
            <v>Gaine TPC ø 40</v>
          </cell>
          <cell r="D1667" t="str">
            <v>ML</v>
          </cell>
          <cell r="J1667">
            <v>0</v>
          </cell>
          <cell r="K1667">
            <v>0.4</v>
          </cell>
        </row>
        <row r="1668">
          <cell r="B1668" t="str">
            <v>TPCØ 50</v>
          </cell>
          <cell r="C1668" t="str">
            <v>Gaine TPC ø 50</v>
          </cell>
          <cell r="D1668" t="str">
            <v>ML</v>
          </cell>
          <cell r="J1668">
            <v>0</v>
          </cell>
          <cell r="K1668">
            <v>0.55000000000000004</v>
          </cell>
        </row>
        <row r="1669">
          <cell r="B1669" t="str">
            <v>TPCØ 63</v>
          </cell>
          <cell r="C1669" t="str">
            <v>Gaine TPC ø 63</v>
          </cell>
          <cell r="D1669" t="str">
            <v>ML</v>
          </cell>
          <cell r="J1669">
            <v>0</v>
          </cell>
          <cell r="K1669">
            <v>0.7</v>
          </cell>
        </row>
        <row r="1670">
          <cell r="B1670" t="str">
            <v>TPCØ 75</v>
          </cell>
          <cell r="C1670" t="str">
            <v>Gaine TPC Ø 75</v>
          </cell>
          <cell r="D1670" t="str">
            <v>ML</v>
          </cell>
          <cell r="J1670">
            <v>0</v>
          </cell>
          <cell r="K1670">
            <v>0.94</v>
          </cell>
        </row>
        <row r="1671">
          <cell r="B1671" t="str">
            <v>TPCØ 90</v>
          </cell>
          <cell r="C1671" t="str">
            <v>Gaine TPC Ø 90</v>
          </cell>
          <cell r="D1671" t="str">
            <v>ML</v>
          </cell>
          <cell r="J1671">
            <v>0</v>
          </cell>
          <cell r="K1671">
            <v>1.1299999999999999</v>
          </cell>
        </row>
        <row r="1672">
          <cell r="B1672" t="str">
            <v>TPCØ110</v>
          </cell>
          <cell r="C1672" t="str">
            <v>Gaine TPC ø 110</v>
          </cell>
          <cell r="D1672" t="str">
            <v>ML</v>
          </cell>
          <cell r="J1672">
            <v>0</v>
          </cell>
          <cell r="K1672">
            <v>1.47</v>
          </cell>
        </row>
        <row r="1673">
          <cell r="B1673" t="str">
            <v>TPCØ125</v>
          </cell>
          <cell r="C1673" t="str">
            <v>Gaine TPC ø 125</v>
          </cell>
          <cell r="D1673" t="str">
            <v>ML</v>
          </cell>
          <cell r="J1673">
            <v>0</v>
          </cell>
          <cell r="K1673">
            <v>1.91</v>
          </cell>
        </row>
        <row r="1674">
          <cell r="B1674" t="str">
            <v>TPCØ140</v>
          </cell>
          <cell r="C1674" t="str">
            <v>Gaine TPC ø 140</v>
          </cell>
          <cell r="D1674" t="str">
            <v>ML</v>
          </cell>
          <cell r="J1674">
            <v>0</v>
          </cell>
          <cell r="K1674">
            <v>2.2999999999999998</v>
          </cell>
        </row>
        <row r="1675">
          <cell r="B1675" t="str">
            <v>TPCØ160</v>
          </cell>
          <cell r="C1675" t="str">
            <v>Gaine TPC Ø 160</v>
          </cell>
          <cell r="D1675" t="str">
            <v>ML</v>
          </cell>
          <cell r="J1675">
            <v>0</v>
          </cell>
          <cell r="K1675">
            <v>2.54</v>
          </cell>
        </row>
        <row r="1676">
          <cell r="B1676" t="str">
            <v>TPCØ200</v>
          </cell>
          <cell r="C1676" t="str">
            <v>Gaine TPC Ø 200 en barre de 6.00 ml</v>
          </cell>
          <cell r="D1676" t="str">
            <v>ML</v>
          </cell>
          <cell r="J1676">
            <v>0</v>
          </cell>
          <cell r="K1676">
            <v>3.26</v>
          </cell>
        </row>
        <row r="1677">
          <cell r="B1677" t="str">
            <v>TPCØ250</v>
          </cell>
          <cell r="C1677" t="str">
            <v>Gaine TPC Ø 250 en barres de 6.00 ml</v>
          </cell>
          <cell r="D1677" t="str">
            <v>ML</v>
          </cell>
          <cell r="J1677">
            <v>0</v>
          </cell>
          <cell r="K1677">
            <v>17.420000000000002</v>
          </cell>
        </row>
        <row r="1678">
          <cell r="B1678" t="str">
            <v>TPCRAC</v>
          </cell>
          <cell r="C1678" t="str">
            <v>Raccord divers pour gaines TPC</v>
          </cell>
          <cell r="D1678" t="str">
            <v>U</v>
          </cell>
          <cell r="J1678">
            <v>0</v>
          </cell>
          <cell r="K1678">
            <v>1</v>
          </cell>
        </row>
        <row r="1679">
          <cell r="B1679" t="str">
            <v>TPCRAC</v>
          </cell>
          <cell r="C1679" t="str">
            <v>Raccord divers pour gaines TPC</v>
          </cell>
          <cell r="D1679" t="str">
            <v>U</v>
          </cell>
          <cell r="J1679">
            <v>0</v>
          </cell>
          <cell r="K1679">
            <v>1</v>
          </cell>
        </row>
        <row r="1680">
          <cell r="B1680" t="str">
            <v>TPDOC</v>
          </cell>
          <cell r="C1680" t="str">
            <v>Sous traitance Assainissement</v>
          </cell>
          <cell r="D1680" t="str">
            <v>FT</v>
          </cell>
          <cell r="J1680">
            <v>0</v>
          </cell>
          <cell r="L1680">
            <v>1</v>
          </cell>
        </row>
        <row r="1681">
          <cell r="B1681" t="str">
            <v>TPONT060</v>
          </cell>
          <cell r="C1681" t="str">
            <v>Tête de pont ø200 à 400 ht 0.60</v>
          </cell>
          <cell r="D1681" t="str">
            <v>U</v>
          </cell>
          <cell r="J1681">
            <v>0</v>
          </cell>
          <cell r="K1681">
            <v>65.38</v>
          </cell>
        </row>
        <row r="1682">
          <cell r="B1682" t="str">
            <v>TPONT080</v>
          </cell>
          <cell r="C1682" t="str">
            <v>Tête de pont ø200 à 400 ht 0.80</v>
          </cell>
          <cell r="D1682" t="str">
            <v>U</v>
          </cell>
          <cell r="J1682">
            <v>0</v>
          </cell>
          <cell r="K1682">
            <v>112.35</v>
          </cell>
        </row>
        <row r="1683">
          <cell r="B1683" t="str">
            <v>TPONT100</v>
          </cell>
          <cell r="C1683" t="str">
            <v>Tête de pont ø200 à 500 ht 1.00</v>
          </cell>
          <cell r="D1683" t="str">
            <v>U</v>
          </cell>
          <cell r="J1683">
            <v>0</v>
          </cell>
          <cell r="K1683">
            <v>162.63999999999999</v>
          </cell>
        </row>
        <row r="1684">
          <cell r="B1684" t="str">
            <v>TPONT130</v>
          </cell>
          <cell r="C1684" t="str">
            <v>Tête de pont ø300 à 600 ht 1.30</v>
          </cell>
          <cell r="D1684" t="str">
            <v>U</v>
          </cell>
          <cell r="J1684">
            <v>0</v>
          </cell>
          <cell r="K1684">
            <v>274.99</v>
          </cell>
        </row>
        <row r="1685">
          <cell r="B1685" t="str">
            <v>TPONT160</v>
          </cell>
          <cell r="C1685" t="str">
            <v>Tête de pont ø300 à 800 ht 1.60</v>
          </cell>
          <cell r="D1685" t="str">
            <v>U</v>
          </cell>
          <cell r="J1685">
            <v>0</v>
          </cell>
          <cell r="K1685">
            <v>376.64</v>
          </cell>
        </row>
        <row r="1686">
          <cell r="B1686" t="str">
            <v>TPONT270</v>
          </cell>
          <cell r="C1686" t="str">
            <v>Tête de pont ht 2.70 pour ø1200 à</v>
          </cell>
          <cell r="D1686" t="str">
            <v>U</v>
          </cell>
          <cell r="J1686">
            <v>0</v>
          </cell>
          <cell r="K1686">
            <v>1316.1</v>
          </cell>
        </row>
        <row r="1687">
          <cell r="B1687" t="str">
            <v>TRAC101</v>
          </cell>
          <cell r="C1687" t="str">
            <v>Forfait traçage de101 à 200 ml</v>
          </cell>
          <cell r="D1687" t="str">
            <v>FT</v>
          </cell>
          <cell r="J1687">
            <v>0</v>
          </cell>
          <cell r="L1687">
            <v>430</v>
          </cell>
        </row>
        <row r="1688">
          <cell r="B1688" t="str">
            <v>tracto</v>
          </cell>
          <cell r="C1688" t="str">
            <v>Tractopelle</v>
          </cell>
          <cell r="D1688" t="str">
            <v>J</v>
          </cell>
          <cell r="E1688">
            <v>250</v>
          </cell>
          <cell r="H1688">
            <v>240</v>
          </cell>
          <cell r="J1688">
            <v>490</v>
          </cell>
        </row>
        <row r="1689">
          <cell r="B1689" t="str">
            <v>TRAITDEC</v>
          </cell>
          <cell r="C1689" t="str">
            <v>Traitement de déchets industriels</v>
          </cell>
          <cell r="D1689" t="str">
            <v>T</v>
          </cell>
          <cell r="J1689">
            <v>0</v>
          </cell>
          <cell r="K1689">
            <v>750</v>
          </cell>
        </row>
        <row r="1690">
          <cell r="B1690" t="str">
            <v>TRAITSOU</v>
          </cell>
          <cell r="C1690" t="str">
            <v>Traitement des souches</v>
          </cell>
          <cell r="D1690" t="str">
            <v>T</v>
          </cell>
          <cell r="J1690">
            <v>0</v>
          </cell>
          <cell r="K1690">
            <v>77.290000000000006</v>
          </cell>
        </row>
        <row r="1691">
          <cell r="B1691" t="str">
            <v>TRAN SUD</v>
          </cell>
          <cell r="C1691" t="str">
            <v>Tranch+sable+rembl+gril+tpc+cablet+cable</v>
          </cell>
          <cell r="D1691" t="str">
            <v>ML</v>
          </cell>
          <cell r="J1691">
            <v>0</v>
          </cell>
          <cell r="L1691">
            <v>36.9</v>
          </cell>
        </row>
        <row r="1692">
          <cell r="B1692" t="str">
            <v>TRANCH</v>
          </cell>
          <cell r="C1692" t="str">
            <v>Tranchée ht 50 cm</v>
          </cell>
          <cell r="D1692" t="str">
            <v>ML</v>
          </cell>
          <cell r="J1692">
            <v>0</v>
          </cell>
          <cell r="L1692">
            <v>3</v>
          </cell>
        </row>
        <row r="1693">
          <cell r="B1693" t="str">
            <v>trans</v>
          </cell>
          <cell r="C1693" t="str">
            <v xml:space="preserve">Transfert de materiel </v>
          </cell>
          <cell r="D1693" t="str">
            <v>U</v>
          </cell>
          <cell r="I1693">
            <v>200</v>
          </cell>
          <cell r="J1693">
            <v>200</v>
          </cell>
        </row>
        <row r="1694">
          <cell r="B1694" t="str">
            <v>TRANSFER</v>
          </cell>
          <cell r="C1694" t="str">
            <v>Transfert</v>
          </cell>
          <cell r="D1694" t="str">
            <v>U</v>
          </cell>
          <cell r="J1694">
            <v>0</v>
          </cell>
          <cell r="L1694">
            <v>200</v>
          </cell>
        </row>
        <row r="1695">
          <cell r="B1695" t="str">
            <v>TRANSPOR</v>
          </cell>
          <cell r="C1695" t="str">
            <v>Transport divers</v>
          </cell>
          <cell r="D1695" t="str">
            <v>FT</v>
          </cell>
          <cell r="J1695">
            <v>0</v>
          </cell>
          <cell r="K1695">
            <v>1</v>
          </cell>
        </row>
        <row r="1696">
          <cell r="B1696" t="str">
            <v>transrabo</v>
          </cell>
          <cell r="C1696" t="str">
            <v>Transfert de raboteuse</v>
          </cell>
          <cell r="D1696" t="str">
            <v>U</v>
          </cell>
          <cell r="I1696">
            <v>390</v>
          </cell>
          <cell r="J1696">
            <v>390</v>
          </cell>
        </row>
        <row r="1697">
          <cell r="B1697" t="str">
            <v>trantrai</v>
          </cell>
          <cell r="C1697" t="str">
            <v>Tranfert Atelier de Traitement</v>
          </cell>
          <cell r="D1697" t="str">
            <v>FT</v>
          </cell>
          <cell r="I1697">
            <v>600</v>
          </cell>
          <cell r="J1697">
            <v>600</v>
          </cell>
        </row>
        <row r="1698">
          <cell r="B1698" t="str">
            <v>TRAVERSE</v>
          </cell>
          <cell r="C1698" t="str">
            <v>Traverse de voie de chemin de fer</v>
          </cell>
          <cell r="D1698" t="str">
            <v>U</v>
          </cell>
          <cell r="J1698">
            <v>0</v>
          </cell>
          <cell r="K1698">
            <v>76.22</v>
          </cell>
        </row>
        <row r="1699">
          <cell r="B1699" t="str">
            <v>trax</v>
          </cell>
          <cell r="C1699" t="str">
            <v>Trax 953 D</v>
          </cell>
          <cell r="D1699" t="str">
            <v>J</v>
          </cell>
          <cell r="E1699">
            <v>504</v>
          </cell>
          <cell r="H1699">
            <v>240</v>
          </cell>
          <cell r="J1699">
            <v>744</v>
          </cell>
        </row>
        <row r="1700">
          <cell r="B1700" t="str">
            <v>Treillis</v>
          </cell>
          <cell r="C1700" t="str">
            <v>PV pour F et P de Treillis soudés</v>
          </cell>
          <cell r="D1700" t="str">
            <v>M2</v>
          </cell>
          <cell r="J1700">
            <v>0</v>
          </cell>
          <cell r="L1700">
            <v>4.5</v>
          </cell>
        </row>
        <row r="1701">
          <cell r="B1701" t="str">
            <v>TRSBE6X4</v>
          </cell>
          <cell r="C1701" t="str">
            <v>Transport 6m3</v>
          </cell>
          <cell r="D1701" t="str">
            <v>FT</v>
          </cell>
          <cell r="J1701">
            <v>0</v>
          </cell>
          <cell r="K1701">
            <v>110</v>
          </cell>
        </row>
        <row r="1702">
          <cell r="B1702" t="str">
            <v>TRSBE8X4</v>
          </cell>
          <cell r="C1702" t="str">
            <v>Transport 8m3</v>
          </cell>
          <cell r="D1702" t="str">
            <v>FT</v>
          </cell>
          <cell r="J1702">
            <v>0</v>
          </cell>
          <cell r="K1702">
            <v>150</v>
          </cell>
        </row>
        <row r="1703">
          <cell r="B1703" t="str">
            <v>TRUCK600</v>
          </cell>
          <cell r="C1703" t="str">
            <v>Tampon carré 400 KN</v>
          </cell>
          <cell r="D1703" t="str">
            <v>U</v>
          </cell>
          <cell r="J1703">
            <v>0</v>
          </cell>
          <cell r="K1703">
            <v>211.31</v>
          </cell>
        </row>
        <row r="1704">
          <cell r="B1704" t="str">
            <v>TSECU03</v>
          </cell>
          <cell r="C1704" t="str">
            <v>Tête de sécurité ø300</v>
          </cell>
          <cell r="D1704" t="str">
            <v>U</v>
          </cell>
          <cell r="J1704">
            <v>0</v>
          </cell>
          <cell r="K1704">
            <v>113.63</v>
          </cell>
        </row>
        <row r="1705">
          <cell r="B1705" t="str">
            <v>TSECU04</v>
          </cell>
          <cell r="C1705" t="str">
            <v>Tête de sécurité ø400</v>
          </cell>
          <cell r="D1705" t="str">
            <v>U</v>
          </cell>
          <cell r="J1705">
            <v>0</v>
          </cell>
          <cell r="K1705">
            <v>141.47999999999999</v>
          </cell>
        </row>
        <row r="1706">
          <cell r="B1706" t="str">
            <v>TSECU05</v>
          </cell>
          <cell r="C1706" t="str">
            <v>Tête de sécurité ø500</v>
          </cell>
          <cell r="D1706" t="str">
            <v>U</v>
          </cell>
          <cell r="J1706">
            <v>0</v>
          </cell>
          <cell r="K1706">
            <v>270.54000000000002</v>
          </cell>
        </row>
        <row r="1707">
          <cell r="B1707" t="str">
            <v>TSECU06</v>
          </cell>
          <cell r="C1707" t="str">
            <v>Tête de sécurité ø600</v>
          </cell>
          <cell r="D1707" t="str">
            <v>U</v>
          </cell>
          <cell r="J1707">
            <v>0</v>
          </cell>
          <cell r="K1707">
            <v>313.8</v>
          </cell>
        </row>
        <row r="1708">
          <cell r="B1708" t="str">
            <v>TSECU08</v>
          </cell>
          <cell r="C1708" t="str">
            <v>Tête de sécurité ø800</v>
          </cell>
          <cell r="D1708" t="str">
            <v>U</v>
          </cell>
          <cell r="J1708">
            <v>0</v>
          </cell>
          <cell r="K1708">
            <v>1084.52</v>
          </cell>
        </row>
        <row r="1709">
          <cell r="B1709" t="str">
            <v>TSECU10</v>
          </cell>
          <cell r="C1709" t="str">
            <v>Tête de sécurité ø1000</v>
          </cell>
          <cell r="D1709" t="str">
            <v>U</v>
          </cell>
          <cell r="J1709">
            <v>0</v>
          </cell>
          <cell r="K1709">
            <v>1684.58</v>
          </cell>
        </row>
        <row r="1710">
          <cell r="B1710" t="str">
            <v>TSP100</v>
          </cell>
          <cell r="C1710" t="str">
            <v>Treillis soudé P100</v>
          </cell>
          <cell r="D1710" t="str">
            <v>M2</v>
          </cell>
          <cell r="J1710">
            <v>0</v>
          </cell>
          <cell r="K1710">
            <v>2</v>
          </cell>
        </row>
        <row r="1711">
          <cell r="B1711" t="str">
            <v>TSP800</v>
          </cell>
          <cell r="C1711" t="str">
            <v>Treillis soudé P800</v>
          </cell>
          <cell r="D1711" t="str">
            <v>M2</v>
          </cell>
          <cell r="J1711">
            <v>0</v>
          </cell>
          <cell r="K1711">
            <v>6.1</v>
          </cell>
        </row>
        <row r="1712">
          <cell r="B1712" t="str">
            <v>TUB80X80</v>
          </cell>
          <cell r="C1712" t="str">
            <v>Tube 80x80 en acier</v>
          </cell>
          <cell r="D1712" t="str">
            <v>ML</v>
          </cell>
          <cell r="J1712">
            <v>0</v>
          </cell>
          <cell r="K1712">
            <v>8.61</v>
          </cell>
        </row>
        <row r="1713">
          <cell r="B1713" t="str">
            <v>TUBE6X8</v>
          </cell>
          <cell r="C1713" t="str">
            <v>Tube 60x80</v>
          </cell>
          <cell r="D1713" t="str">
            <v>ML</v>
          </cell>
          <cell r="J1713">
            <v>0</v>
          </cell>
          <cell r="K1713">
            <v>7.62</v>
          </cell>
        </row>
        <row r="1714">
          <cell r="B1714" t="str">
            <v>TUBEALL</v>
          </cell>
          <cell r="C1714" t="str">
            <v>Tube allonge PVC Ø 90 pour BAC</v>
          </cell>
          <cell r="D1714" t="str">
            <v>U</v>
          </cell>
          <cell r="J1714">
            <v>0</v>
          </cell>
          <cell r="K1714">
            <v>3.87</v>
          </cell>
        </row>
        <row r="1715">
          <cell r="B1715" t="str">
            <v>TVC300</v>
          </cell>
          <cell r="C1715" t="str">
            <v>Tout Venant de Carière 1-300 Kg</v>
          </cell>
          <cell r="D1715" t="str">
            <v>T</v>
          </cell>
          <cell r="J1715">
            <v>0</v>
          </cell>
          <cell r="K1715">
            <v>12</v>
          </cell>
        </row>
        <row r="1716">
          <cell r="B1716" t="str">
            <v>USURCONC</v>
          </cell>
          <cell r="C1716" t="str">
            <v>Usure concasseur mobile recyclage</v>
          </cell>
          <cell r="D1716" t="str">
            <v>T</v>
          </cell>
          <cell r="J1716">
            <v>0</v>
          </cell>
          <cell r="K1716">
            <v>0.45</v>
          </cell>
        </row>
        <row r="1717">
          <cell r="B1717" t="str">
            <v>USURDISQ</v>
          </cell>
          <cell r="C1717" t="str">
            <v>Usure disque de découpe</v>
          </cell>
          <cell r="D1717" t="str">
            <v>ML</v>
          </cell>
          <cell r="J1717">
            <v>0</v>
          </cell>
          <cell r="K1717">
            <v>1.52</v>
          </cell>
        </row>
        <row r="1718">
          <cell r="B1718" t="str">
            <v>USURE</v>
          </cell>
          <cell r="C1718" t="str">
            <v>Usure pulvimixeur</v>
          </cell>
          <cell r="D1718" t="str">
            <v>M2</v>
          </cell>
          <cell r="J1718">
            <v>0</v>
          </cell>
          <cell r="K1718">
            <v>0.08</v>
          </cell>
        </row>
        <row r="1719">
          <cell r="B1719" t="str">
            <v>usuredique</v>
          </cell>
          <cell r="C1719" t="str">
            <v>Usure du disque diamant</v>
          </cell>
          <cell r="D1719" t="str">
            <v>ML</v>
          </cell>
          <cell r="J1719">
            <v>0</v>
          </cell>
          <cell r="K1719">
            <v>0.5</v>
          </cell>
        </row>
        <row r="1720">
          <cell r="B1720" t="str">
            <v>v4</v>
          </cell>
          <cell r="C1720" t="str">
            <v>Compacteur V4</v>
          </cell>
          <cell r="D1720" t="str">
            <v>J</v>
          </cell>
          <cell r="E1720">
            <v>315</v>
          </cell>
          <cell r="H1720">
            <v>240</v>
          </cell>
          <cell r="J1720">
            <v>555</v>
          </cell>
        </row>
        <row r="1721">
          <cell r="B1721" t="str">
            <v>VELO</v>
          </cell>
          <cell r="C1721" t="str">
            <v>Logo vélo</v>
          </cell>
          <cell r="D1721" t="str">
            <v>U</v>
          </cell>
          <cell r="J1721">
            <v>0</v>
          </cell>
          <cell r="L1721">
            <v>48</v>
          </cell>
        </row>
        <row r="1722">
          <cell r="B1722" t="str">
            <v>VELOCINE</v>
          </cell>
          <cell r="C1722" t="str">
            <v>Appui vélo ou motos, modèle Cinéo bas</v>
          </cell>
          <cell r="D1722" t="str">
            <v>U</v>
          </cell>
          <cell r="J1722">
            <v>0</v>
          </cell>
          <cell r="K1722">
            <v>74.099999999999994</v>
          </cell>
        </row>
        <row r="1723">
          <cell r="B1723" t="str">
            <v>VELOSUPP</v>
          </cell>
          <cell r="C1723" t="str">
            <v>Support Vélo de type Evéole</v>
          </cell>
          <cell r="D1723" t="str">
            <v>U</v>
          </cell>
          <cell r="J1723">
            <v>0</v>
          </cell>
          <cell r="K1723">
            <v>228</v>
          </cell>
        </row>
        <row r="1724">
          <cell r="B1724" t="str">
            <v>VELOUNIV</v>
          </cell>
          <cell r="C1724" t="str">
            <v>Porte vélo universel acier 955x750x955</v>
          </cell>
          <cell r="D1724" t="str">
            <v>U</v>
          </cell>
          <cell r="J1724">
            <v>0</v>
          </cell>
          <cell r="K1724">
            <v>53.59</v>
          </cell>
        </row>
        <row r="1725">
          <cell r="B1725" t="str">
            <v>VENTOUSE</v>
          </cell>
          <cell r="C1725" t="str">
            <v>Ventouse 3 fonctions dn40/60 +rv d'arrêt</v>
          </cell>
          <cell r="D1725" t="str">
            <v>U</v>
          </cell>
          <cell r="J1725">
            <v>0</v>
          </cell>
          <cell r="K1725">
            <v>700</v>
          </cell>
        </row>
        <row r="1726">
          <cell r="B1726" t="str">
            <v>VIDANGE</v>
          </cell>
          <cell r="C1726" t="str">
            <v>Vidande de fosse Toutes Eaux</v>
          </cell>
          <cell r="D1726" t="str">
            <v>M3</v>
          </cell>
          <cell r="J1726">
            <v>0</v>
          </cell>
          <cell r="L1726">
            <v>25</v>
          </cell>
        </row>
        <row r="1727">
          <cell r="B1727" t="str">
            <v>VISION</v>
          </cell>
          <cell r="C1727" t="str">
            <v>Sous traitance vision Bois</v>
          </cell>
          <cell r="D1727" t="str">
            <v>FT</v>
          </cell>
          <cell r="J1727">
            <v>0</v>
          </cell>
          <cell r="L1727">
            <v>1</v>
          </cell>
        </row>
        <row r="1728">
          <cell r="B1728" t="str">
            <v>VM300</v>
          </cell>
          <cell r="C1728" t="str">
            <v>Vanne murale  dn 300</v>
          </cell>
          <cell r="D1728" t="str">
            <v>U</v>
          </cell>
          <cell r="J1728">
            <v>0</v>
          </cell>
          <cell r="K1728">
            <v>1450</v>
          </cell>
        </row>
        <row r="1729">
          <cell r="B1729" t="str">
            <v>VMF1000</v>
          </cell>
          <cell r="C1729" t="str">
            <v>Vanne murale fonte Ø 1000</v>
          </cell>
          <cell r="D1729" t="str">
            <v>U</v>
          </cell>
          <cell r="J1729">
            <v>0</v>
          </cell>
          <cell r="K1729">
            <v>3926.4</v>
          </cell>
        </row>
        <row r="1730">
          <cell r="B1730" t="str">
            <v>VMF600</v>
          </cell>
          <cell r="C1730" t="str">
            <v>Vanne murale fonte Ø 600</v>
          </cell>
          <cell r="D1730" t="str">
            <v>U</v>
          </cell>
          <cell r="J1730">
            <v>0</v>
          </cell>
          <cell r="K1730">
            <v>1728</v>
          </cell>
        </row>
        <row r="1731">
          <cell r="B1731" t="str">
            <v>VMFCARM</v>
          </cell>
          <cell r="C1731" t="str">
            <v>Carré de manoeuvre vanne murale fonte</v>
          </cell>
          <cell r="D1731" t="str">
            <v>U</v>
          </cell>
          <cell r="J1731">
            <v>0</v>
          </cell>
          <cell r="K1731">
            <v>36</v>
          </cell>
        </row>
        <row r="1732">
          <cell r="B1732" t="str">
            <v>VMFTIGE</v>
          </cell>
          <cell r="C1732" t="str">
            <v>Tige de manoeuvre vanne murale fonte</v>
          </cell>
          <cell r="D1732" t="str">
            <v>U</v>
          </cell>
          <cell r="J1732">
            <v>0</v>
          </cell>
          <cell r="K1732">
            <v>40.799999999999997</v>
          </cell>
        </row>
        <row r="1733">
          <cell r="B1733" t="str">
            <v>VOIRIEPD</v>
          </cell>
          <cell r="C1733" t="str">
            <v>SSTPD Travaux de voirie</v>
          </cell>
          <cell r="D1733" t="str">
            <v>ENS</v>
          </cell>
          <cell r="J1733">
            <v>0</v>
          </cell>
          <cell r="L1733">
            <v>1</v>
          </cell>
        </row>
        <row r="1734">
          <cell r="B1734" t="str">
            <v>VOIRIEPD</v>
          </cell>
          <cell r="C1734" t="str">
            <v>SSTPD Travaux de voirie</v>
          </cell>
          <cell r="D1734" t="str">
            <v>ENS</v>
          </cell>
          <cell r="J1734">
            <v>0</v>
          </cell>
          <cell r="L1734">
            <v>1</v>
          </cell>
        </row>
        <row r="1735">
          <cell r="B1735" t="str">
            <v>VOIRIEPD</v>
          </cell>
          <cell r="C1735" t="str">
            <v>SSTPD Travaux de voirie</v>
          </cell>
          <cell r="D1735" t="str">
            <v>ENS</v>
          </cell>
          <cell r="J1735">
            <v>0</v>
          </cell>
          <cell r="L1735">
            <v>1</v>
          </cell>
        </row>
        <row r="1736">
          <cell r="B1736" t="str">
            <v>VOIRIEPD</v>
          </cell>
          <cell r="C1736" t="str">
            <v>SSTPD Travaux de voirie</v>
          </cell>
          <cell r="D1736" t="str">
            <v>ENS</v>
          </cell>
          <cell r="J1736">
            <v>0</v>
          </cell>
          <cell r="L1736">
            <v>1</v>
          </cell>
        </row>
        <row r="1737">
          <cell r="B1737" t="str">
            <v>VOIRIEPD</v>
          </cell>
          <cell r="C1737" t="str">
            <v>SSTPD Travaux de voirie</v>
          </cell>
          <cell r="D1737" t="str">
            <v>ENS</v>
          </cell>
          <cell r="J1737">
            <v>0</v>
          </cell>
          <cell r="L1737">
            <v>1</v>
          </cell>
        </row>
        <row r="1738">
          <cell r="B1738" t="str">
            <v>VOIRIEPD</v>
          </cell>
          <cell r="C1738" t="str">
            <v>SSTPD Travaux de voirie</v>
          </cell>
          <cell r="D1738" t="str">
            <v>ENS</v>
          </cell>
          <cell r="J1738">
            <v>0</v>
          </cell>
          <cell r="L1738">
            <v>1</v>
          </cell>
        </row>
        <row r="1739">
          <cell r="B1739" t="str">
            <v>VOIRIEPD</v>
          </cell>
          <cell r="C1739" t="str">
            <v>SSTPD Travaux de voirie</v>
          </cell>
          <cell r="D1739" t="str">
            <v>ENS</v>
          </cell>
          <cell r="J1739">
            <v>0</v>
          </cell>
          <cell r="L1739">
            <v>1</v>
          </cell>
        </row>
        <row r="1740">
          <cell r="B1740" t="str">
            <v>VOIRIEPD</v>
          </cell>
          <cell r="C1740" t="str">
            <v>SSTPD Travaux de voirie</v>
          </cell>
          <cell r="D1740" t="str">
            <v>ENS</v>
          </cell>
          <cell r="J1740">
            <v>0</v>
          </cell>
          <cell r="L1740">
            <v>1</v>
          </cell>
        </row>
        <row r="1741">
          <cell r="B1741" t="str">
            <v>VOIRIEPM</v>
          </cell>
          <cell r="C1741" t="str">
            <v>SST Travaux de voirie</v>
          </cell>
          <cell r="D1741" t="str">
            <v>ENS</v>
          </cell>
          <cell r="J1741">
            <v>0</v>
          </cell>
          <cell r="L1741">
            <v>1</v>
          </cell>
        </row>
        <row r="1742">
          <cell r="B1742" t="str">
            <v>VOIRIEPM</v>
          </cell>
          <cell r="C1742" t="str">
            <v>SST Travaux de voirie</v>
          </cell>
          <cell r="D1742" t="str">
            <v>ENS</v>
          </cell>
          <cell r="J1742">
            <v>0</v>
          </cell>
          <cell r="L1742">
            <v>1</v>
          </cell>
        </row>
        <row r="1743">
          <cell r="B1743" t="str">
            <v>VOIRIEPM</v>
          </cell>
          <cell r="C1743" t="str">
            <v>SST Travaux de voirie</v>
          </cell>
          <cell r="D1743" t="str">
            <v>ENS</v>
          </cell>
          <cell r="J1743">
            <v>0</v>
          </cell>
          <cell r="L1743">
            <v>1</v>
          </cell>
        </row>
        <row r="1744">
          <cell r="B1744" t="str">
            <v>VOIRIEPM</v>
          </cell>
          <cell r="C1744" t="str">
            <v>SST Travaux de voirie</v>
          </cell>
          <cell r="D1744" t="str">
            <v>ENS</v>
          </cell>
          <cell r="J1744">
            <v>0</v>
          </cell>
          <cell r="L1744">
            <v>1</v>
          </cell>
        </row>
        <row r="1745">
          <cell r="B1745" t="str">
            <v>VOIRIEPM</v>
          </cell>
          <cell r="C1745" t="str">
            <v>SST Travaux de voirie</v>
          </cell>
          <cell r="D1745" t="str">
            <v>ENS</v>
          </cell>
          <cell r="J1745">
            <v>0</v>
          </cell>
          <cell r="L1745">
            <v>1</v>
          </cell>
        </row>
        <row r="1746">
          <cell r="B1746" t="str">
            <v>VOIRIEPM</v>
          </cell>
          <cell r="C1746" t="str">
            <v>SST Travaux de voirie</v>
          </cell>
          <cell r="D1746" t="str">
            <v>ENS</v>
          </cell>
          <cell r="J1746">
            <v>0</v>
          </cell>
          <cell r="L1746">
            <v>1</v>
          </cell>
        </row>
        <row r="1747">
          <cell r="B1747" t="str">
            <v>VOIRIEPM</v>
          </cell>
          <cell r="C1747" t="str">
            <v>SST Travaux de voirie</v>
          </cell>
          <cell r="D1747" t="str">
            <v>ENS</v>
          </cell>
          <cell r="J1747">
            <v>0</v>
          </cell>
          <cell r="L1747">
            <v>1</v>
          </cell>
        </row>
        <row r="1748">
          <cell r="B1748" t="str">
            <v>VOIRIEPM</v>
          </cell>
          <cell r="C1748" t="str">
            <v>SST Travaux de voirie</v>
          </cell>
          <cell r="D1748" t="str">
            <v>ENS</v>
          </cell>
          <cell r="J1748">
            <v>0</v>
          </cell>
          <cell r="L1748">
            <v>1</v>
          </cell>
        </row>
        <row r="1749">
          <cell r="B1749" t="str">
            <v>VOIRIEPM</v>
          </cell>
          <cell r="C1749" t="str">
            <v>SST Travaux de voirie</v>
          </cell>
          <cell r="D1749" t="str">
            <v>ENS</v>
          </cell>
          <cell r="J1749">
            <v>0</v>
          </cell>
          <cell r="L1749">
            <v>1</v>
          </cell>
        </row>
        <row r="1750">
          <cell r="B1750" t="str">
            <v>VOLLETER</v>
          </cell>
          <cell r="C1750" t="str">
            <v>Volley Ball terrain et filet</v>
          </cell>
          <cell r="D1750" t="str">
            <v>U</v>
          </cell>
          <cell r="J1750">
            <v>0</v>
          </cell>
          <cell r="L1750">
            <v>1222.6199999999999</v>
          </cell>
        </row>
        <row r="1751">
          <cell r="B1751" t="str">
            <v>VOLLEY</v>
          </cell>
          <cell r="C1751" t="str">
            <v>Paire de poteaux volley compris filet</v>
          </cell>
          <cell r="D1751" t="str">
            <v>FT</v>
          </cell>
          <cell r="J1751">
            <v>0</v>
          </cell>
          <cell r="K1751">
            <v>300</v>
          </cell>
        </row>
        <row r="1752">
          <cell r="B1752" t="str">
            <v>VOLLEY</v>
          </cell>
          <cell r="C1752" t="str">
            <v>Marquage au sol terrain volley</v>
          </cell>
          <cell r="D1752" t="str">
            <v>U</v>
          </cell>
          <cell r="J1752">
            <v>0</v>
          </cell>
          <cell r="L1752">
            <v>256.12</v>
          </cell>
        </row>
        <row r="1753">
          <cell r="B1753" t="str">
            <v>VORTEX15</v>
          </cell>
          <cell r="C1753" t="str">
            <v>Régulateur de débit Vortex 15 l/s</v>
          </cell>
          <cell r="D1753" t="str">
            <v>U</v>
          </cell>
          <cell r="J1753">
            <v>0</v>
          </cell>
          <cell r="K1753">
            <v>3580</v>
          </cell>
        </row>
        <row r="1754">
          <cell r="B1754" t="str">
            <v>VORTEX25</v>
          </cell>
          <cell r="C1754" t="str">
            <v>Régulateur de débit Vortex 25 l/s</v>
          </cell>
          <cell r="D1754" t="str">
            <v>U</v>
          </cell>
          <cell r="J1754">
            <v>0</v>
          </cell>
          <cell r="K1754">
            <v>3900</v>
          </cell>
        </row>
        <row r="1755">
          <cell r="B1755" t="str">
            <v>VT135</v>
          </cell>
          <cell r="C1755" t="str">
            <v>Tampon VT 135 D400</v>
          </cell>
          <cell r="D1755" t="str">
            <v>U</v>
          </cell>
          <cell r="J1755">
            <v>0</v>
          </cell>
          <cell r="K1755">
            <v>145.47999999999999</v>
          </cell>
        </row>
        <row r="1756">
          <cell r="B1756" t="str">
            <v>X0 16 SC</v>
          </cell>
          <cell r="C1756" t="str">
            <v>Béton  X016 Dmax 14 mm</v>
          </cell>
          <cell r="D1756" t="str">
            <v>M3</v>
          </cell>
          <cell r="J1756">
            <v>0</v>
          </cell>
          <cell r="K1756">
            <v>100</v>
          </cell>
        </row>
        <row r="1757">
          <cell r="B1757" t="str">
            <v>XC 25 SC</v>
          </cell>
          <cell r="C1757" t="str">
            <v>Béton XC 25/30 DMax14</v>
          </cell>
          <cell r="D1757" t="str">
            <v>M3</v>
          </cell>
          <cell r="J1757">
            <v>0</v>
          </cell>
          <cell r="K1757">
            <v>100</v>
          </cell>
        </row>
        <row r="1758">
          <cell r="B1758" t="str">
            <v>XC 30 SC</v>
          </cell>
          <cell r="C1758" t="str">
            <v>Béton XC 30/37 DMax14</v>
          </cell>
          <cell r="D1758" t="str">
            <v>M3</v>
          </cell>
          <cell r="J1758">
            <v>0</v>
          </cell>
          <cell r="K1758">
            <v>100</v>
          </cell>
        </row>
        <row r="1759">
          <cell r="B1759" t="str">
            <v>ZEBRA</v>
          </cell>
          <cell r="C1759" t="str">
            <v>BANDE ZEBRA L 50 CM</v>
          </cell>
          <cell r="D1759" t="str">
            <v>M2</v>
          </cell>
          <cell r="J1759">
            <v>0</v>
          </cell>
          <cell r="L1759">
            <v>11</v>
          </cell>
        </row>
        <row r="1760">
          <cell r="B1760" t="str">
            <v>troncon</v>
          </cell>
          <cell r="C1760" t="str">
            <v>Tronçonneuse</v>
          </cell>
          <cell r="D1760" t="str">
            <v>J</v>
          </cell>
          <cell r="I1760">
            <v>20</v>
          </cell>
          <cell r="J1760">
            <v>20</v>
          </cell>
        </row>
        <row r="1761">
          <cell r="B1761" t="str">
            <v>rabo1</v>
          </cell>
          <cell r="C1761" t="str">
            <v>Raboteuse 1.00 m 4h</v>
          </cell>
          <cell r="D1761" t="str">
            <v>J</v>
          </cell>
          <cell r="I1761">
            <v>1600</v>
          </cell>
          <cell r="J1761">
            <v>1600</v>
          </cell>
        </row>
        <row r="1762">
          <cell r="B1762" t="str">
            <v>pomp</v>
          </cell>
          <cell r="C1762" t="str">
            <v>Pompe</v>
          </cell>
          <cell r="D1762" t="str">
            <v>j</v>
          </cell>
          <cell r="I1762">
            <v>150</v>
          </cell>
          <cell r="J1762">
            <v>150</v>
          </cell>
        </row>
        <row r="1763">
          <cell r="J1763">
            <v>0</v>
          </cell>
        </row>
        <row r="1764">
          <cell r="J1764">
            <v>0</v>
          </cell>
        </row>
        <row r="1765">
          <cell r="J1765">
            <v>0</v>
          </cell>
        </row>
        <row r="1766">
          <cell r="J1766">
            <v>0</v>
          </cell>
        </row>
        <row r="1767">
          <cell r="J1767">
            <v>0</v>
          </cell>
        </row>
        <row r="1768">
          <cell r="J1768">
            <v>0</v>
          </cell>
        </row>
        <row r="1769">
          <cell r="J1769">
            <v>0</v>
          </cell>
        </row>
        <row r="1770">
          <cell r="J1770">
            <v>0</v>
          </cell>
        </row>
        <row r="1771">
          <cell r="J1771">
            <v>0</v>
          </cell>
        </row>
        <row r="1772">
          <cell r="J1772">
            <v>0</v>
          </cell>
        </row>
        <row r="1773">
          <cell r="J1773">
            <v>0</v>
          </cell>
        </row>
        <row r="1774">
          <cell r="J1774">
            <v>0</v>
          </cell>
        </row>
        <row r="1775">
          <cell r="J1775">
            <v>0</v>
          </cell>
        </row>
        <row r="1776">
          <cell r="J1776">
            <v>0</v>
          </cell>
        </row>
        <row r="1777">
          <cell r="J1777">
            <v>0</v>
          </cell>
        </row>
        <row r="1778">
          <cell r="J1778">
            <v>0</v>
          </cell>
        </row>
        <row r="1779">
          <cell r="J1779">
            <v>0</v>
          </cell>
        </row>
        <row r="1780">
          <cell r="J1780">
            <v>0</v>
          </cell>
        </row>
        <row r="1781">
          <cell r="J1781">
            <v>0</v>
          </cell>
        </row>
        <row r="1782">
          <cell r="J1782">
            <v>0</v>
          </cell>
        </row>
        <row r="1783">
          <cell r="J1783">
            <v>0</v>
          </cell>
        </row>
        <row r="1784">
          <cell r="J1784">
            <v>0</v>
          </cell>
        </row>
        <row r="1785">
          <cell r="J1785">
            <v>0</v>
          </cell>
        </row>
        <row r="1786">
          <cell r="J1786">
            <v>0</v>
          </cell>
        </row>
        <row r="1787">
          <cell r="J1787">
            <v>0</v>
          </cell>
        </row>
        <row r="1788">
          <cell r="J1788">
            <v>0</v>
          </cell>
        </row>
        <row r="1789">
          <cell r="J1789">
            <v>0</v>
          </cell>
        </row>
        <row r="1790">
          <cell r="J1790">
            <v>0</v>
          </cell>
        </row>
        <row r="1791">
          <cell r="J1791">
            <v>0</v>
          </cell>
        </row>
        <row r="1792">
          <cell r="J1792">
            <v>0</v>
          </cell>
        </row>
        <row r="1793">
          <cell r="J1793">
            <v>0</v>
          </cell>
        </row>
        <row r="1794">
          <cell r="J1794">
            <v>0</v>
          </cell>
        </row>
        <row r="1795">
          <cell r="J1795">
            <v>0</v>
          </cell>
        </row>
        <row r="1796">
          <cell r="J1796">
            <v>0</v>
          </cell>
        </row>
        <row r="1797">
          <cell r="J1797">
            <v>0</v>
          </cell>
        </row>
        <row r="1798">
          <cell r="J1798">
            <v>0</v>
          </cell>
        </row>
        <row r="1799">
          <cell r="J1799">
            <v>0</v>
          </cell>
        </row>
        <row r="1800">
          <cell r="J1800">
            <v>0</v>
          </cell>
        </row>
        <row r="1801">
          <cell r="J1801">
            <v>0</v>
          </cell>
        </row>
        <row r="1802">
          <cell r="J1802">
            <v>0</v>
          </cell>
        </row>
        <row r="1803">
          <cell r="J1803">
            <v>0</v>
          </cell>
        </row>
        <row r="1804">
          <cell r="J1804">
            <v>0</v>
          </cell>
        </row>
        <row r="1805">
          <cell r="J1805">
            <v>0</v>
          </cell>
        </row>
        <row r="1806">
          <cell r="J1806">
            <v>0</v>
          </cell>
        </row>
        <row r="1807">
          <cell r="J1807">
            <v>0</v>
          </cell>
        </row>
        <row r="1808">
          <cell r="J1808">
            <v>0</v>
          </cell>
        </row>
        <row r="1809">
          <cell r="J1809">
            <v>0</v>
          </cell>
        </row>
        <row r="1810">
          <cell r="J1810">
            <v>0</v>
          </cell>
        </row>
        <row r="1811">
          <cell r="J1811">
            <v>0</v>
          </cell>
        </row>
        <row r="1812">
          <cell r="J1812">
            <v>0</v>
          </cell>
        </row>
        <row r="1813">
          <cell r="J1813">
            <v>0</v>
          </cell>
        </row>
        <row r="1814">
          <cell r="J1814">
            <v>0</v>
          </cell>
        </row>
        <row r="1815">
          <cell r="J1815">
            <v>0</v>
          </cell>
        </row>
        <row r="1816">
          <cell r="J1816">
            <v>0</v>
          </cell>
        </row>
        <row r="1817">
          <cell r="J1817">
            <v>0</v>
          </cell>
        </row>
        <row r="1818">
          <cell r="J1818">
            <v>0</v>
          </cell>
        </row>
        <row r="1819">
          <cell r="J1819">
            <v>0</v>
          </cell>
        </row>
        <row r="1820">
          <cell r="J1820">
            <v>0</v>
          </cell>
        </row>
        <row r="1821">
          <cell r="J1821">
            <v>0</v>
          </cell>
        </row>
        <row r="1822">
          <cell r="J1822">
            <v>0</v>
          </cell>
        </row>
        <row r="1823">
          <cell r="J1823">
            <v>0</v>
          </cell>
        </row>
        <row r="1824">
          <cell r="J1824">
            <v>0</v>
          </cell>
        </row>
        <row r="1825">
          <cell r="J1825">
            <v>0</v>
          </cell>
        </row>
        <row r="1826">
          <cell r="J1826">
            <v>0</v>
          </cell>
        </row>
        <row r="1827">
          <cell r="J1827">
            <v>0</v>
          </cell>
        </row>
        <row r="1828">
          <cell r="J1828">
            <v>0</v>
          </cell>
        </row>
        <row r="1829">
          <cell r="J1829">
            <v>0</v>
          </cell>
        </row>
        <row r="1830">
          <cell r="J1830">
            <v>0</v>
          </cell>
        </row>
        <row r="1831">
          <cell r="J1831">
            <v>0</v>
          </cell>
        </row>
        <row r="1832">
          <cell r="J1832">
            <v>0</v>
          </cell>
        </row>
        <row r="1833">
          <cell r="J1833">
            <v>0</v>
          </cell>
        </row>
        <row r="1834">
          <cell r="J1834">
            <v>0</v>
          </cell>
        </row>
        <row r="1835">
          <cell r="J1835">
            <v>0</v>
          </cell>
        </row>
        <row r="1836">
          <cell r="J1836">
            <v>0</v>
          </cell>
        </row>
        <row r="1837">
          <cell r="J1837">
            <v>0</v>
          </cell>
        </row>
        <row r="1838">
          <cell r="J1838">
            <v>0</v>
          </cell>
        </row>
        <row r="1839">
          <cell r="J1839">
            <v>0</v>
          </cell>
        </row>
        <row r="1840">
          <cell r="J1840">
            <v>0</v>
          </cell>
        </row>
        <row r="1841">
          <cell r="J1841">
            <v>0</v>
          </cell>
        </row>
        <row r="1842">
          <cell r="J1842">
            <v>0</v>
          </cell>
        </row>
        <row r="1843">
          <cell r="J1843">
            <v>0</v>
          </cell>
        </row>
        <row r="1844">
          <cell r="J1844">
            <v>0</v>
          </cell>
        </row>
        <row r="1845">
          <cell r="J1845">
            <v>0</v>
          </cell>
        </row>
        <row r="1846">
          <cell r="J1846">
            <v>0</v>
          </cell>
        </row>
        <row r="1847">
          <cell r="J1847">
            <v>0</v>
          </cell>
        </row>
        <row r="1848">
          <cell r="J1848">
            <v>0</v>
          </cell>
        </row>
        <row r="1849">
          <cell r="J1849">
            <v>0</v>
          </cell>
        </row>
        <row r="1850">
          <cell r="J1850">
            <v>0</v>
          </cell>
        </row>
        <row r="1851">
          <cell r="J1851">
            <v>0</v>
          </cell>
        </row>
        <row r="1852">
          <cell r="J1852">
            <v>0</v>
          </cell>
        </row>
        <row r="1853">
          <cell r="J1853">
            <v>0</v>
          </cell>
        </row>
        <row r="1854">
          <cell r="J1854">
            <v>0</v>
          </cell>
        </row>
        <row r="1855">
          <cell r="J1855">
            <v>0</v>
          </cell>
        </row>
        <row r="1856">
          <cell r="J1856">
            <v>0</v>
          </cell>
        </row>
        <row r="1857">
          <cell r="J1857">
            <v>0</v>
          </cell>
        </row>
        <row r="1858">
          <cell r="J1858">
            <v>0</v>
          </cell>
        </row>
        <row r="1859">
          <cell r="J1859">
            <v>0</v>
          </cell>
        </row>
        <row r="1860">
          <cell r="J1860">
            <v>0</v>
          </cell>
        </row>
        <row r="1861">
          <cell r="J1861">
            <v>0</v>
          </cell>
        </row>
        <row r="1862">
          <cell r="J1862">
            <v>0</v>
          </cell>
        </row>
        <row r="1863">
          <cell r="J1863">
            <v>0</v>
          </cell>
        </row>
        <row r="1864">
          <cell r="J1864">
            <v>0</v>
          </cell>
        </row>
        <row r="1865">
          <cell r="J1865">
            <v>0</v>
          </cell>
        </row>
        <row r="1866">
          <cell r="J1866">
            <v>0</v>
          </cell>
        </row>
        <row r="1867">
          <cell r="J1867">
            <v>0</v>
          </cell>
        </row>
        <row r="1868">
          <cell r="J1868">
            <v>0</v>
          </cell>
        </row>
        <row r="1869">
          <cell r="J1869">
            <v>0</v>
          </cell>
        </row>
        <row r="1870">
          <cell r="J1870">
            <v>0</v>
          </cell>
        </row>
        <row r="1871">
          <cell r="J1871">
            <v>0</v>
          </cell>
        </row>
        <row r="1872">
          <cell r="J1872">
            <v>0</v>
          </cell>
        </row>
        <row r="1873">
          <cell r="J1873">
            <v>0</v>
          </cell>
        </row>
        <row r="1874">
          <cell r="J1874">
            <v>0</v>
          </cell>
        </row>
        <row r="1875">
          <cell r="J1875">
            <v>0</v>
          </cell>
        </row>
        <row r="1876">
          <cell r="J1876">
            <v>0</v>
          </cell>
        </row>
        <row r="1877">
          <cell r="J1877">
            <v>0</v>
          </cell>
        </row>
        <row r="1878">
          <cell r="J1878">
            <v>0</v>
          </cell>
        </row>
        <row r="1879">
          <cell r="J1879">
            <v>0</v>
          </cell>
        </row>
        <row r="1880">
          <cell r="J1880">
            <v>0</v>
          </cell>
        </row>
        <row r="1881">
          <cell r="J1881">
            <v>0</v>
          </cell>
        </row>
        <row r="1882">
          <cell r="J1882">
            <v>0</v>
          </cell>
        </row>
        <row r="1883">
          <cell r="J1883">
            <v>0</v>
          </cell>
        </row>
        <row r="1884">
          <cell r="J1884">
            <v>0</v>
          </cell>
        </row>
        <row r="1885">
          <cell r="J1885">
            <v>0</v>
          </cell>
        </row>
        <row r="1886">
          <cell r="J1886">
            <v>0</v>
          </cell>
        </row>
        <row r="1887">
          <cell r="J1887">
            <v>0</v>
          </cell>
        </row>
        <row r="1888">
          <cell r="J1888">
            <v>0</v>
          </cell>
        </row>
        <row r="1889">
          <cell r="J1889">
            <v>0</v>
          </cell>
        </row>
        <row r="1890">
          <cell r="J1890">
            <v>0</v>
          </cell>
        </row>
        <row r="1891">
          <cell r="J1891">
            <v>0</v>
          </cell>
        </row>
        <row r="1892">
          <cell r="J1892">
            <v>0</v>
          </cell>
        </row>
        <row r="1893">
          <cell r="J1893">
            <v>0</v>
          </cell>
        </row>
        <row r="1894">
          <cell r="J1894">
            <v>0</v>
          </cell>
        </row>
        <row r="1895">
          <cell r="J1895">
            <v>0</v>
          </cell>
        </row>
        <row r="1896">
          <cell r="J1896">
            <v>0</v>
          </cell>
        </row>
        <row r="1897">
          <cell r="J1897">
            <v>0</v>
          </cell>
        </row>
        <row r="1898">
          <cell r="J1898">
            <v>0</v>
          </cell>
        </row>
        <row r="1899">
          <cell r="J1899">
            <v>0</v>
          </cell>
        </row>
        <row r="1900">
          <cell r="J1900">
            <v>0</v>
          </cell>
        </row>
        <row r="1901">
          <cell r="J1901">
            <v>0</v>
          </cell>
        </row>
        <row r="1902">
          <cell r="J1902">
            <v>0</v>
          </cell>
        </row>
        <row r="1903">
          <cell r="J1903">
            <v>0</v>
          </cell>
        </row>
        <row r="1904">
          <cell r="J1904">
            <v>0</v>
          </cell>
        </row>
        <row r="1905">
          <cell r="J1905">
            <v>0</v>
          </cell>
        </row>
        <row r="1906">
          <cell r="J1906">
            <v>0</v>
          </cell>
        </row>
        <row r="1907">
          <cell r="J1907">
            <v>0</v>
          </cell>
        </row>
        <row r="1908">
          <cell r="J1908">
            <v>0</v>
          </cell>
        </row>
        <row r="1909">
          <cell r="J1909">
            <v>0</v>
          </cell>
        </row>
        <row r="1910">
          <cell r="J1910">
            <v>0</v>
          </cell>
        </row>
        <row r="1911">
          <cell r="J1911">
            <v>0</v>
          </cell>
        </row>
        <row r="1912">
          <cell r="J1912">
            <v>0</v>
          </cell>
        </row>
        <row r="1913">
          <cell r="J1913">
            <v>0</v>
          </cell>
        </row>
        <row r="1914">
          <cell r="J1914">
            <v>0</v>
          </cell>
        </row>
        <row r="1915">
          <cell r="J1915">
            <v>0</v>
          </cell>
        </row>
        <row r="1916">
          <cell r="J1916">
            <v>0</v>
          </cell>
        </row>
        <row r="1917">
          <cell r="J1917">
            <v>0</v>
          </cell>
        </row>
        <row r="1918">
          <cell r="J1918">
            <v>0</v>
          </cell>
        </row>
        <row r="1919">
          <cell r="J1919">
            <v>0</v>
          </cell>
        </row>
        <row r="1920">
          <cell r="J1920">
            <v>0</v>
          </cell>
        </row>
        <row r="1921">
          <cell r="J1921">
            <v>0</v>
          </cell>
        </row>
        <row r="1922">
          <cell r="J1922">
            <v>0</v>
          </cell>
        </row>
        <row r="1923">
          <cell r="J1923">
            <v>0</v>
          </cell>
        </row>
        <row r="1924">
          <cell r="J1924">
            <v>0</v>
          </cell>
        </row>
        <row r="1925">
          <cell r="J1925">
            <v>0</v>
          </cell>
        </row>
        <row r="1926">
          <cell r="J1926">
            <v>0</v>
          </cell>
        </row>
        <row r="1927">
          <cell r="J1927">
            <v>0</v>
          </cell>
        </row>
        <row r="1928">
          <cell r="J1928">
            <v>0</v>
          </cell>
        </row>
        <row r="1929">
          <cell r="J1929">
            <v>0</v>
          </cell>
        </row>
        <row r="1930">
          <cell r="J1930">
            <v>0</v>
          </cell>
        </row>
        <row r="1931">
          <cell r="J1931">
            <v>0</v>
          </cell>
        </row>
        <row r="1932">
          <cell r="J1932">
            <v>0</v>
          </cell>
        </row>
        <row r="1933">
          <cell r="J1933">
            <v>0</v>
          </cell>
        </row>
        <row r="1934">
          <cell r="J1934">
            <v>0</v>
          </cell>
        </row>
        <row r="1935">
          <cell r="J1935">
            <v>0</v>
          </cell>
        </row>
        <row r="1936">
          <cell r="J1936">
            <v>0</v>
          </cell>
        </row>
        <row r="1937">
          <cell r="J1937">
            <v>0</v>
          </cell>
        </row>
        <row r="1938">
          <cell r="J1938">
            <v>0</v>
          </cell>
        </row>
        <row r="1939">
          <cell r="J1939">
            <v>0</v>
          </cell>
        </row>
        <row r="1940">
          <cell r="J1940">
            <v>0</v>
          </cell>
        </row>
        <row r="1941">
          <cell r="J1941">
            <v>0</v>
          </cell>
        </row>
        <row r="1942">
          <cell r="J1942">
            <v>0</v>
          </cell>
        </row>
        <row r="1943">
          <cell r="J1943">
            <v>0</v>
          </cell>
        </row>
        <row r="1944">
          <cell r="J1944">
            <v>0</v>
          </cell>
        </row>
        <row r="1945">
          <cell r="J1945">
            <v>0</v>
          </cell>
        </row>
        <row r="1946">
          <cell r="J1946">
            <v>0</v>
          </cell>
        </row>
        <row r="1947">
          <cell r="J1947">
            <v>0</v>
          </cell>
        </row>
        <row r="1948">
          <cell r="J1948">
            <v>0</v>
          </cell>
        </row>
        <row r="1949">
          <cell r="J1949">
            <v>0</v>
          </cell>
        </row>
        <row r="1950">
          <cell r="J1950">
            <v>0</v>
          </cell>
        </row>
        <row r="1951">
          <cell r="J1951">
            <v>0</v>
          </cell>
        </row>
        <row r="1952">
          <cell r="J1952">
            <v>0</v>
          </cell>
        </row>
        <row r="1953">
          <cell r="J1953">
            <v>0</v>
          </cell>
        </row>
        <row r="1954">
          <cell r="J1954">
            <v>0</v>
          </cell>
        </row>
        <row r="1955">
          <cell r="J1955">
            <v>0</v>
          </cell>
        </row>
        <row r="1956">
          <cell r="J1956">
            <v>0</v>
          </cell>
        </row>
        <row r="1957">
          <cell r="J1957">
            <v>0</v>
          </cell>
        </row>
        <row r="1958">
          <cell r="J1958">
            <v>0</v>
          </cell>
        </row>
        <row r="1959">
          <cell r="J1959">
            <v>0</v>
          </cell>
        </row>
        <row r="1960">
          <cell r="J1960">
            <v>0</v>
          </cell>
        </row>
        <row r="1961">
          <cell r="J1961">
            <v>0</v>
          </cell>
        </row>
        <row r="1962">
          <cell r="J1962">
            <v>0</v>
          </cell>
        </row>
        <row r="1963">
          <cell r="J1963">
            <v>0</v>
          </cell>
        </row>
        <row r="1964">
          <cell r="J1964">
            <v>0</v>
          </cell>
        </row>
        <row r="1965">
          <cell r="J1965">
            <v>0</v>
          </cell>
        </row>
        <row r="1966">
          <cell r="J1966">
            <v>0</v>
          </cell>
        </row>
        <row r="1967">
          <cell r="J1967">
            <v>0</v>
          </cell>
        </row>
        <row r="1968">
          <cell r="J1968">
            <v>0</v>
          </cell>
        </row>
        <row r="1969">
          <cell r="J1969">
            <v>0</v>
          </cell>
        </row>
        <row r="1970">
          <cell r="J1970">
            <v>0</v>
          </cell>
        </row>
        <row r="1971">
          <cell r="J1971">
            <v>0</v>
          </cell>
        </row>
        <row r="1972">
          <cell r="J1972">
            <v>0</v>
          </cell>
        </row>
        <row r="1973">
          <cell r="J1973">
            <v>0</v>
          </cell>
        </row>
        <row r="1974">
          <cell r="J1974">
            <v>0</v>
          </cell>
        </row>
        <row r="1975">
          <cell r="J1975">
            <v>0</v>
          </cell>
        </row>
        <row r="1976">
          <cell r="J1976">
            <v>0</v>
          </cell>
        </row>
        <row r="1977">
          <cell r="J1977">
            <v>0</v>
          </cell>
        </row>
        <row r="1978">
          <cell r="J1978">
            <v>0</v>
          </cell>
        </row>
        <row r="1979">
          <cell r="J1979">
            <v>0</v>
          </cell>
        </row>
        <row r="1980">
          <cell r="J1980">
            <v>0</v>
          </cell>
        </row>
        <row r="1981">
          <cell r="J1981">
            <v>0</v>
          </cell>
        </row>
        <row r="1982">
          <cell r="J1982">
            <v>0</v>
          </cell>
        </row>
        <row r="1983">
          <cell r="J1983">
            <v>0</v>
          </cell>
        </row>
        <row r="1984">
          <cell r="J1984">
            <v>0</v>
          </cell>
        </row>
        <row r="1985">
          <cell r="J1985">
            <v>0</v>
          </cell>
        </row>
        <row r="1986">
          <cell r="J1986">
            <v>0</v>
          </cell>
        </row>
        <row r="1987">
          <cell r="J1987">
            <v>0</v>
          </cell>
        </row>
        <row r="1988">
          <cell r="J1988">
            <v>0</v>
          </cell>
        </row>
        <row r="1989">
          <cell r="J1989">
            <v>0</v>
          </cell>
        </row>
        <row r="1990">
          <cell r="J1990">
            <v>0</v>
          </cell>
        </row>
        <row r="1991">
          <cell r="J1991">
            <v>0</v>
          </cell>
        </row>
        <row r="1992">
          <cell r="J1992">
            <v>0</v>
          </cell>
        </row>
        <row r="1993">
          <cell r="J1993">
            <v>0</v>
          </cell>
        </row>
        <row r="1994">
          <cell r="J1994">
            <v>0</v>
          </cell>
        </row>
        <row r="1995">
          <cell r="J1995">
            <v>0</v>
          </cell>
        </row>
        <row r="1996">
          <cell r="J1996">
            <v>0</v>
          </cell>
        </row>
        <row r="1997">
          <cell r="J1997">
            <v>0</v>
          </cell>
        </row>
        <row r="1998">
          <cell r="J1998">
            <v>0</v>
          </cell>
        </row>
        <row r="1999">
          <cell r="J1999">
            <v>0</v>
          </cell>
        </row>
        <row r="2000">
          <cell r="J2000">
            <v>0</v>
          </cell>
        </row>
        <row r="2001">
          <cell r="J2001">
            <v>0</v>
          </cell>
        </row>
        <row r="2002">
          <cell r="J2002">
            <v>0</v>
          </cell>
        </row>
        <row r="2003">
          <cell r="J2003">
            <v>0</v>
          </cell>
        </row>
        <row r="2004">
          <cell r="J2004">
            <v>0</v>
          </cell>
        </row>
        <row r="2005">
          <cell r="J2005">
            <v>0</v>
          </cell>
        </row>
        <row r="2006">
          <cell r="J2006">
            <v>0</v>
          </cell>
        </row>
        <row r="2007">
          <cell r="J2007">
            <v>0</v>
          </cell>
        </row>
        <row r="2008">
          <cell r="J2008">
            <v>0</v>
          </cell>
        </row>
        <row r="2009">
          <cell r="J2009">
            <v>0</v>
          </cell>
        </row>
        <row r="2010">
          <cell r="J2010">
            <v>0</v>
          </cell>
        </row>
        <row r="2011">
          <cell r="J2011">
            <v>0</v>
          </cell>
        </row>
        <row r="2012">
          <cell r="J2012">
            <v>0</v>
          </cell>
        </row>
        <row r="2013">
          <cell r="J2013">
            <v>0</v>
          </cell>
        </row>
        <row r="2014">
          <cell r="J2014">
            <v>0</v>
          </cell>
        </row>
        <row r="2015">
          <cell r="J2015">
            <v>0</v>
          </cell>
        </row>
        <row r="2016">
          <cell r="J2016">
            <v>0</v>
          </cell>
        </row>
        <row r="2017">
          <cell r="J2017">
            <v>0</v>
          </cell>
        </row>
        <row r="2018">
          <cell r="J2018">
            <v>0</v>
          </cell>
        </row>
        <row r="2019">
          <cell r="J2019">
            <v>0</v>
          </cell>
        </row>
        <row r="2020">
          <cell r="J2020">
            <v>0</v>
          </cell>
        </row>
        <row r="2021">
          <cell r="J2021">
            <v>0</v>
          </cell>
        </row>
        <row r="2022">
          <cell r="J2022">
            <v>0</v>
          </cell>
        </row>
        <row r="2023">
          <cell r="J2023">
            <v>0</v>
          </cell>
        </row>
        <row r="2024">
          <cell r="J2024">
            <v>0</v>
          </cell>
        </row>
        <row r="2025">
          <cell r="J2025">
            <v>0</v>
          </cell>
        </row>
        <row r="2026">
          <cell r="J2026">
            <v>0</v>
          </cell>
        </row>
        <row r="2027">
          <cell r="J2027">
            <v>0</v>
          </cell>
        </row>
        <row r="2028">
          <cell r="J2028">
            <v>0</v>
          </cell>
        </row>
        <row r="2029">
          <cell r="J2029">
            <v>0</v>
          </cell>
        </row>
        <row r="2030">
          <cell r="J2030">
            <v>0</v>
          </cell>
        </row>
        <row r="2031">
          <cell r="J2031">
            <v>0</v>
          </cell>
        </row>
        <row r="2032">
          <cell r="J2032">
            <v>0</v>
          </cell>
        </row>
        <row r="2033">
          <cell r="J2033">
            <v>0</v>
          </cell>
        </row>
        <row r="2034">
          <cell r="J2034">
            <v>0</v>
          </cell>
        </row>
        <row r="2035">
          <cell r="J2035">
            <v>0</v>
          </cell>
        </row>
        <row r="2036">
          <cell r="J2036">
            <v>0</v>
          </cell>
        </row>
        <row r="2037">
          <cell r="J2037">
            <v>0</v>
          </cell>
        </row>
        <row r="2038">
          <cell r="J2038">
            <v>0</v>
          </cell>
        </row>
        <row r="2039">
          <cell r="J2039">
            <v>0</v>
          </cell>
        </row>
        <row r="2040">
          <cell r="J2040">
            <v>0</v>
          </cell>
        </row>
        <row r="2041">
          <cell r="J2041">
            <v>0</v>
          </cell>
        </row>
        <row r="2042">
          <cell r="J2042">
            <v>0</v>
          </cell>
        </row>
        <row r="2043">
          <cell r="J2043">
            <v>0</v>
          </cell>
        </row>
        <row r="2044">
          <cell r="J2044">
            <v>0</v>
          </cell>
        </row>
        <row r="2045">
          <cell r="J2045">
            <v>0</v>
          </cell>
        </row>
        <row r="2046">
          <cell r="J2046">
            <v>0</v>
          </cell>
        </row>
        <row r="2047">
          <cell r="J2047">
            <v>0</v>
          </cell>
        </row>
        <row r="2048">
          <cell r="J2048">
            <v>0</v>
          </cell>
        </row>
        <row r="2049">
          <cell r="J2049">
            <v>0</v>
          </cell>
        </row>
        <row r="2050">
          <cell r="J2050">
            <v>0</v>
          </cell>
        </row>
        <row r="2051">
          <cell r="J2051">
            <v>0</v>
          </cell>
        </row>
        <row r="2052">
          <cell r="J2052">
            <v>0</v>
          </cell>
        </row>
        <row r="2053">
          <cell r="J2053">
            <v>0</v>
          </cell>
        </row>
        <row r="2054">
          <cell r="J2054">
            <v>0</v>
          </cell>
        </row>
        <row r="2055">
          <cell r="J2055">
            <v>0</v>
          </cell>
        </row>
        <row r="2056">
          <cell r="J2056">
            <v>0</v>
          </cell>
        </row>
        <row r="2057">
          <cell r="J2057">
            <v>0</v>
          </cell>
        </row>
        <row r="2058">
          <cell r="J2058">
            <v>0</v>
          </cell>
        </row>
        <row r="2059">
          <cell r="J2059">
            <v>0</v>
          </cell>
        </row>
        <row r="2060">
          <cell r="J2060">
            <v>0</v>
          </cell>
        </row>
        <row r="2061">
          <cell r="J2061">
            <v>0</v>
          </cell>
        </row>
        <row r="2062">
          <cell r="J2062">
            <v>0</v>
          </cell>
        </row>
        <row r="2063">
          <cell r="J2063">
            <v>0</v>
          </cell>
        </row>
        <row r="2064">
          <cell r="J2064">
            <v>0</v>
          </cell>
        </row>
        <row r="2065">
          <cell r="J2065">
            <v>0</v>
          </cell>
        </row>
        <row r="2066">
          <cell r="J2066">
            <v>0</v>
          </cell>
        </row>
        <row r="2067">
          <cell r="J2067">
            <v>0</v>
          </cell>
        </row>
        <row r="2068">
          <cell r="J2068">
            <v>0</v>
          </cell>
        </row>
        <row r="2069">
          <cell r="J2069">
            <v>0</v>
          </cell>
        </row>
        <row r="2070">
          <cell r="J2070">
            <v>0</v>
          </cell>
        </row>
        <row r="2071">
          <cell r="J2071">
            <v>0</v>
          </cell>
        </row>
        <row r="2072">
          <cell r="J2072">
            <v>0</v>
          </cell>
        </row>
        <row r="2073">
          <cell r="J2073">
            <v>0</v>
          </cell>
        </row>
        <row r="2074">
          <cell r="J2074">
            <v>0</v>
          </cell>
        </row>
        <row r="2075">
          <cell r="J2075">
            <v>0</v>
          </cell>
        </row>
        <row r="2076">
          <cell r="J2076">
            <v>0</v>
          </cell>
        </row>
        <row r="2077">
          <cell r="J2077">
            <v>0</v>
          </cell>
        </row>
        <row r="2078">
          <cell r="J2078">
            <v>0</v>
          </cell>
        </row>
        <row r="2079">
          <cell r="J2079">
            <v>0</v>
          </cell>
        </row>
        <row r="2080">
          <cell r="J2080">
            <v>0</v>
          </cell>
        </row>
        <row r="2081">
          <cell r="J2081">
            <v>0</v>
          </cell>
        </row>
        <row r="2082">
          <cell r="J2082">
            <v>0</v>
          </cell>
        </row>
        <row r="2083">
          <cell r="J2083">
            <v>0</v>
          </cell>
        </row>
        <row r="2084">
          <cell r="J2084">
            <v>0</v>
          </cell>
        </row>
        <row r="2085">
          <cell r="J2085">
            <v>0</v>
          </cell>
        </row>
        <row r="2086">
          <cell r="J2086">
            <v>0</v>
          </cell>
        </row>
        <row r="2087">
          <cell r="J2087">
            <v>0</v>
          </cell>
        </row>
        <row r="2088">
          <cell r="J2088">
            <v>0</v>
          </cell>
        </row>
        <row r="2089">
          <cell r="J2089">
            <v>0</v>
          </cell>
        </row>
        <row r="2090">
          <cell r="J2090">
            <v>0</v>
          </cell>
        </row>
        <row r="2091">
          <cell r="J2091">
            <v>0</v>
          </cell>
        </row>
        <row r="2092">
          <cell r="J2092">
            <v>0</v>
          </cell>
        </row>
        <row r="2093">
          <cell r="J2093">
            <v>0</v>
          </cell>
        </row>
        <row r="2094">
          <cell r="J2094">
            <v>0</v>
          </cell>
        </row>
        <row r="2095">
          <cell r="J2095">
            <v>0</v>
          </cell>
        </row>
        <row r="2096">
          <cell r="J2096">
            <v>0</v>
          </cell>
        </row>
        <row r="2097">
          <cell r="J2097">
            <v>0</v>
          </cell>
        </row>
        <row r="2098">
          <cell r="J2098">
            <v>0</v>
          </cell>
        </row>
        <row r="2099">
          <cell r="J2099">
            <v>0</v>
          </cell>
        </row>
        <row r="2100">
          <cell r="J2100">
            <v>0</v>
          </cell>
        </row>
        <row r="2101">
          <cell r="J2101">
            <v>0</v>
          </cell>
        </row>
        <row r="2102">
          <cell r="J2102">
            <v>0</v>
          </cell>
        </row>
        <row r="2103">
          <cell r="J2103">
            <v>0</v>
          </cell>
        </row>
        <row r="2104">
          <cell r="J2104">
            <v>0</v>
          </cell>
        </row>
        <row r="2105">
          <cell r="J2105">
            <v>0</v>
          </cell>
        </row>
        <row r="2106">
          <cell r="J2106">
            <v>0</v>
          </cell>
        </row>
        <row r="2107">
          <cell r="J2107">
            <v>0</v>
          </cell>
        </row>
        <row r="2108">
          <cell r="J2108">
            <v>0</v>
          </cell>
        </row>
        <row r="2109">
          <cell r="J2109">
            <v>0</v>
          </cell>
        </row>
        <row r="2110">
          <cell r="J2110">
            <v>0</v>
          </cell>
        </row>
        <row r="2111">
          <cell r="J2111">
            <v>0</v>
          </cell>
        </row>
        <row r="2112">
          <cell r="J2112">
            <v>0</v>
          </cell>
        </row>
        <row r="2113">
          <cell r="J2113">
            <v>0</v>
          </cell>
        </row>
        <row r="2114">
          <cell r="J2114">
            <v>0</v>
          </cell>
        </row>
        <row r="2115">
          <cell r="J2115">
            <v>0</v>
          </cell>
        </row>
        <row r="2116">
          <cell r="J2116">
            <v>0</v>
          </cell>
        </row>
        <row r="2117">
          <cell r="J2117">
            <v>0</v>
          </cell>
        </row>
        <row r="2118">
          <cell r="J2118">
            <v>0</v>
          </cell>
        </row>
        <row r="2119">
          <cell r="J2119">
            <v>0</v>
          </cell>
        </row>
        <row r="2120">
          <cell r="J2120">
            <v>0</v>
          </cell>
        </row>
        <row r="2121">
          <cell r="J2121">
            <v>0</v>
          </cell>
        </row>
        <row r="2122">
          <cell r="J2122">
            <v>0</v>
          </cell>
        </row>
        <row r="2123">
          <cell r="J2123">
            <v>0</v>
          </cell>
        </row>
        <row r="2124">
          <cell r="J2124">
            <v>0</v>
          </cell>
        </row>
        <row r="2125">
          <cell r="J2125">
            <v>0</v>
          </cell>
        </row>
        <row r="2126">
          <cell r="J2126">
            <v>0</v>
          </cell>
        </row>
        <row r="2127">
          <cell r="J2127">
            <v>0</v>
          </cell>
        </row>
        <row r="2128">
          <cell r="J2128">
            <v>0</v>
          </cell>
        </row>
        <row r="2129">
          <cell r="J2129">
            <v>0</v>
          </cell>
        </row>
        <row r="2130">
          <cell r="J2130">
            <v>0</v>
          </cell>
        </row>
        <row r="2131">
          <cell r="J2131">
            <v>0</v>
          </cell>
        </row>
        <row r="2132">
          <cell r="J2132">
            <v>0</v>
          </cell>
        </row>
        <row r="2133">
          <cell r="J2133">
            <v>0</v>
          </cell>
        </row>
        <row r="2134">
          <cell r="J2134">
            <v>0</v>
          </cell>
        </row>
        <row r="2135">
          <cell r="J2135">
            <v>0</v>
          </cell>
        </row>
        <row r="2136">
          <cell r="J2136">
            <v>0</v>
          </cell>
        </row>
        <row r="2137">
          <cell r="J2137">
            <v>0</v>
          </cell>
        </row>
        <row r="2138">
          <cell r="J2138">
            <v>0</v>
          </cell>
        </row>
        <row r="2139">
          <cell r="J2139">
            <v>0</v>
          </cell>
        </row>
        <row r="2140">
          <cell r="J2140">
            <v>0</v>
          </cell>
        </row>
        <row r="2141">
          <cell r="J2141">
            <v>0</v>
          </cell>
        </row>
        <row r="2142">
          <cell r="J2142">
            <v>0</v>
          </cell>
        </row>
        <row r="2143">
          <cell r="J2143">
            <v>0</v>
          </cell>
        </row>
        <row r="2144">
          <cell r="J2144">
            <v>0</v>
          </cell>
        </row>
        <row r="2145">
          <cell r="J2145">
            <v>0</v>
          </cell>
        </row>
        <row r="2146">
          <cell r="J2146">
            <v>0</v>
          </cell>
        </row>
        <row r="2147">
          <cell r="J2147">
            <v>0</v>
          </cell>
        </row>
        <row r="2148">
          <cell r="J2148">
            <v>0</v>
          </cell>
        </row>
        <row r="2149">
          <cell r="J2149">
            <v>0</v>
          </cell>
        </row>
        <row r="2150">
          <cell r="J2150">
            <v>0</v>
          </cell>
        </row>
        <row r="2151">
          <cell r="J2151">
            <v>0</v>
          </cell>
        </row>
        <row r="2152">
          <cell r="J2152">
            <v>0</v>
          </cell>
        </row>
        <row r="2153">
          <cell r="J2153">
            <v>0</v>
          </cell>
        </row>
        <row r="2154">
          <cell r="J2154">
            <v>0</v>
          </cell>
        </row>
        <row r="2155">
          <cell r="J2155">
            <v>0</v>
          </cell>
        </row>
        <row r="2156">
          <cell r="J2156">
            <v>0</v>
          </cell>
        </row>
        <row r="2157">
          <cell r="J2157">
            <v>0</v>
          </cell>
        </row>
        <row r="2158">
          <cell r="J2158">
            <v>0</v>
          </cell>
        </row>
        <row r="2159">
          <cell r="J2159">
            <v>0</v>
          </cell>
        </row>
        <row r="2160">
          <cell r="J2160">
            <v>0</v>
          </cell>
        </row>
        <row r="2161">
          <cell r="J2161">
            <v>0</v>
          </cell>
        </row>
        <row r="2162">
          <cell r="J2162">
            <v>0</v>
          </cell>
        </row>
        <row r="2163">
          <cell r="J2163">
            <v>0</v>
          </cell>
        </row>
        <row r="2164">
          <cell r="J2164">
            <v>0</v>
          </cell>
        </row>
        <row r="2165">
          <cell r="J2165">
            <v>0</v>
          </cell>
        </row>
        <row r="2166">
          <cell r="J2166">
            <v>0</v>
          </cell>
        </row>
        <row r="2167">
          <cell r="J2167">
            <v>0</v>
          </cell>
        </row>
        <row r="2168">
          <cell r="J2168">
            <v>0</v>
          </cell>
        </row>
        <row r="2169">
          <cell r="J2169">
            <v>0</v>
          </cell>
        </row>
        <row r="2170">
          <cell r="J2170">
            <v>0</v>
          </cell>
        </row>
        <row r="2171">
          <cell r="J2171">
            <v>0</v>
          </cell>
        </row>
        <row r="2172">
          <cell r="J2172">
            <v>0</v>
          </cell>
        </row>
        <row r="2173">
          <cell r="J2173">
            <v>0</v>
          </cell>
        </row>
        <row r="2174">
          <cell r="J2174">
            <v>0</v>
          </cell>
        </row>
        <row r="2175">
          <cell r="J2175">
            <v>0</v>
          </cell>
        </row>
        <row r="2176">
          <cell r="J2176">
            <v>0</v>
          </cell>
        </row>
        <row r="2177">
          <cell r="J2177">
            <v>0</v>
          </cell>
        </row>
        <row r="2178">
          <cell r="J2178">
            <v>0</v>
          </cell>
        </row>
        <row r="2179">
          <cell r="J2179">
            <v>0</v>
          </cell>
        </row>
        <row r="2180">
          <cell r="J2180">
            <v>0</v>
          </cell>
        </row>
        <row r="2181">
          <cell r="J2181">
            <v>0</v>
          </cell>
        </row>
        <row r="2182">
          <cell r="J2182">
            <v>0</v>
          </cell>
        </row>
        <row r="2183">
          <cell r="J2183">
            <v>0</v>
          </cell>
        </row>
        <row r="2184">
          <cell r="J2184">
            <v>0</v>
          </cell>
        </row>
        <row r="2185">
          <cell r="J2185">
            <v>0</v>
          </cell>
        </row>
        <row r="2186">
          <cell r="J2186">
            <v>0</v>
          </cell>
        </row>
        <row r="2187">
          <cell r="J2187">
            <v>0</v>
          </cell>
        </row>
        <row r="2188">
          <cell r="J2188">
            <v>0</v>
          </cell>
        </row>
        <row r="2189">
          <cell r="J2189">
            <v>0</v>
          </cell>
        </row>
        <row r="2190">
          <cell r="J2190">
            <v>0</v>
          </cell>
        </row>
        <row r="2191">
          <cell r="J2191">
            <v>0</v>
          </cell>
        </row>
        <row r="2192">
          <cell r="J2192">
            <v>0</v>
          </cell>
        </row>
        <row r="2193">
          <cell r="J2193">
            <v>0</v>
          </cell>
        </row>
        <row r="2194">
          <cell r="J2194">
            <v>0</v>
          </cell>
        </row>
        <row r="2195">
          <cell r="J2195">
            <v>0</v>
          </cell>
        </row>
        <row r="2196">
          <cell r="J2196">
            <v>0</v>
          </cell>
        </row>
        <row r="2197">
          <cell r="J2197">
            <v>0</v>
          </cell>
        </row>
        <row r="2198">
          <cell r="J2198">
            <v>0</v>
          </cell>
        </row>
        <row r="2199">
          <cell r="J2199">
            <v>0</v>
          </cell>
        </row>
        <row r="2200">
          <cell r="J2200">
            <v>0</v>
          </cell>
        </row>
        <row r="2201">
          <cell r="J2201">
            <v>0</v>
          </cell>
        </row>
        <row r="2202">
          <cell r="J2202">
            <v>0</v>
          </cell>
        </row>
        <row r="2203">
          <cell r="J2203">
            <v>0</v>
          </cell>
        </row>
        <row r="2204">
          <cell r="J2204">
            <v>0</v>
          </cell>
        </row>
        <row r="2205">
          <cell r="J2205">
            <v>0</v>
          </cell>
        </row>
        <row r="2206">
          <cell r="J2206">
            <v>0</v>
          </cell>
        </row>
        <row r="2207">
          <cell r="J2207">
            <v>0</v>
          </cell>
        </row>
        <row r="2208">
          <cell r="J2208">
            <v>0</v>
          </cell>
        </row>
        <row r="2209">
          <cell r="J2209">
            <v>0</v>
          </cell>
        </row>
        <row r="2210">
          <cell r="J2210">
            <v>0</v>
          </cell>
        </row>
        <row r="2211">
          <cell r="J2211">
            <v>0</v>
          </cell>
        </row>
        <row r="2212">
          <cell r="J2212">
            <v>0</v>
          </cell>
        </row>
        <row r="2213">
          <cell r="J2213">
            <v>0</v>
          </cell>
        </row>
        <row r="2214">
          <cell r="J2214">
            <v>0</v>
          </cell>
        </row>
        <row r="2215">
          <cell r="J2215">
            <v>0</v>
          </cell>
        </row>
        <row r="2216">
          <cell r="J2216">
            <v>0</v>
          </cell>
        </row>
        <row r="2217">
          <cell r="J2217">
            <v>0</v>
          </cell>
        </row>
        <row r="2218">
          <cell r="J2218">
            <v>0</v>
          </cell>
        </row>
        <row r="2219">
          <cell r="J2219">
            <v>0</v>
          </cell>
        </row>
        <row r="2220">
          <cell r="J2220">
            <v>0</v>
          </cell>
        </row>
        <row r="2221">
          <cell r="J2221">
            <v>0</v>
          </cell>
        </row>
        <row r="2222">
          <cell r="J2222">
            <v>0</v>
          </cell>
        </row>
        <row r="2223">
          <cell r="J2223">
            <v>0</v>
          </cell>
        </row>
        <row r="2224">
          <cell r="J2224">
            <v>0</v>
          </cell>
        </row>
        <row r="2225">
          <cell r="J2225">
            <v>0</v>
          </cell>
        </row>
        <row r="2226">
          <cell r="J2226">
            <v>0</v>
          </cell>
        </row>
        <row r="2227">
          <cell r="J2227">
            <v>0</v>
          </cell>
        </row>
        <row r="2228">
          <cell r="J2228">
            <v>0</v>
          </cell>
        </row>
        <row r="2229">
          <cell r="J2229">
            <v>0</v>
          </cell>
        </row>
        <row r="2230">
          <cell r="J2230">
            <v>0</v>
          </cell>
        </row>
        <row r="2231">
          <cell r="J2231">
            <v>0</v>
          </cell>
        </row>
        <row r="2232">
          <cell r="J2232">
            <v>0</v>
          </cell>
        </row>
        <row r="2233">
          <cell r="J2233">
            <v>0</v>
          </cell>
        </row>
        <row r="2234">
          <cell r="J2234">
            <v>0</v>
          </cell>
        </row>
        <row r="2235">
          <cell r="J2235">
            <v>0</v>
          </cell>
        </row>
        <row r="2236">
          <cell r="J2236">
            <v>0</v>
          </cell>
        </row>
        <row r="2237">
          <cell r="J2237">
            <v>0</v>
          </cell>
        </row>
        <row r="2238">
          <cell r="J2238">
            <v>0</v>
          </cell>
        </row>
        <row r="2239">
          <cell r="J2239">
            <v>0</v>
          </cell>
        </row>
        <row r="2240">
          <cell r="J2240">
            <v>0</v>
          </cell>
        </row>
        <row r="2241">
          <cell r="J2241">
            <v>0</v>
          </cell>
        </row>
        <row r="2242">
          <cell r="J2242">
            <v>0</v>
          </cell>
        </row>
        <row r="2243">
          <cell r="J2243">
            <v>0</v>
          </cell>
        </row>
        <row r="2244">
          <cell r="J2244">
            <v>0</v>
          </cell>
        </row>
        <row r="2245">
          <cell r="J2245">
            <v>0</v>
          </cell>
        </row>
        <row r="2246">
          <cell r="J2246">
            <v>0</v>
          </cell>
        </row>
        <row r="2247">
          <cell r="J2247">
            <v>0</v>
          </cell>
        </row>
        <row r="2248">
          <cell r="J2248">
            <v>0</v>
          </cell>
        </row>
        <row r="2249">
          <cell r="J2249">
            <v>0</v>
          </cell>
        </row>
        <row r="2250">
          <cell r="J2250">
            <v>0</v>
          </cell>
        </row>
        <row r="2251">
          <cell r="J2251">
            <v>0</v>
          </cell>
        </row>
        <row r="2252">
          <cell r="J2252">
            <v>0</v>
          </cell>
        </row>
        <row r="2253">
          <cell r="J2253">
            <v>0</v>
          </cell>
        </row>
        <row r="2254">
          <cell r="J2254">
            <v>0</v>
          </cell>
        </row>
        <row r="2255">
          <cell r="J2255">
            <v>0</v>
          </cell>
        </row>
        <row r="2256">
          <cell r="J2256">
            <v>0</v>
          </cell>
        </row>
        <row r="2257">
          <cell r="J2257">
            <v>0</v>
          </cell>
        </row>
        <row r="2258">
          <cell r="J2258">
            <v>0</v>
          </cell>
        </row>
        <row r="2259">
          <cell r="J2259">
            <v>0</v>
          </cell>
        </row>
        <row r="2260">
          <cell r="J2260">
            <v>0</v>
          </cell>
        </row>
        <row r="2261">
          <cell r="J2261">
            <v>0</v>
          </cell>
        </row>
        <row r="2262">
          <cell r="J2262">
            <v>0</v>
          </cell>
        </row>
        <row r="2263">
          <cell r="J2263">
            <v>0</v>
          </cell>
        </row>
        <row r="2264">
          <cell r="J2264">
            <v>0</v>
          </cell>
        </row>
        <row r="2265">
          <cell r="J2265">
            <v>0</v>
          </cell>
        </row>
        <row r="2266">
          <cell r="J2266">
            <v>0</v>
          </cell>
        </row>
        <row r="2267">
          <cell r="J2267">
            <v>0</v>
          </cell>
        </row>
        <row r="2268">
          <cell r="J2268">
            <v>0</v>
          </cell>
        </row>
        <row r="2269">
          <cell r="J2269">
            <v>0</v>
          </cell>
        </row>
        <row r="2270">
          <cell r="J2270">
            <v>0</v>
          </cell>
        </row>
        <row r="2271">
          <cell r="J2271">
            <v>0</v>
          </cell>
        </row>
        <row r="2272">
          <cell r="J2272">
            <v>0</v>
          </cell>
        </row>
        <row r="2273">
          <cell r="J2273">
            <v>0</v>
          </cell>
        </row>
        <row r="2274">
          <cell r="J2274">
            <v>0</v>
          </cell>
        </row>
        <row r="2275">
          <cell r="J2275">
            <v>0</v>
          </cell>
        </row>
        <row r="2276">
          <cell r="J2276">
            <v>0</v>
          </cell>
        </row>
        <row r="2277">
          <cell r="J2277">
            <v>0</v>
          </cell>
        </row>
        <row r="2278">
          <cell r="J2278">
            <v>0</v>
          </cell>
        </row>
        <row r="2279">
          <cell r="J2279">
            <v>0</v>
          </cell>
        </row>
        <row r="2280">
          <cell r="J2280">
            <v>0</v>
          </cell>
        </row>
        <row r="2281">
          <cell r="J2281">
            <v>0</v>
          </cell>
        </row>
        <row r="2282">
          <cell r="J2282">
            <v>0</v>
          </cell>
        </row>
        <row r="2283">
          <cell r="J2283">
            <v>0</v>
          </cell>
        </row>
        <row r="2284">
          <cell r="J2284">
            <v>0</v>
          </cell>
        </row>
        <row r="2285">
          <cell r="J2285">
            <v>0</v>
          </cell>
        </row>
        <row r="2286">
          <cell r="J2286">
            <v>0</v>
          </cell>
        </row>
        <row r="2287">
          <cell r="J2287">
            <v>0</v>
          </cell>
        </row>
        <row r="2288">
          <cell r="J2288">
            <v>0</v>
          </cell>
        </row>
        <row r="2289">
          <cell r="J2289">
            <v>0</v>
          </cell>
        </row>
        <row r="2290">
          <cell r="J2290">
            <v>0</v>
          </cell>
        </row>
        <row r="2291">
          <cell r="J2291">
            <v>0</v>
          </cell>
        </row>
        <row r="2292">
          <cell r="J2292">
            <v>0</v>
          </cell>
        </row>
        <row r="2293">
          <cell r="J2293">
            <v>0</v>
          </cell>
        </row>
        <row r="2294">
          <cell r="J2294">
            <v>0</v>
          </cell>
        </row>
        <row r="2295">
          <cell r="J2295">
            <v>0</v>
          </cell>
        </row>
        <row r="2296">
          <cell r="J2296">
            <v>0</v>
          </cell>
        </row>
        <row r="2297">
          <cell r="J2297">
            <v>0</v>
          </cell>
        </row>
        <row r="2298">
          <cell r="J2298">
            <v>0</v>
          </cell>
        </row>
        <row r="2299">
          <cell r="J2299">
            <v>0</v>
          </cell>
        </row>
        <row r="2300">
          <cell r="J2300">
            <v>0</v>
          </cell>
        </row>
        <row r="2301">
          <cell r="J2301">
            <v>0</v>
          </cell>
        </row>
        <row r="2302">
          <cell r="J2302">
            <v>0</v>
          </cell>
        </row>
        <row r="2303">
          <cell r="J2303">
            <v>0</v>
          </cell>
        </row>
        <row r="2304">
          <cell r="J2304">
            <v>0</v>
          </cell>
        </row>
        <row r="2305">
          <cell r="J2305">
            <v>0</v>
          </cell>
        </row>
        <row r="2306">
          <cell r="J2306">
            <v>0</v>
          </cell>
        </row>
        <row r="2307">
          <cell r="J2307">
            <v>0</v>
          </cell>
        </row>
        <row r="2308">
          <cell r="J2308">
            <v>0</v>
          </cell>
        </row>
        <row r="2309">
          <cell r="J2309">
            <v>0</v>
          </cell>
        </row>
        <row r="2310">
          <cell r="J2310">
            <v>0</v>
          </cell>
        </row>
        <row r="2311">
          <cell r="J2311">
            <v>0</v>
          </cell>
        </row>
        <row r="2312">
          <cell r="J2312">
            <v>0</v>
          </cell>
        </row>
        <row r="2313">
          <cell r="J2313">
            <v>0</v>
          </cell>
        </row>
        <row r="2314">
          <cell r="J2314">
            <v>0</v>
          </cell>
        </row>
        <row r="2315">
          <cell r="J2315">
            <v>0</v>
          </cell>
        </row>
        <row r="2316">
          <cell r="J2316">
            <v>0</v>
          </cell>
        </row>
        <row r="2317">
          <cell r="J2317">
            <v>0</v>
          </cell>
        </row>
        <row r="2318">
          <cell r="J2318">
            <v>0</v>
          </cell>
        </row>
        <row r="2319">
          <cell r="J2319">
            <v>0</v>
          </cell>
        </row>
        <row r="2320">
          <cell r="J2320">
            <v>0</v>
          </cell>
        </row>
        <row r="2321">
          <cell r="J2321">
            <v>0</v>
          </cell>
        </row>
        <row r="2322">
          <cell r="J2322">
            <v>0</v>
          </cell>
        </row>
        <row r="2323">
          <cell r="J2323">
            <v>0</v>
          </cell>
        </row>
        <row r="2324">
          <cell r="J2324">
            <v>0</v>
          </cell>
        </row>
        <row r="2325">
          <cell r="J2325">
            <v>0</v>
          </cell>
        </row>
        <row r="2326">
          <cell r="J2326">
            <v>0</v>
          </cell>
        </row>
        <row r="2327">
          <cell r="J2327">
            <v>0</v>
          </cell>
        </row>
        <row r="2328">
          <cell r="J2328">
            <v>0</v>
          </cell>
        </row>
        <row r="2329">
          <cell r="J2329">
            <v>0</v>
          </cell>
        </row>
        <row r="2330">
          <cell r="J2330">
            <v>0</v>
          </cell>
        </row>
        <row r="2331">
          <cell r="J2331">
            <v>0</v>
          </cell>
        </row>
        <row r="2332">
          <cell r="J2332">
            <v>0</v>
          </cell>
        </row>
        <row r="2333">
          <cell r="J2333">
            <v>0</v>
          </cell>
        </row>
        <row r="2334">
          <cell r="J2334">
            <v>0</v>
          </cell>
        </row>
        <row r="2335">
          <cell r="J2335">
            <v>0</v>
          </cell>
        </row>
        <row r="2336">
          <cell r="J2336">
            <v>0</v>
          </cell>
        </row>
        <row r="2337">
          <cell r="J2337">
            <v>0</v>
          </cell>
        </row>
        <row r="2338">
          <cell r="J2338">
            <v>0</v>
          </cell>
        </row>
        <row r="2339">
          <cell r="J2339">
            <v>0</v>
          </cell>
        </row>
        <row r="2340">
          <cell r="J2340">
            <v>0</v>
          </cell>
        </row>
        <row r="2341">
          <cell r="J2341">
            <v>0</v>
          </cell>
        </row>
        <row r="2342">
          <cell r="J2342">
            <v>0</v>
          </cell>
        </row>
        <row r="2343">
          <cell r="J2343">
            <v>0</v>
          </cell>
        </row>
        <row r="2344">
          <cell r="J2344">
            <v>0</v>
          </cell>
        </row>
        <row r="2345">
          <cell r="J2345">
            <v>0</v>
          </cell>
        </row>
        <row r="2346">
          <cell r="J2346">
            <v>0</v>
          </cell>
        </row>
        <row r="2347">
          <cell r="J2347">
            <v>0</v>
          </cell>
        </row>
        <row r="2348">
          <cell r="J2348">
            <v>0</v>
          </cell>
        </row>
        <row r="2349">
          <cell r="J2349">
            <v>0</v>
          </cell>
        </row>
        <row r="2350">
          <cell r="J2350">
            <v>0</v>
          </cell>
        </row>
        <row r="2351">
          <cell r="J2351">
            <v>0</v>
          </cell>
        </row>
        <row r="2352">
          <cell r="J2352">
            <v>0</v>
          </cell>
        </row>
        <row r="2353">
          <cell r="J2353">
            <v>0</v>
          </cell>
        </row>
        <row r="2354">
          <cell r="J2354">
            <v>0</v>
          </cell>
        </row>
        <row r="2355">
          <cell r="J2355">
            <v>0</v>
          </cell>
        </row>
        <row r="2356">
          <cell r="J2356">
            <v>0</v>
          </cell>
        </row>
        <row r="2357">
          <cell r="J2357">
            <v>0</v>
          </cell>
        </row>
        <row r="2358">
          <cell r="J2358">
            <v>0</v>
          </cell>
        </row>
        <row r="2359">
          <cell r="J2359">
            <v>0</v>
          </cell>
        </row>
        <row r="2360">
          <cell r="J2360">
            <v>0</v>
          </cell>
        </row>
        <row r="2361">
          <cell r="J2361">
            <v>0</v>
          </cell>
        </row>
        <row r="2362">
          <cell r="J2362">
            <v>0</v>
          </cell>
        </row>
        <row r="2363">
          <cell r="J2363">
            <v>0</v>
          </cell>
        </row>
        <row r="2364">
          <cell r="J2364">
            <v>0</v>
          </cell>
        </row>
        <row r="2365">
          <cell r="J2365">
            <v>0</v>
          </cell>
        </row>
        <row r="2366">
          <cell r="J2366">
            <v>0</v>
          </cell>
        </row>
        <row r="2367">
          <cell r="J2367">
            <v>0</v>
          </cell>
        </row>
        <row r="2368">
          <cell r="J2368">
            <v>0</v>
          </cell>
        </row>
        <row r="2369">
          <cell r="J2369">
            <v>0</v>
          </cell>
        </row>
        <row r="2370">
          <cell r="J2370">
            <v>0</v>
          </cell>
        </row>
        <row r="2371">
          <cell r="J2371">
            <v>0</v>
          </cell>
        </row>
        <row r="2372">
          <cell r="J2372">
            <v>0</v>
          </cell>
        </row>
        <row r="2373">
          <cell r="J2373">
            <v>0</v>
          </cell>
        </row>
        <row r="2374">
          <cell r="J2374">
            <v>0</v>
          </cell>
        </row>
        <row r="2375">
          <cell r="J2375">
            <v>0</v>
          </cell>
        </row>
        <row r="2376">
          <cell r="J2376">
            <v>0</v>
          </cell>
        </row>
        <row r="2377">
          <cell r="J2377">
            <v>0</v>
          </cell>
        </row>
        <row r="2378">
          <cell r="J2378">
            <v>0</v>
          </cell>
        </row>
        <row r="2379">
          <cell r="J2379">
            <v>0</v>
          </cell>
        </row>
        <row r="2380">
          <cell r="J2380">
            <v>0</v>
          </cell>
        </row>
        <row r="2381">
          <cell r="J2381">
            <v>0</v>
          </cell>
        </row>
        <row r="2382">
          <cell r="J2382">
            <v>0</v>
          </cell>
        </row>
        <row r="2383">
          <cell r="J2383">
            <v>0</v>
          </cell>
        </row>
        <row r="2384">
          <cell r="J2384">
            <v>0</v>
          </cell>
        </row>
        <row r="2385">
          <cell r="J2385">
            <v>0</v>
          </cell>
        </row>
        <row r="2386">
          <cell r="J2386">
            <v>0</v>
          </cell>
        </row>
        <row r="2387">
          <cell r="J2387">
            <v>0</v>
          </cell>
        </row>
        <row r="2388">
          <cell r="J2388">
            <v>0</v>
          </cell>
        </row>
        <row r="2389">
          <cell r="J2389">
            <v>0</v>
          </cell>
        </row>
        <row r="2390">
          <cell r="J2390">
            <v>0</v>
          </cell>
        </row>
        <row r="2391">
          <cell r="J2391">
            <v>0</v>
          </cell>
        </row>
        <row r="2392">
          <cell r="J2392">
            <v>0</v>
          </cell>
        </row>
        <row r="2393">
          <cell r="J2393">
            <v>0</v>
          </cell>
        </row>
        <row r="2394">
          <cell r="J2394">
            <v>0</v>
          </cell>
        </row>
        <row r="2395">
          <cell r="J2395">
            <v>0</v>
          </cell>
        </row>
        <row r="2396">
          <cell r="J2396">
            <v>0</v>
          </cell>
        </row>
        <row r="2397">
          <cell r="J2397">
            <v>0</v>
          </cell>
        </row>
        <row r="2398">
          <cell r="J2398">
            <v>0</v>
          </cell>
        </row>
        <row r="2399">
          <cell r="J2399">
            <v>0</v>
          </cell>
        </row>
        <row r="2400">
          <cell r="J2400">
            <v>0</v>
          </cell>
        </row>
        <row r="2401">
          <cell r="J2401">
            <v>0</v>
          </cell>
        </row>
        <row r="2402">
          <cell r="J2402">
            <v>0</v>
          </cell>
        </row>
        <row r="2403">
          <cell r="J2403">
            <v>0</v>
          </cell>
        </row>
        <row r="2404">
          <cell r="J2404">
            <v>0</v>
          </cell>
        </row>
        <row r="2405">
          <cell r="J2405">
            <v>0</v>
          </cell>
        </row>
        <row r="2406">
          <cell r="J2406">
            <v>0</v>
          </cell>
        </row>
        <row r="2407">
          <cell r="J2407">
            <v>0</v>
          </cell>
        </row>
        <row r="2408">
          <cell r="J2408">
            <v>0</v>
          </cell>
        </row>
        <row r="2409">
          <cell r="J2409">
            <v>0</v>
          </cell>
        </row>
        <row r="2410">
          <cell r="J2410">
            <v>0</v>
          </cell>
        </row>
        <row r="2411">
          <cell r="J2411">
            <v>0</v>
          </cell>
        </row>
        <row r="2412">
          <cell r="J2412">
            <v>0</v>
          </cell>
        </row>
        <row r="2413">
          <cell r="J2413">
            <v>0</v>
          </cell>
        </row>
        <row r="2414">
          <cell r="J2414">
            <v>0</v>
          </cell>
        </row>
        <row r="2415">
          <cell r="J2415">
            <v>0</v>
          </cell>
        </row>
        <row r="2416">
          <cell r="J2416">
            <v>0</v>
          </cell>
        </row>
        <row r="2417">
          <cell r="J2417">
            <v>0</v>
          </cell>
        </row>
        <row r="2418">
          <cell r="J2418">
            <v>0</v>
          </cell>
        </row>
        <row r="2419">
          <cell r="J2419">
            <v>0</v>
          </cell>
        </row>
        <row r="2420">
          <cell r="J2420">
            <v>0</v>
          </cell>
        </row>
        <row r="2421">
          <cell r="J2421">
            <v>0</v>
          </cell>
        </row>
        <row r="2422">
          <cell r="J2422">
            <v>0</v>
          </cell>
        </row>
        <row r="2423">
          <cell r="J2423">
            <v>0</v>
          </cell>
        </row>
        <row r="2424">
          <cell r="J2424">
            <v>0</v>
          </cell>
        </row>
        <row r="2425">
          <cell r="J2425">
            <v>0</v>
          </cell>
        </row>
        <row r="2426">
          <cell r="J2426">
            <v>0</v>
          </cell>
        </row>
        <row r="2427">
          <cell r="J2427">
            <v>0</v>
          </cell>
        </row>
        <row r="2428">
          <cell r="J2428">
            <v>0</v>
          </cell>
        </row>
        <row r="2429">
          <cell r="J2429">
            <v>0</v>
          </cell>
        </row>
        <row r="2430">
          <cell r="J2430">
            <v>0</v>
          </cell>
        </row>
        <row r="2431">
          <cell r="J2431">
            <v>0</v>
          </cell>
        </row>
        <row r="2432">
          <cell r="J2432">
            <v>0</v>
          </cell>
        </row>
        <row r="2433">
          <cell r="J2433">
            <v>0</v>
          </cell>
        </row>
        <row r="2434">
          <cell r="J2434">
            <v>0</v>
          </cell>
        </row>
        <row r="2435">
          <cell r="J2435">
            <v>0</v>
          </cell>
        </row>
        <row r="2436">
          <cell r="J2436">
            <v>0</v>
          </cell>
        </row>
        <row r="2437">
          <cell r="J2437">
            <v>0</v>
          </cell>
        </row>
        <row r="2438">
          <cell r="J2438">
            <v>0</v>
          </cell>
        </row>
        <row r="2439">
          <cell r="J2439">
            <v>0</v>
          </cell>
        </row>
        <row r="2440">
          <cell r="J2440">
            <v>0</v>
          </cell>
        </row>
        <row r="2441">
          <cell r="J2441">
            <v>0</v>
          </cell>
        </row>
        <row r="2442">
          <cell r="J2442">
            <v>0</v>
          </cell>
        </row>
        <row r="2443">
          <cell r="J2443">
            <v>0</v>
          </cell>
        </row>
        <row r="2444">
          <cell r="J2444">
            <v>0</v>
          </cell>
        </row>
        <row r="2445">
          <cell r="J2445">
            <v>0</v>
          </cell>
        </row>
        <row r="2446">
          <cell r="J2446">
            <v>0</v>
          </cell>
        </row>
        <row r="2447">
          <cell r="J2447">
            <v>0</v>
          </cell>
        </row>
        <row r="2448">
          <cell r="J2448">
            <v>0</v>
          </cell>
        </row>
        <row r="2449">
          <cell r="J2449">
            <v>0</v>
          </cell>
        </row>
        <row r="2450">
          <cell r="J2450">
            <v>0</v>
          </cell>
        </row>
        <row r="2451">
          <cell r="J2451">
            <v>0</v>
          </cell>
        </row>
        <row r="2452">
          <cell r="J2452">
            <v>0</v>
          </cell>
        </row>
        <row r="2453">
          <cell r="J2453">
            <v>0</v>
          </cell>
        </row>
        <row r="2454">
          <cell r="J2454">
            <v>0</v>
          </cell>
        </row>
        <row r="2455">
          <cell r="J2455">
            <v>0</v>
          </cell>
        </row>
        <row r="2456">
          <cell r="J2456">
            <v>0</v>
          </cell>
        </row>
        <row r="2457">
          <cell r="J2457">
            <v>0</v>
          </cell>
        </row>
        <row r="2458">
          <cell r="J2458">
            <v>0</v>
          </cell>
        </row>
        <row r="2459">
          <cell r="J2459">
            <v>0</v>
          </cell>
        </row>
        <row r="2460">
          <cell r="J2460">
            <v>0</v>
          </cell>
        </row>
        <row r="2461">
          <cell r="J2461">
            <v>0</v>
          </cell>
        </row>
        <row r="2462">
          <cell r="J2462">
            <v>0</v>
          </cell>
        </row>
        <row r="2463">
          <cell r="J2463">
            <v>0</v>
          </cell>
        </row>
        <row r="2464">
          <cell r="J2464">
            <v>0</v>
          </cell>
        </row>
        <row r="2465">
          <cell r="J2465">
            <v>0</v>
          </cell>
        </row>
        <row r="2466">
          <cell r="J2466">
            <v>0</v>
          </cell>
        </row>
        <row r="2467">
          <cell r="J2467">
            <v>0</v>
          </cell>
        </row>
        <row r="2468">
          <cell r="J2468">
            <v>0</v>
          </cell>
        </row>
        <row r="2469">
          <cell r="J2469">
            <v>0</v>
          </cell>
        </row>
        <row r="2470">
          <cell r="J2470">
            <v>0</v>
          </cell>
        </row>
        <row r="2471">
          <cell r="J2471">
            <v>0</v>
          </cell>
        </row>
        <row r="2472">
          <cell r="J2472">
            <v>0</v>
          </cell>
        </row>
        <row r="2473">
          <cell r="J2473">
            <v>0</v>
          </cell>
        </row>
        <row r="2474">
          <cell r="J2474">
            <v>0</v>
          </cell>
        </row>
        <row r="2475">
          <cell r="J2475">
            <v>0</v>
          </cell>
        </row>
        <row r="2476">
          <cell r="J2476">
            <v>0</v>
          </cell>
        </row>
        <row r="2477">
          <cell r="J2477">
            <v>0</v>
          </cell>
        </row>
        <row r="2478">
          <cell r="J2478">
            <v>0</v>
          </cell>
        </row>
        <row r="2479">
          <cell r="J2479">
            <v>0</v>
          </cell>
        </row>
        <row r="2480">
          <cell r="J2480">
            <v>0</v>
          </cell>
        </row>
        <row r="2481">
          <cell r="J2481">
            <v>0</v>
          </cell>
        </row>
        <row r="2482">
          <cell r="J2482">
            <v>0</v>
          </cell>
        </row>
        <row r="2483">
          <cell r="J2483">
            <v>0</v>
          </cell>
        </row>
        <row r="2484">
          <cell r="J2484">
            <v>0</v>
          </cell>
        </row>
        <row r="2485">
          <cell r="J2485">
            <v>0</v>
          </cell>
        </row>
        <row r="2486">
          <cell r="J2486">
            <v>0</v>
          </cell>
        </row>
        <row r="2487">
          <cell r="J2487">
            <v>0</v>
          </cell>
        </row>
        <row r="2488">
          <cell r="J2488">
            <v>0</v>
          </cell>
        </row>
        <row r="2489">
          <cell r="J2489">
            <v>0</v>
          </cell>
        </row>
        <row r="2490">
          <cell r="J2490">
            <v>0</v>
          </cell>
        </row>
        <row r="2491">
          <cell r="J2491">
            <v>0</v>
          </cell>
        </row>
        <row r="2492">
          <cell r="J2492">
            <v>0</v>
          </cell>
        </row>
        <row r="2493">
          <cell r="J2493">
            <v>0</v>
          </cell>
        </row>
        <row r="2494">
          <cell r="J2494">
            <v>0</v>
          </cell>
        </row>
        <row r="2495">
          <cell r="J2495">
            <v>0</v>
          </cell>
        </row>
        <row r="2496">
          <cell r="J2496">
            <v>0</v>
          </cell>
        </row>
        <row r="2497">
          <cell r="J2497">
            <v>0</v>
          </cell>
        </row>
        <row r="2498">
          <cell r="J2498">
            <v>0</v>
          </cell>
        </row>
        <row r="2499">
          <cell r="J2499">
            <v>0</v>
          </cell>
        </row>
        <row r="2500">
          <cell r="J2500">
            <v>0</v>
          </cell>
        </row>
        <row r="2501">
          <cell r="J2501">
            <v>0</v>
          </cell>
        </row>
        <row r="2502">
          <cell r="J2502">
            <v>0</v>
          </cell>
        </row>
        <row r="2503">
          <cell r="J2503">
            <v>0</v>
          </cell>
        </row>
        <row r="2504">
          <cell r="J2504">
            <v>0</v>
          </cell>
        </row>
        <row r="2505">
          <cell r="J2505">
            <v>0</v>
          </cell>
        </row>
        <row r="2506">
          <cell r="J2506">
            <v>0</v>
          </cell>
        </row>
        <row r="2507">
          <cell r="J2507">
            <v>0</v>
          </cell>
        </row>
        <row r="2508">
          <cell r="J2508">
            <v>0</v>
          </cell>
        </row>
        <row r="2509">
          <cell r="J2509">
            <v>0</v>
          </cell>
        </row>
        <row r="2510">
          <cell r="J2510">
            <v>0</v>
          </cell>
        </row>
        <row r="2511">
          <cell r="J2511">
            <v>0</v>
          </cell>
        </row>
        <row r="2512">
          <cell r="J2512">
            <v>0</v>
          </cell>
        </row>
        <row r="2513">
          <cell r="J2513">
            <v>0</v>
          </cell>
        </row>
        <row r="2514">
          <cell r="J2514">
            <v>0</v>
          </cell>
        </row>
        <row r="2515">
          <cell r="J2515">
            <v>0</v>
          </cell>
        </row>
        <row r="2516">
          <cell r="J2516">
            <v>0</v>
          </cell>
        </row>
        <row r="2517">
          <cell r="J2517">
            <v>0</v>
          </cell>
        </row>
        <row r="2518">
          <cell r="J2518">
            <v>0</v>
          </cell>
        </row>
        <row r="2519">
          <cell r="J2519">
            <v>0</v>
          </cell>
        </row>
        <row r="2520">
          <cell r="J2520">
            <v>0</v>
          </cell>
        </row>
        <row r="2521">
          <cell r="J2521">
            <v>0</v>
          </cell>
        </row>
        <row r="2522">
          <cell r="J2522">
            <v>0</v>
          </cell>
        </row>
        <row r="2523">
          <cell r="J2523">
            <v>0</v>
          </cell>
        </row>
        <row r="2524">
          <cell r="J2524">
            <v>0</v>
          </cell>
        </row>
        <row r="2525">
          <cell r="J2525">
            <v>0</v>
          </cell>
        </row>
        <row r="2526">
          <cell r="J2526">
            <v>0</v>
          </cell>
        </row>
        <row r="2527">
          <cell r="J2527">
            <v>0</v>
          </cell>
        </row>
        <row r="2528">
          <cell r="J2528">
            <v>0</v>
          </cell>
        </row>
        <row r="2529">
          <cell r="J2529">
            <v>0</v>
          </cell>
        </row>
        <row r="2530">
          <cell r="J2530">
            <v>0</v>
          </cell>
        </row>
        <row r="2531">
          <cell r="J2531">
            <v>0</v>
          </cell>
        </row>
        <row r="2532">
          <cell r="J2532">
            <v>0</v>
          </cell>
        </row>
        <row r="2533">
          <cell r="J2533">
            <v>0</v>
          </cell>
        </row>
        <row r="2534">
          <cell r="J2534">
            <v>0</v>
          </cell>
        </row>
        <row r="2535">
          <cell r="J2535">
            <v>0</v>
          </cell>
        </row>
        <row r="2536">
          <cell r="J2536">
            <v>0</v>
          </cell>
        </row>
        <row r="2537">
          <cell r="J2537">
            <v>0</v>
          </cell>
        </row>
        <row r="2538">
          <cell r="J2538">
            <v>0</v>
          </cell>
        </row>
        <row r="2539">
          <cell r="J2539">
            <v>0</v>
          </cell>
        </row>
        <row r="2540">
          <cell r="J2540">
            <v>0</v>
          </cell>
        </row>
        <row r="2541">
          <cell r="J2541">
            <v>0</v>
          </cell>
        </row>
        <row r="2542">
          <cell r="J2542">
            <v>0</v>
          </cell>
        </row>
        <row r="2543">
          <cell r="J2543">
            <v>0</v>
          </cell>
        </row>
        <row r="2544">
          <cell r="J2544">
            <v>0</v>
          </cell>
        </row>
        <row r="2545">
          <cell r="J2545">
            <v>0</v>
          </cell>
        </row>
        <row r="2546">
          <cell r="J2546">
            <v>0</v>
          </cell>
        </row>
        <row r="2547">
          <cell r="J2547">
            <v>0</v>
          </cell>
        </row>
        <row r="2548">
          <cell r="J2548">
            <v>0</v>
          </cell>
        </row>
        <row r="2549">
          <cell r="J2549">
            <v>0</v>
          </cell>
        </row>
        <row r="2550">
          <cell r="J2550">
            <v>0</v>
          </cell>
        </row>
        <row r="2551">
          <cell r="J2551">
            <v>0</v>
          </cell>
        </row>
        <row r="2552">
          <cell r="J2552">
            <v>0</v>
          </cell>
        </row>
        <row r="2553">
          <cell r="J2553">
            <v>0</v>
          </cell>
        </row>
        <row r="2554">
          <cell r="J2554">
            <v>0</v>
          </cell>
        </row>
        <row r="2555">
          <cell r="J2555">
            <v>0</v>
          </cell>
        </row>
        <row r="2556">
          <cell r="J2556">
            <v>0</v>
          </cell>
        </row>
        <row r="2557">
          <cell r="J2557">
            <v>0</v>
          </cell>
        </row>
        <row r="2558">
          <cell r="J2558">
            <v>0</v>
          </cell>
        </row>
        <row r="2559">
          <cell r="J2559">
            <v>0</v>
          </cell>
        </row>
        <row r="2560">
          <cell r="J2560">
            <v>0</v>
          </cell>
        </row>
        <row r="2561">
          <cell r="J2561">
            <v>0</v>
          </cell>
        </row>
        <row r="2562">
          <cell r="J2562">
            <v>0</v>
          </cell>
        </row>
        <row r="2563">
          <cell r="J2563">
            <v>0</v>
          </cell>
        </row>
        <row r="2564">
          <cell r="J2564">
            <v>0</v>
          </cell>
        </row>
        <row r="2565">
          <cell r="J2565">
            <v>0</v>
          </cell>
        </row>
        <row r="2566">
          <cell r="J2566">
            <v>0</v>
          </cell>
        </row>
        <row r="2567">
          <cell r="J2567">
            <v>0</v>
          </cell>
        </row>
        <row r="2568">
          <cell r="J2568">
            <v>0</v>
          </cell>
        </row>
        <row r="2569">
          <cell r="J2569">
            <v>0</v>
          </cell>
        </row>
        <row r="2570">
          <cell r="J2570">
            <v>0</v>
          </cell>
        </row>
        <row r="2571">
          <cell r="J2571">
            <v>0</v>
          </cell>
        </row>
        <row r="2572">
          <cell r="J2572">
            <v>0</v>
          </cell>
        </row>
        <row r="2573">
          <cell r="J2573">
            <v>0</v>
          </cell>
        </row>
        <row r="2574">
          <cell r="J2574">
            <v>0</v>
          </cell>
        </row>
        <row r="2575">
          <cell r="J2575">
            <v>0</v>
          </cell>
        </row>
        <row r="2576">
          <cell r="J2576">
            <v>0</v>
          </cell>
        </row>
        <row r="2577">
          <cell r="J2577">
            <v>0</v>
          </cell>
        </row>
        <row r="2578">
          <cell r="J2578">
            <v>0</v>
          </cell>
        </row>
        <row r="2579">
          <cell r="J2579">
            <v>0</v>
          </cell>
        </row>
        <row r="2580">
          <cell r="J2580">
            <v>0</v>
          </cell>
        </row>
        <row r="2581">
          <cell r="J2581">
            <v>0</v>
          </cell>
        </row>
        <row r="2582">
          <cell r="J2582">
            <v>0</v>
          </cell>
        </row>
        <row r="2583">
          <cell r="J2583">
            <v>0</v>
          </cell>
        </row>
        <row r="2584">
          <cell r="J2584">
            <v>0</v>
          </cell>
        </row>
        <row r="2585">
          <cell r="J2585">
            <v>0</v>
          </cell>
        </row>
        <row r="2586">
          <cell r="J2586">
            <v>0</v>
          </cell>
        </row>
        <row r="2587">
          <cell r="J2587">
            <v>0</v>
          </cell>
        </row>
        <row r="2588">
          <cell r="J2588">
            <v>0</v>
          </cell>
        </row>
        <row r="2589">
          <cell r="J2589">
            <v>0</v>
          </cell>
        </row>
        <row r="2590">
          <cell r="J2590">
            <v>0</v>
          </cell>
        </row>
        <row r="2591">
          <cell r="J2591">
            <v>0</v>
          </cell>
        </row>
        <row r="2592">
          <cell r="J2592">
            <v>0</v>
          </cell>
        </row>
        <row r="2593">
          <cell r="J2593">
            <v>0</v>
          </cell>
        </row>
        <row r="2594">
          <cell r="J2594">
            <v>0</v>
          </cell>
        </row>
        <row r="2595">
          <cell r="J2595">
            <v>0</v>
          </cell>
        </row>
        <row r="2596">
          <cell r="J2596">
            <v>0</v>
          </cell>
        </row>
        <row r="2597">
          <cell r="J2597">
            <v>0</v>
          </cell>
        </row>
        <row r="2598">
          <cell r="J2598">
            <v>0</v>
          </cell>
        </row>
        <row r="2599">
          <cell r="J2599">
            <v>0</v>
          </cell>
        </row>
        <row r="2600">
          <cell r="J2600">
            <v>0</v>
          </cell>
        </row>
        <row r="2601">
          <cell r="J2601">
            <v>0</v>
          </cell>
        </row>
        <row r="2602">
          <cell r="J2602">
            <v>0</v>
          </cell>
        </row>
        <row r="2603">
          <cell r="J2603">
            <v>0</v>
          </cell>
        </row>
        <row r="2604">
          <cell r="J2604">
            <v>0</v>
          </cell>
        </row>
        <row r="2605">
          <cell r="J2605">
            <v>0</v>
          </cell>
        </row>
        <row r="2606">
          <cell r="J2606">
            <v>0</v>
          </cell>
        </row>
        <row r="2607">
          <cell r="J2607">
            <v>0</v>
          </cell>
        </row>
        <row r="2608">
          <cell r="J2608">
            <v>0</v>
          </cell>
        </row>
        <row r="2609">
          <cell r="J2609">
            <v>0</v>
          </cell>
        </row>
        <row r="2610">
          <cell r="J2610">
            <v>0</v>
          </cell>
        </row>
        <row r="2611">
          <cell r="J2611">
            <v>0</v>
          </cell>
        </row>
        <row r="2612">
          <cell r="J2612">
            <v>0</v>
          </cell>
        </row>
        <row r="2613">
          <cell r="J2613">
            <v>0</v>
          </cell>
        </row>
        <row r="2614">
          <cell r="J2614">
            <v>0</v>
          </cell>
        </row>
        <row r="2615">
          <cell r="J2615">
            <v>0</v>
          </cell>
        </row>
        <row r="2616">
          <cell r="J2616">
            <v>0</v>
          </cell>
        </row>
        <row r="2617">
          <cell r="J2617">
            <v>0</v>
          </cell>
        </row>
        <row r="2618">
          <cell r="J2618">
            <v>0</v>
          </cell>
        </row>
        <row r="2619">
          <cell r="J2619">
            <v>0</v>
          </cell>
        </row>
        <row r="2620">
          <cell r="J2620">
            <v>0</v>
          </cell>
        </row>
        <row r="2621">
          <cell r="J2621">
            <v>0</v>
          </cell>
        </row>
        <row r="2622">
          <cell r="J2622">
            <v>0</v>
          </cell>
        </row>
        <row r="2623">
          <cell r="J2623">
            <v>0</v>
          </cell>
        </row>
        <row r="2624">
          <cell r="J2624">
            <v>0</v>
          </cell>
        </row>
        <row r="2625">
          <cell r="J2625">
            <v>0</v>
          </cell>
        </row>
        <row r="2626">
          <cell r="J2626">
            <v>0</v>
          </cell>
        </row>
        <row r="2627">
          <cell r="J2627">
            <v>0</v>
          </cell>
        </row>
        <row r="2628">
          <cell r="J2628">
            <v>0</v>
          </cell>
        </row>
        <row r="2629">
          <cell r="J2629">
            <v>0</v>
          </cell>
        </row>
        <row r="2630">
          <cell r="J2630">
            <v>0</v>
          </cell>
        </row>
        <row r="2631">
          <cell r="J2631">
            <v>0</v>
          </cell>
        </row>
        <row r="2632">
          <cell r="J2632">
            <v>0</v>
          </cell>
        </row>
        <row r="2633">
          <cell r="J2633">
            <v>0</v>
          </cell>
        </row>
        <row r="2634">
          <cell r="J2634">
            <v>0</v>
          </cell>
        </row>
        <row r="2635">
          <cell r="J2635">
            <v>0</v>
          </cell>
        </row>
        <row r="2636">
          <cell r="J2636">
            <v>0</v>
          </cell>
        </row>
        <row r="2637">
          <cell r="J2637">
            <v>0</v>
          </cell>
        </row>
        <row r="2638">
          <cell r="J2638">
            <v>0</v>
          </cell>
        </row>
        <row r="2639">
          <cell r="J2639">
            <v>0</v>
          </cell>
        </row>
        <row r="2640">
          <cell r="J2640">
            <v>0</v>
          </cell>
        </row>
        <row r="2641">
          <cell r="J2641">
            <v>0</v>
          </cell>
        </row>
        <row r="2642">
          <cell r="J2642">
            <v>0</v>
          </cell>
        </row>
        <row r="2643">
          <cell r="J2643">
            <v>0</v>
          </cell>
        </row>
        <row r="2644">
          <cell r="J2644">
            <v>0</v>
          </cell>
        </row>
        <row r="2645">
          <cell r="J2645">
            <v>0</v>
          </cell>
        </row>
        <row r="2646">
          <cell r="J2646">
            <v>0</v>
          </cell>
        </row>
        <row r="2647">
          <cell r="J2647">
            <v>0</v>
          </cell>
        </row>
        <row r="2648">
          <cell r="J2648">
            <v>0</v>
          </cell>
        </row>
        <row r="2649">
          <cell r="J2649">
            <v>0</v>
          </cell>
        </row>
        <row r="2650">
          <cell r="J2650">
            <v>0</v>
          </cell>
        </row>
        <row r="2651">
          <cell r="J2651">
            <v>0</v>
          </cell>
        </row>
        <row r="2652">
          <cell r="J2652">
            <v>0</v>
          </cell>
        </row>
        <row r="2653">
          <cell r="J2653">
            <v>0</v>
          </cell>
        </row>
        <row r="2654">
          <cell r="J2654">
            <v>0</v>
          </cell>
        </row>
        <row r="2655">
          <cell r="J2655">
            <v>0</v>
          </cell>
        </row>
        <row r="2656">
          <cell r="J2656">
            <v>0</v>
          </cell>
        </row>
        <row r="2657">
          <cell r="J2657">
            <v>0</v>
          </cell>
        </row>
        <row r="2658">
          <cell r="J2658">
            <v>0</v>
          </cell>
        </row>
        <row r="2659">
          <cell r="J2659">
            <v>0</v>
          </cell>
        </row>
        <row r="2660">
          <cell r="J2660">
            <v>0</v>
          </cell>
        </row>
        <row r="2661">
          <cell r="J2661">
            <v>0</v>
          </cell>
        </row>
        <row r="2662">
          <cell r="J2662">
            <v>0</v>
          </cell>
        </row>
        <row r="2663">
          <cell r="J2663">
            <v>0</v>
          </cell>
        </row>
        <row r="2664">
          <cell r="J2664">
            <v>0</v>
          </cell>
        </row>
        <row r="2665">
          <cell r="J2665">
            <v>0</v>
          </cell>
        </row>
        <row r="2666">
          <cell r="J2666">
            <v>0</v>
          </cell>
        </row>
        <row r="2667">
          <cell r="J2667">
            <v>0</v>
          </cell>
        </row>
        <row r="2668">
          <cell r="J2668">
            <v>0</v>
          </cell>
        </row>
        <row r="2669">
          <cell r="J2669">
            <v>0</v>
          </cell>
        </row>
        <row r="2670">
          <cell r="J2670">
            <v>0</v>
          </cell>
        </row>
        <row r="2671">
          <cell r="J2671">
            <v>0</v>
          </cell>
        </row>
        <row r="2672">
          <cell r="J2672">
            <v>0</v>
          </cell>
        </row>
        <row r="2673">
          <cell r="J2673">
            <v>0</v>
          </cell>
        </row>
        <row r="2674">
          <cell r="J2674">
            <v>0</v>
          </cell>
        </row>
        <row r="2675">
          <cell r="J2675">
            <v>0</v>
          </cell>
        </row>
        <row r="2676">
          <cell r="J2676">
            <v>0</v>
          </cell>
        </row>
        <row r="2677">
          <cell r="J2677">
            <v>0</v>
          </cell>
        </row>
        <row r="2678">
          <cell r="J2678">
            <v>0</v>
          </cell>
        </row>
        <row r="2679">
          <cell r="J2679">
            <v>0</v>
          </cell>
        </row>
        <row r="2680">
          <cell r="J2680">
            <v>0</v>
          </cell>
        </row>
        <row r="2681">
          <cell r="J2681">
            <v>0</v>
          </cell>
        </row>
        <row r="2682">
          <cell r="J2682">
            <v>0</v>
          </cell>
        </row>
        <row r="2683">
          <cell r="J2683">
            <v>0</v>
          </cell>
        </row>
        <row r="2684">
          <cell r="J2684">
            <v>0</v>
          </cell>
        </row>
        <row r="2685">
          <cell r="J2685">
            <v>0</v>
          </cell>
        </row>
        <row r="2686">
          <cell r="J2686">
            <v>0</v>
          </cell>
        </row>
        <row r="2687">
          <cell r="J2687">
            <v>0</v>
          </cell>
        </row>
        <row r="2688">
          <cell r="J2688">
            <v>0</v>
          </cell>
        </row>
        <row r="2689">
          <cell r="J2689">
            <v>0</v>
          </cell>
        </row>
        <row r="2690">
          <cell r="J2690">
            <v>0</v>
          </cell>
        </row>
        <row r="2691">
          <cell r="J2691">
            <v>0</v>
          </cell>
        </row>
        <row r="2692">
          <cell r="J2692">
            <v>0</v>
          </cell>
        </row>
        <row r="2693">
          <cell r="J2693">
            <v>0</v>
          </cell>
        </row>
        <row r="2694">
          <cell r="J2694">
            <v>0</v>
          </cell>
        </row>
        <row r="2695">
          <cell r="J2695">
            <v>0</v>
          </cell>
        </row>
        <row r="2696">
          <cell r="J2696">
            <v>0</v>
          </cell>
        </row>
        <row r="2697">
          <cell r="J2697">
            <v>0</v>
          </cell>
        </row>
        <row r="2698">
          <cell r="J2698">
            <v>0</v>
          </cell>
        </row>
        <row r="2699">
          <cell r="J2699">
            <v>0</v>
          </cell>
        </row>
        <row r="2700">
          <cell r="J2700">
            <v>0</v>
          </cell>
        </row>
        <row r="2701">
          <cell r="J2701">
            <v>0</v>
          </cell>
        </row>
        <row r="2702">
          <cell r="J2702">
            <v>0</v>
          </cell>
        </row>
        <row r="2703">
          <cell r="J2703">
            <v>0</v>
          </cell>
        </row>
        <row r="2704">
          <cell r="J2704">
            <v>0</v>
          </cell>
        </row>
        <row r="2705">
          <cell r="J2705">
            <v>0</v>
          </cell>
        </row>
        <row r="2706">
          <cell r="J2706">
            <v>0</v>
          </cell>
        </row>
        <row r="2707">
          <cell r="J2707">
            <v>0</v>
          </cell>
        </row>
        <row r="2708">
          <cell r="J2708">
            <v>0</v>
          </cell>
        </row>
        <row r="2709">
          <cell r="J2709">
            <v>0</v>
          </cell>
        </row>
        <row r="2710">
          <cell r="J2710">
            <v>0</v>
          </cell>
        </row>
        <row r="2711">
          <cell r="J2711">
            <v>0</v>
          </cell>
        </row>
        <row r="2712">
          <cell r="J2712">
            <v>0</v>
          </cell>
        </row>
        <row r="2713">
          <cell r="J2713">
            <v>0</v>
          </cell>
        </row>
        <row r="2714">
          <cell r="J2714">
            <v>0</v>
          </cell>
        </row>
        <row r="2715">
          <cell r="J2715">
            <v>0</v>
          </cell>
        </row>
        <row r="2716">
          <cell r="J2716">
            <v>0</v>
          </cell>
        </row>
        <row r="2717">
          <cell r="J2717">
            <v>0</v>
          </cell>
        </row>
        <row r="2718">
          <cell r="J2718">
            <v>0</v>
          </cell>
        </row>
        <row r="2719">
          <cell r="J2719">
            <v>0</v>
          </cell>
        </row>
        <row r="2720">
          <cell r="J2720">
            <v>0</v>
          </cell>
        </row>
        <row r="2721">
          <cell r="J2721">
            <v>0</v>
          </cell>
        </row>
        <row r="2722">
          <cell r="J2722">
            <v>0</v>
          </cell>
        </row>
        <row r="2723">
          <cell r="J2723">
            <v>0</v>
          </cell>
        </row>
        <row r="2724">
          <cell r="J2724">
            <v>0</v>
          </cell>
        </row>
        <row r="2725">
          <cell r="J2725">
            <v>0</v>
          </cell>
        </row>
        <row r="2726">
          <cell r="J2726">
            <v>0</v>
          </cell>
        </row>
        <row r="2727">
          <cell r="J2727">
            <v>0</v>
          </cell>
        </row>
        <row r="2728">
          <cell r="J2728">
            <v>0</v>
          </cell>
        </row>
        <row r="2729">
          <cell r="J2729">
            <v>0</v>
          </cell>
        </row>
        <row r="2730">
          <cell r="J2730">
            <v>0</v>
          </cell>
        </row>
        <row r="2731">
          <cell r="J2731">
            <v>0</v>
          </cell>
        </row>
        <row r="2732">
          <cell r="J2732">
            <v>0</v>
          </cell>
        </row>
        <row r="2733">
          <cell r="J2733">
            <v>0</v>
          </cell>
        </row>
        <row r="2734">
          <cell r="J2734">
            <v>0</v>
          </cell>
        </row>
        <row r="2735">
          <cell r="J2735">
            <v>0</v>
          </cell>
        </row>
        <row r="2736">
          <cell r="J2736">
            <v>0</v>
          </cell>
        </row>
        <row r="2737">
          <cell r="J2737">
            <v>0</v>
          </cell>
        </row>
        <row r="2738">
          <cell r="J2738">
            <v>0</v>
          </cell>
        </row>
        <row r="2739">
          <cell r="J2739">
            <v>0</v>
          </cell>
        </row>
        <row r="2740">
          <cell r="J2740">
            <v>0</v>
          </cell>
        </row>
        <row r="2741">
          <cell r="J2741">
            <v>0</v>
          </cell>
        </row>
        <row r="2742">
          <cell r="J2742">
            <v>0</v>
          </cell>
        </row>
        <row r="2743">
          <cell r="J2743">
            <v>0</v>
          </cell>
        </row>
        <row r="2744">
          <cell r="J2744">
            <v>0</v>
          </cell>
        </row>
        <row r="2745">
          <cell r="J2745">
            <v>0</v>
          </cell>
        </row>
        <row r="2746">
          <cell r="J2746">
            <v>0</v>
          </cell>
        </row>
        <row r="2747">
          <cell r="J2747">
            <v>0</v>
          </cell>
        </row>
        <row r="2748">
          <cell r="J2748">
            <v>0</v>
          </cell>
        </row>
        <row r="2749">
          <cell r="J2749">
            <v>0</v>
          </cell>
        </row>
        <row r="2750">
          <cell r="J2750">
            <v>0</v>
          </cell>
        </row>
        <row r="2751">
          <cell r="J2751">
            <v>0</v>
          </cell>
        </row>
        <row r="2752">
          <cell r="J2752">
            <v>0</v>
          </cell>
        </row>
        <row r="2753">
          <cell r="J2753">
            <v>0</v>
          </cell>
        </row>
        <row r="2754">
          <cell r="J2754">
            <v>0</v>
          </cell>
        </row>
        <row r="2755">
          <cell r="J2755">
            <v>0</v>
          </cell>
        </row>
        <row r="2756">
          <cell r="J2756">
            <v>0</v>
          </cell>
        </row>
        <row r="2757">
          <cell r="J2757">
            <v>0</v>
          </cell>
        </row>
        <row r="2758">
          <cell r="J2758">
            <v>0</v>
          </cell>
        </row>
        <row r="2759">
          <cell r="J2759">
            <v>0</v>
          </cell>
        </row>
        <row r="2760">
          <cell r="J2760">
            <v>0</v>
          </cell>
        </row>
        <row r="2761">
          <cell r="J2761">
            <v>0</v>
          </cell>
        </row>
        <row r="2762">
          <cell r="J2762">
            <v>0</v>
          </cell>
        </row>
        <row r="2763">
          <cell r="J2763">
            <v>0</v>
          </cell>
        </row>
        <row r="2764">
          <cell r="J2764">
            <v>0</v>
          </cell>
        </row>
        <row r="2765">
          <cell r="J2765">
            <v>0</v>
          </cell>
        </row>
        <row r="2766">
          <cell r="J2766">
            <v>0</v>
          </cell>
        </row>
        <row r="2767">
          <cell r="J2767">
            <v>0</v>
          </cell>
        </row>
        <row r="2768">
          <cell r="J2768">
            <v>0</v>
          </cell>
        </row>
        <row r="2769">
          <cell r="J2769">
            <v>0</v>
          </cell>
        </row>
        <row r="2770">
          <cell r="J2770">
            <v>0</v>
          </cell>
        </row>
        <row r="2771">
          <cell r="J2771">
            <v>0</v>
          </cell>
        </row>
        <row r="2772">
          <cell r="J2772">
            <v>0</v>
          </cell>
        </row>
        <row r="2773">
          <cell r="J2773">
            <v>0</v>
          </cell>
        </row>
        <row r="2774">
          <cell r="J2774">
            <v>0</v>
          </cell>
        </row>
        <row r="2775">
          <cell r="J2775">
            <v>0</v>
          </cell>
        </row>
        <row r="2776">
          <cell r="J2776">
            <v>0</v>
          </cell>
        </row>
        <row r="2777">
          <cell r="J2777">
            <v>0</v>
          </cell>
        </row>
        <row r="2778">
          <cell r="J2778">
            <v>0</v>
          </cell>
        </row>
        <row r="2779">
          <cell r="J2779">
            <v>0</v>
          </cell>
        </row>
        <row r="2780">
          <cell r="J2780">
            <v>0</v>
          </cell>
        </row>
        <row r="2781">
          <cell r="J2781">
            <v>0</v>
          </cell>
        </row>
        <row r="2782">
          <cell r="J2782">
            <v>0</v>
          </cell>
        </row>
        <row r="2783">
          <cell r="J2783">
            <v>0</v>
          </cell>
        </row>
        <row r="2784">
          <cell r="J2784">
            <v>0</v>
          </cell>
        </row>
        <row r="2785">
          <cell r="J2785">
            <v>0</v>
          </cell>
        </row>
        <row r="2786">
          <cell r="J2786">
            <v>0</v>
          </cell>
        </row>
        <row r="2787">
          <cell r="J2787">
            <v>0</v>
          </cell>
        </row>
        <row r="2788">
          <cell r="J2788">
            <v>0</v>
          </cell>
        </row>
        <row r="2789">
          <cell r="J2789">
            <v>0</v>
          </cell>
        </row>
        <row r="2790">
          <cell r="J2790">
            <v>0</v>
          </cell>
        </row>
        <row r="2791">
          <cell r="J2791">
            <v>0</v>
          </cell>
        </row>
        <row r="2792">
          <cell r="J2792">
            <v>0</v>
          </cell>
        </row>
        <row r="2793">
          <cell r="J2793">
            <v>0</v>
          </cell>
        </row>
        <row r="2794">
          <cell r="J2794">
            <v>0</v>
          </cell>
        </row>
        <row r="2795">
          <cell r="J2795">
            <v>0</v>
          </cell>
        </row>
        <row r="2796">
          <cell r="J2796">
            <v>0</v>
          </cell>
        </row>
        <row r="2797">
          <cell r="J2797">
            <v>0</v>
          </cell>
        </row>
        <row r="2798">
          <cell r="J2798">
            <v>0</v>
          </cell>
        </row>
        <row r="2799">
          <cell r="J2799">
            <v>0</v>
          </cell>
        </row>
        <row r="2800">
          <cell r="J2800">
            <v>0</v>
          </cell>
        </row>
        <row r="2801">
          <cell r="J2801">
            <v>0</v>
          </cell>
        </row>
        <row r="2802">
          <cell r="J2802">
            <v>0</v>
          </cell>
        </row>
        <row r="2803">
          <cell r="J2803">
            <v>0</v>
          </cell>
        </row>
        <row r="2804">
          <cell r="J2804">
            <v>0</v>
          </cell>
        </row>
        <row r="2805">
          <cell r="J2805">
            <v>0</v>
          </cell>
        </row>
        <row r="2806">
          <cell r="J2806">
            <v>0</v>
          </cell>
        </row>
        <row r="2807">
          <cell r="J2807">
            <v>0</v>
          </cell>
        </row>
        <row r="2808">
          <cell r="J2808">
            <v>0</v>
          </cell>
        </row>
        <row r="2809">
          <cell r="J2809">
            <v>0</v>
          </cell>
        </row>
        <row r="2810">
          <cell r="J2810">
            <v>0</v>
          </cell>
        </row>
        <row r="2811">
          <cell r="J2811">
            <v>0</v>
          </cell>
        </row>
        <row r="2812">
          <cell r="J2812">
            <v>0</v>
          </cell>
        </row>
        <row r="2813">
          <cell r="J2813">
            <v>0</v>
          </cell>
        </row>
        <row r="2814">
          <cell r="J2814">
            <v>0</v>
          </cell>
        </row>
        <row r="2815">
          <cell r="J2815">
            <v>0</v>
          </cell>
        </row>
        <row r="2816">
          <cell r="J2816">
            <v>0</v>
          </cell>
        </row>
        <row r="2817">
          <cell r="J2817">
            <v>0</v>
          </cell>
        </row>
        <row r="2818">
          <cell r="J2818">
            <v>0</v>
          </cell>
        </row>
        <row r="2819">
          <cell r="J2819">
            <v>0</v>
          </cell>
        </row>
        <row r="2820">
          <cell r="J2820">
            <v>0</v>
          </cell>
        </row>
        <row r="2821">
          <cell r="J2821">
            <v>0</v>
          </cell>
        </row>
        <row r="2822">
          <cell r="J2822">
            <v>0</v>
          </cell>
        </row>
        <row r="2823">
          <cell r="J2823">
            <v>0</v>
          </cell>
        </row>
        <row r="2824">
          <cell r="J2824">
            <v>0</v>
          </cell>
        </row>
        <row r="2825">
          <cell r="J2825">
            <v>0</v>
          </cell>
        </row>
        <row r="2826">
          <cell r="J2826">
            <v>0</v>
          </cell>
        </row>
        <row r="2827">
          <cell r="J2827">
            <v>0</v>
          </cell>
        </row>
        <row r="2828">
          <cell r="J2828">
            <v>0</v>
          </cell>
        </row>
        <row r="2829">
          <cell r="J2829">
            <v>0</v>
          </cell>
        </row>
        <row r="2830">
          <cell r="J2830">
            <v>0</v>
          </cell>
        </row>
        <row r="2831">
          <cell r="J2831">
            <v>0</v>
          </cell>
        </row>
        <row r="2832">
          <cell r="J2832">
            <v>0</v>
          </cell>
        </row>
        <row r="2833">
          <cell r="J2833">
            <v>0</v>
          </cell>
        </row>
        <row r="2834">
          <cell r="J2834">
            <v>0</v>
          </cell>
        </row>
        <row r="2835">
          <cell r="J2835">
            <v>0</v>
          </cell>
        </row>
        <row r="2836">
          <cell r="J2836">
            <v>0</v>
          </cell>
        </row>
        <row r="2837">
          <cell r="J2837">
            <v>0</v>
          </cell>
        </row>
        <row r="2838">
          <cell r="J2838">
            <v>0</v>
          </cell>
        </row>
        <row r="2839">
          <cell r="J2839">
            <v>0</v>
          </cell>
        </row>
        <row r="2840">
          <cell r="J2840">
            <v>0</v>
          </cell>
        </row>
        <row r="2841">
          <cell r="J2841">
            <v>0</v>
          </cell>
        </row>
        <row r="2842">
          <cell r="J2842">
            <v>0</v>
          </cell>
        </row>
        <row r="2843">
          <cell r="J2843">
            <v>0</v>
          </cell>
        </row>
        <row r="2844">
          <cell r="J2844">
            <v>0</v>
          </cell>
        </row>
        <row r="2845">
          <cell r="J2845">
            <v>0</v>
          </cell>
        </row>
        <row r="2846">
          <cell r="J2846">
            <v>0</v>
          </cell>
        </row>
        <row r="2847">
          <cell r="J2847">
            <v>0</v>
          </cell>
        </row>
        <row r="2848">
          <cell r="J2848">
            <v>0</v>
          </cell>
        </row>
        <row r="2849">
          <cell r="J2849">
            <v>0</v>
          </cell>
        </row>
        <row r="2850">
          <cell r="J2850">
            <v>0</v>
          </cell>
        </row>
        <row r="2851">
          <cell r="J2851">
            <v>0</v>
          </cell>
        </row>
        <row r="2852">
          <cell r="J2852">
            <v>0</v>
          </cell>
        </row>
        <row r="2853">
          <cell r="J2853">
            <v>0</v>
          </cell>
        </row>
        <row r="2854">
          <cell r="J2854">
            <v>0</v>
          </cell>
        </row>
        <row r="2855">
          <cell r="J2855">
            <v>0</v>
          </cell>
        </row>
        <row r="2856">
          <cell r="J2856">
            <v>0</v>
          </cell>
        </row>
        <row r="2857">
          <cell r="J2857">
            <v>0</v>
          </cell>
        </row>
        <row r="2858">
          <cell r="J2858">
            <v>0</v>
          </cell>
        </row>
        <row r="2859">
          <cell r="J2859">
            <v>0</v>
          </cell>
        </row>
        <row r="2860">
          <cell r="J2860">
            <v>0</v>
          </cell>
        </row>
        <row r="2861">
          <cell r="J2861">
            <v>0</v>
          </cell>
        </row>
        <row r="2862">
          <cell r="J2862">
            <v>0</v>
          </cell>
        </row>
        <row r="2863">
          <cell r="J2863">
            <v>0</v>
          </cell>
        </row>
        <row r="2864">
          <cell r="J2864">
            <v>0</v>
          </cell>
        </row>
        <row r="2865">
          <cell r="J2865">
            <v>0</v>
          </cell>
        </row>
        <row r="2866">
          <cell r="J2866">
            <v>0</v>
          </cell>
        </row>
        <row r="2867">
          <cell r="J2867">
            <v>0</v>
          </cell>
        </row>
        <row r="2868">
          <cell r="J2868">
            <v>0</v>
          </cell>
        </row>
        <row r="2869">
          <cell r="J2869">
            <v>0</v>
          </cell>
        </row>
        <row r="2870">
          <cell r="J2870">
            <v>0</v>
          </cell>
        </row>
        <row r="2871">
          <cell r="J2871">
            <v>0</v>
          </cell>
        </row>
        <row r="2872">
          <cell r="J2872">
            <v>0</v>
          </cell>
        </row>
        <row r="2873">
          <cell r="J2873">
            <v>0</v>
          </cell>
        </row>
        <row r="2874">
          <cell r="J2874">
            <v>0</v>
          </cell>
        </row>
        <row r="2875">
          <cell r="J2875">
            <v>0</v>
          </cell>
        </row>
        <row r="2876">
          <cell r="J2876">
            <v>0</v>
          </cell>
        </row>
        <row r="2877">
          <cell r="J2877">
            <v>0</v>
          </cell>
        </row>
        <row r="2878">
          <cell r="J2878">
            <v>0</v>
          </cell>
        </row>
        <row r="2879">
          <cell r="J2879">
            <v>0</v>
          </cell>
        </row>
        <row r="2880">
          <cell r="J2880">
            <v>0</v>
          </cell>
        </row>
        <row r="2881">
          <cell r="J2881">
            <v>0</v>
          </cell>
        </row>
        <row r="2882">
          <cell r="J2882">
            <v>0</v>
          </cell>
        </row>
        <row r="2883">
          <cell r="J2883">
            <v>0</v>
          </cell>
        </row>
        <row r="2884">
          <cell r="J2884">
            <v>0</v>
          </cell>
        </row>
        <row r="2885">
          <cell r="J2885">
            <v>0</v>
          </cell>
        </row>
        <row r="2886">
          <cell r="J2886">
            <v>0</v>
          </cell>
        </row>
        <row r="2887">
          <cell r="J2887">
            <v>0</v>
          </cell>
        </row>
        <row r="2888">
          <cell r="J2888">
            <v>0</v>
          </cell>
        </row>
        <row r="2889">
          <cell r="J2889">
            <v>0</v>
          </cell>
        </row>
        <row r="2890">
          <cell r="J2890">
            <v>0</v>
          </cell>
        </row>
        <row r="2891">
          <cell r="J2891">
            <v>0</v>
          </cell>
        </row>
        <row r="2892">
          <cell r="J2892">
            <v>0</v>
          </cell>
        </row>
        <row r="2893">
          <cell r="J2893">
            <v>0</v>
          </cell>
        </row>
        <row r="2894">
          <cell r="J2894">
            <v>0</v>
          </cell>
        </row>
        <row r="2895">
          <cell r="J2895">
            <v>0</v>
          </cell>
        </row>
        <row r="2896">
          <cell r="J2896">
            <v>0</v>
          </cell>
        </row>
        <row r="2897">
          <cell r="J2897">
            <v>0</v>
          </cell>
        </row>
        <row r="2898">
          <cell r="J2898">
            <v>0</v>
          </cell>
        </row>
        <row r="2899">
          <cell r="J2899">
            <v>0</v>
          </cell>
        </row>
        <row r="2900">
          <cell r="J2900">
            <v>0</v>
          </cell>
        </row>
        <row r="2901">
          <cell r="J2901">
            <v>0</v>
          </cell>
        </row>
        <row r="2902">
          <cell r="J2902">
            <v>0</v>
          </cell>
        </row>
        <row r="2903">
          <cell r="J2903">
            <v>0</v>
          </cell>
        </row>
        <row r="2904">
          <cell r="J2904">
            <v>0</v>
          </cell>
        </row>
        <row r="2905">
          <cell r="J2905">
            <v>0</v>
          </cell>
        </row>
        <row r="2906">
          <cell r="J2906">
            <v>0</v>
          </cell>
        </row>
        <row r="2907">
          <cell r="J2907">
            <v>0</v>
          </cell>
        </row>
        <row r="2908">
          <cell r="J2908">
            <v>0</v>
          </cell>
        </row>
        <row r="2909">
          <cell r="J2909">
            <v>0</v>
          </cell>
        </row>
        <row r="2910">
          <cell r="J2910">
            <v>0</v>
          </cell>
        </row>
        <row r="2911">
          <cell r="J2911">
            <v>0</v>
          </cell>
        </row>
        <row r="2912">
          <cell r="J2912">
            <v>0</v>
          </cell>
        </row>
        <row r="2913">
          <cell r="J2913">
            <v>0</v>
          </cell>
        </row>
        <row r="2914">
          <cell r="J2914">
            <v>0</v>
          </cell>
        </row>
        <row r="2915">
          <cell r="J2915">
            <v>0</v>
          </cell>
        </row>
        <row r="2916">
          <cell r="J2916">
            <v>0</v>
          </cell>
        </row>
        <row r="2917">
          <cell r="J2917">
            <v>0</v>
          </cell>
        </row>
        <row r="2918">
          <cell r="J2918">
            <v>0</v>
          </cell>
        </row>
        <row r="2919">
          <cell r="J2919">
            <v>0</v>
          </cell>
        </row>
        <row r="2920">
          <cell r="J2920">
            <v>0</v>
          </cell>
        </row>
        <row r="2921">
          <cell r="J2921">
            <v>0</v>
          </cell>
        </row>
        <row r="2922">
          <cell r="J2922">
            <v>0</v>
          </cell>
        </row>
        <row r="2923">
          <cell r="J2923">
            <v>0</v>
          </cell>
        </row>
        <row r="2924">
          <cell r="J2924">
            <v>0</v>
          </cell>
        </row>
        <row r="2925">
          <cell r="J2925">
            <v>0</v>
          </cell>
        </row>
        <row r="2926">
          <cell r="J2926">
            <v>0</v>
          </cell>
        </row>
        <row r="2927">
          <cell r="J2927">
            <v>0</v>
          </cell>
        </row>
        <row r="2928">
          <cell r="J2928">
            <v>0</v>
          </cell>
        </row>
        <row r="2929">
          <cell r="J2929">
            <v>0</v>
          </cell>
        </row>
        <row r="2930">
          <cell r="J2930">
            <v>0</v>
          </cell>
        </row>
        <row r="2931">
          <cell r="J2931">
            <v>0</v>
          </cell>
        </row>
        <row r="2932">
          <cell r="J2932">
            <v>0</v>
          </cell>
        </row>
        <row r="2933">
          <cell r="J2933">
            <v>0</v>
          </cell>
        </row>
        <row r="2934">
          <cell r="J2934">
            <v>0</v>
          </cell>
        </row>
        <row r="2935">
          <cell r="J2935">
            <v>0</v>
          </cell>
        </row>
        <row r="2936">
          <cell r="J2936">
            <v>0</v>
          </cell>
        </row>
        <row r="2937">
          <cell r="J2937">
            <v>0</v>
          </cell>
        </row>
        <row r="2938">
          <cell r="J2938">
            <v>0</v>
          </cell>
        </row>
        <row r="2939">
          <cell r="J2939">
            <v>0</v>
          </cell>
        </row>
        <row r="2940">
          <cell r="J2940">
            <v>0</v>
          </cell>
        </row>
        <row r="2941">
          <cell r="J2941">
            <v>0</v>
          </cell>
        </row>
        <row r="2942">
          <cell r="J2942">
            <v>0</v>
          </cell>
        </row>
        <row r="2943">
          <cell r="J2943">
            <v>0</v>
          </cell>
        </row>
        <row r="2944">
          <cell r="J2944">
            <v>0</v>
          </cell>
        </row>
        <row r="2945">
          <cell r="J2945">
            <v>0</v>
          </cell>
        </row>
        <row r="2946">
          <cell r="J2946">
            <v>0</v>
          </cell>
        </row>
        <row r="2947">
          <cell r="J2947">
            <v>0</v>
          </cell>
        </row>
        <row r="2948">
          <cell r="J2948">
            <v>0</v>
          </cell>
        </row>
        <row r="2949">
          <cell r="J2949">
            <v>0</v>
          </cell>
        </row>
        <row r="2950">
          <cell r="J2950">
            <v>0</v>
          </cell>
        </row>
        <row r="2951">
          <cell r="J2951">
            <v>0</v>
          </cell>
        </row>
        <row r="2952">
          <cell r="J2952">
            <v>0</v>
          </cell>
        </row>
        <row r="2953">
          <cell r="J2953">
            <v>0</v>
          </cell>
        </row>
        <row r="2954">
          <cell r="J2954">
            <v>0</v>
          </cell>
        </row>
        <row r="2955">
          <cell r="J2955">
            <v>0</v>
          </cell>
        </row>
        <row r="2956">
          <cell r="J2956">
            <v>0</v>
          </cell>
        </row>
        <row r="2957">
          <cell r="J2957">
            <v>0</v>
          </cell>
        </row>
        <row r="2958">
          <cell r="J2958">
            <v>0</v>
          </cell>
        </row>
        <row r="2959">
          <cell r="J2959">
            <v>0</v>
          </cell>
        </row>
        <row r="2960">
          <cell r="J2960">
            <v>0</v>
          </cell>
        </row>
        <row r="2961">
          <cell r="J2961">
            <v>0</v>
          </cell>
        </row>
        <row r="2962">
          <cell r="J2962">
            <v>0</v>
          </cell>
        </row>
        <row r="2963">
          <cell r="J2963">
            <v>0</v>
          </cell>
        </row>
        <row r="2964">
          <cell r="J2964">
            <v>0</v>
          </cell>
        </row>
        <row r="2965">
          <cell r="J2965">
            <v>0</v>
          </cell>
        </row>
        <row r="2966">
          <cell r="J2966">
            <v>0</v>
          </cell>
        </row>
        <row r="2967">
          <cell r="J2967">
            <v>0</v>
          </cell>
        </row>
        <row r="2968">
          <cell r="J2968">
            <v>0</v>
          </cell>
        </row>
        <row r="2969">
          <cell r="J2969">
            <v>0</v>
          </cell>
        </row>
        <row r="2970">
          <cell r="J2970">
            <v>0</v>
          </cell>
        </row>
        <row r="2971">
          <cell r="J2971">
            <v>0</v>
          </cell>
        </row>
        <row r="2972">
          <cell r="J2972">
            <v>0</v>
          </cell>
        </row>
        <row r="2973">
          <cell r="J2973">
            <v>0</v>
          </cell>
        </row>
        <row r="2974">
          <cell r="J2974">
            <v>0</v>
          </cell>
        </row>
        <row r="2975">
          <cell r="J2975">
            <v>0</v>
          </cell>
        </row>
        <row r="2976">
          <cell r="J2976">
            <v>0</v>
          </cell>
        </row>
        <row r="2977">
          <cell r="J2977">
            <v>0</v>
          </cell>
        </row>
        <row r="2978">
          <cell r="J2978">
            <v>0</v>
          </cell>
        </row>
        <row r="2979">
          <cell r="J2979">
            <v>0</v>
          </cell>
        </row>
        <row r="2980">
          <cell r="J2980">
            <v>0</v>
          </cell>
        </row>
        <row r="2981">
          <cell r="J2981">
            <v>0</v>
          </cell>
        </row>
        <row r="2982">
          <cell r="J2982">
            <v>0</v>
          </cell>
        </row>
        <row r="2983">
          <cell r="J2983">
            <v>0</v>
          </cell>
        </row>
        <row r="2984">
          <cell r="J2984">
            <v>0</v>
          </cell>
        </row>
        <row r="2985">
          <cell r="J2985">
            <v>0</v>
          </cell>
        </row>
        <row r="2986">
          <cell r="J2986">
            <v>0</v>
          </cell>
        </row>
        <row r="2987">
          <cell r="J2987">
            <v>0</v>
          </cell>
        </row>
        <row r="2988">
          <cell r="J2988">
            <v>0</v>
          </cell>
        </row>
        <row r="2989">
          <cell r="J2989">
            <v>0</v>
          </cell>
        </row>
        <row r="2990">
          <cell r="J2990">
            <v>0</v>
          </cell>
        </row>
        <row r="2991">
          <cell r="J2991">
            <v>0</v>
          </cell>
        </row>
        <row r="2992">
          <cell r="J2992">
            <v>0</v>
          </cell>
        </row>
        <row r="2993">
          <cell r="J2993">
            <v>0</v>
          </cell>
        </row>
        <row r="2994">
          <cell r="J2994">
            <v>0</v>
          </cell>
        </row>
        <row r="2995">
          <cell r="J2995">
            <v>0</v>
          </cell>
        </row>
        <row r="2996">
          <cell r="J2996">
            <v>0</v>
          </cell>
        </row>
        <row r="2997">
          <cell r="J2997">
            <v>0</v>
          </cell>
        </row>
        <row r="2998">
          <cell r="J2998">
            <v>0</v>
          </cell>
        </row>
        <row r="2999">
          <cell r="J2999">
            <v>0</v>
          </cell>
        </row>
        <row r="3000">
          <cell r="J3000">
            <v>0</v>
          </cell>
        </row>
        <row r="3001">
          <cell r="J3001">
            <v>0</v>
          </cell>
        </row>
        <row r="3002">
          <cell r="J3002">
            <v>0</v>
          </cell>
        </row>
        <row r="3003">
          <cell r="J3003">
            <v>0</v>
          </cell>
        </row>
        <row r="3004">
          <cell r="J3004">
            <v>0</v>
          </cell>
        </row>
        <row r="3005">
          <cell r="J3005">
            <v>0</v>
          </cell>
        </row>
        <row r="3006">
          <cell r="J3006">
            <v>0</v>
          </cell>
        </row>
        <row r="3007">
          <cell r="J3007">
            <v>0</v>
          </cell>
        </row>
        <row r="3008">
          <cell r="J3008">
            <v>0</v>
          </cell>
        </row>
        <row r="3009">
          <cell r="J3009">
            <v>0</v>
          </cell>
        </row>
        <row r="3010">
          <cell r="J3010">
            <v>0</v>
          </cell>
        </row>
        <row r="3011">
          <cell r="J3011">
            <v>0</v>
          </cell>
        </row>
        <row r="3012">
          <cell r="J3012">
            <v>0</v>
          </cell>
        </row>
        <row r="3013">
          <cell r="J3013">
            <v>0</v>
          </cell>
        </row>
        <row r="3014">
          <cell r="J3014">
            <v>0</v>
          </cell>
        </row>
        <row r="3015">
          <cell r="J3015">
            <v>0</v>
          </cell>
        </row>
        <row r="3016">
          <cell r="J3016">
            <v>0</v>
          </cell>
        </row>
        <row r="3017">
          <cell r="J3017">
            <v>0</v>
          </cell>
        </row>
        <row r="3018">
          <cell r="J3018">
            <v>0</v>
          </cell>
        </row>
        <row r="3019">
          <cell r="J3019">
            <v>0</v>
          </cell>
        </row>
        <row r="3020">
          <cell r="J3020">
            <v>0</v>
          </cell>
        </row>
        <row r="3021">
          <cell r="J3021">
            <v>0</v>
          </cell>
        </row>
        <row r="3022">
          <cell r="J3022">
            <v>0</v>
          </cell>
        </row>
        <row r="3023">
          <cell r="J3023">
            <v>0</v>
          </cell>
        </row>
        <row r="3024">
          <cell r="J3024">
            <v>0</v>
          </cell>
        </row>
        <row r="3025">
          <cell r="J3025">
            <v>0</v>
          </cell>
        </row>
        <row r="3026">
          <cell r="J3026">
            <v>0</v>
          </cell>
        </row>
        <row r="3027">
          <cell r="J3027">
            <v>0</v>
          </cell>
        </row>
        <row r="3028">
          <cell r="J3028">
            <v>0</v>
          </cell>
        </row>
        <row r="3029">
          <cell r="J3029">
            <v>0</v>
          </cell>
        </row>
        <row r="3030">
          <cell r="J3030">
            <v>0</v>
          </cell>
        </row>
        <row r="3031">
          <cell r="J3031">
            <v>0</v>
          </cell>
        </row>
        <row r="3032">
          <cell r="J3032">
            <v>0</v>
          </cell>
        </row>
        <row r="3033">
          <cell r="J3033">
            <v>0</v>
          </cell>
        </row>
        <row r="3034">
          <cell r="J3034">
            <v>0</v>
          </cell>
        </row>
        <row r="3035">
          <cell r="J3035">
            <v>0</v>
          </cell>
        </row>
        <row r="3036">
          <cell r="J3036">
            <v>0</v>
          </cell>
        </row>
        <row r="3037">
          <cell r="J3037">
            <v>0</v>
          </cell>
        </row>
        <row r="3038">
          <cell r="J3038">
            <v>0</v>
          </cell>
        </row>
        <row r="3039">
          <cell r="J3039">
            <v>0</v>
          </cell>
        </row>
        <row r="3040">
          <cell r="J3040">
            <v>0</v>
          </cell>
        </row>
        <row r="3041">
          <cell r="J3041">
            <v>0</v>
          </cell>
        </row>
        <row r="3042">
          <cell r="J3042">
            <v>0</v>
          </cell>
        </row>
        <row r="3043">
          <cell r="J3043">
            <v>0</v>
          </cell>
        </row>
        <row r="3044">
          <cell r="J3044">
            <v>0</v>
          </cell>
        </row>
        <row r="3045">
          <cell r="J3045">
            <v>0</v>
          </cell>
        </row>
        <row r="3046">
          <cell r="J3046">
            <v>0</v>
          </cell>
        </row>
        <row r="3047">
          <cell r="J3047">
            <v>0</v>
          </cell>
        </row>
        <row r="3048">
          <cell r="J3048">
            <v>0</v>
          </cell>
        </row>
        <row r="3049">
          <cell r="J3049">
            <v>0</v>
          </cell>
        </row>
        <row r="3050">
          <cell r="J3050">
            <v>0</v>
          </cell>
        </row>
        <row r="3051">
          <cell r="J3051">
            <v>0</v>
          </cell>
        </row>
        <row r="3052">
          <cell r="J3052">
            <v>0</v>
          </cell>
        </row>
        <row r="3053">
          <cell r="J3053">
            <v>0</v>
          </cell>
        </row>
        <row r="3054">
          <cell r="J3054">
            <v>0</v>
          </cell>
        </row>
        <row r="3055">
          <cell r="J3055">
            <v>0</v>
          </cell>
        </row>
        <row r="3056">
          <cell r="J3056">
            <v>0</v>
          </cell>
        </row>
        <row r="3057">
          <cell r="J3057">
            <v>0</v>
          </cell>
        </row>
        <row r="3058">
          <cell r="J3058">
            <v>0</v>
          </cell>
        </row>
        <row r="3059">
          <cell r="J3059">
            <v>0</v>
          </cell>
        </row>
        <row r="3060">
          <cell r="J3060">
            <v>0</v>
          </cell>
        </row>
        <row r="3061">
          <cell r="J3061">
            <v>0</v>
          </cell>
        </row>
        <row r="3062">
          <cell r="J3062">
            <v>0</v>
          </cell>
        </row>
        <row r="3063">
          <cell r="J3063">
            <v>0</v>
          </cell>
        </row>
        <row r="3064">
          <cell r="J3064">
            <v>0</v>
          </cell>
        </row>
        <row r="3065">
          <cell r="J3065">
            <v>0</v>
          </cell>
        </row>
        <row r="3066">
          <cell r="J3066">
            <v>0</v>
          </cell>
        </row>
        <row r="3067">
          <cell r="J3067">
            <v>0</v>
          </cell>
        </row>
        <row r="3068">
          <cell r="J3068">
            <v>0</v>
          </cell>
        </row>
        <row r="3069">
          <cell r="J3069">
            <v>0</v>
          </cell>
        </row>
        <row r="3070">
          <cell r="J3070">
            <v>0</v>
          </cell>
        </row>
        <row r="3071">
          <cell r="J3071">
            <v>0</v>
          </cell>
        </row>
        <row r="3072">
          <cell r="J3072">
            <v>0</v>
          </cell>
        </row>
        <row r="3073">
          <cell r="J3073">
            <v>0</v>
          </cell>
        </row>
        <row r="3074">
          <cell r="J3074">
            <v>0</v>
          </cell>
        </row>
        <row r="3075">
          <cell r="J3075">
            <v>0</v>
          </cell>
        </row>
        <row r="3076">
          <cell r="J3076">
            <v>0</v>
          </cell>
        </row>
        <row r="3077">
          <cell r="J3077">
            <v>0</v>
          </cell>
        </row>
        <row r="3078">
          <cell r="J3078">
            <v>0</v>
          </cell>
        </row>
        <row r="3079">
          <cell r="J3079">
            <v>0</v>
          </cell>
        </row>
        <row r="3080">
          <cell r="J3080">
            <v>0</v>
          </cell>
        </row>
        <row r="3081">
          <cell r="J3081">
            <v>0</v>
          </cell>
        </row>
        <row r="3082">
          <cell r="J3082">
            <v>0</v>
          </cell>
        </row>
        <row r="3083">
          <cell r="J3083">
            <v>0</v>
          </cell>
        </row>
        <row r="3084">
          <cell r="J3084">
            <v>0</v>
          </cell>
        </row>
        <row r="3085">
          <cell r="J3085">
            <v>0</v>
          </cell>
        </row>
        <row r="3086">
          <cell r="J3086">
            <v>0</v>
          </cell>
        </row>
        <row r="3087">
          <cell r="J3087">
            <v>0</v>
          </cell>
        </row>
        <row r="3088">
          <cell r="J3088">
            <v>0</v>
          </cell>
        </row>
        <row r="3089">
          <cell r="J3089">
            <v>0</v>
          </cell>
        </row>
        <row r="3090">
          <cell r="J3090">
            <v>0</v>
          </cell>
        </row>
        <row r="3091">
          <cell r="J3091">
            <v>0</v>
          </cell>
        </row>
        <row r="3092">
          <cell r="J3092">
            <v>0</v>
          </cell>
        </row>
        <row r="3093">
          <cell r="J3093">
            <v>0</v>
          </cell>
        </row>
        <row r="3094">
          <cell r="J3094">
            <v>0</v>
          </cell>
        </row>
        <row r="3095">
          <cell r="J3095">
            <v>0</v>
          </cell>
        </row>
        <row r="3096">
          <cell r="J3096">
            <v>0</v>
          </cell>
        </row>
        <row r="3097">
          <cell r="J3097">
            <v>0</v>
          </cell>
        </row>
        <row r="3098">
          <cell r="J3098">
            <v>0</v>
          </cell>
        </row>
        <row r="3099">
          <cell r="J3099">
            <v>0</v>
          </cell>
        </row>
        <row r="3100">
          <cell r="J3100">
            <v>0</v>
          </cell>
        </row>
        <row r="3101">
          <cell r="J3101">
            <v>0</v>
          </cell>
        </row>
        <row r="3102">
          <cell r="J3102">
            <v>0</v>
          </cell>
        </row>
        <row r="3103">
          <cell r="J3103">
            <v>0</v>
          </cell>
        </row>
        <row r="3104">
          <cell r="J3104">
            <v>0</v>
          </cell>
        </row>
        <row r="3105">
          <cell r="J3105">
            <v>0</v>
          </cell>
        </row>
        <row r="3106">
          <cell r="J3106">
            <v>0</v>
          </cell>
        </row>
        <row r="3107">
          <cell r="J3107">
            <v>0</v>
          </cell>
        </row>
        <row r="3108">
          <cell r="J3108">
            <v>0</v>
          </cell>
        </row>
        <row r="3109">
          <cell r="J3109">
            <v>0</v>
          </cell>
        </row>
        <row r="3110">
          <cell r="J3110">
            <v>0</v>
          </cell>
        </row>
        <row r="3111">
          <cell r="J3111">
            <v>0</v>
          </cell>
        </row>
        <row r="3112">
          <cell r="J3112">
            <v>0</v>
          </cell>
        </row>
        <row r="3113">
          <cell r="J3113">
            <v>0</v>
          </cell>
        </row>
        <row r="3114">
          <cell r="J3114">
            <v>0</v>
          </cell>
        </row>
        <row r="3115">
          <cell r="J3115">
            <v>0</v>
          </cell>
        </row>
        <row r="3116">
          <cell r="J3116">
            <v>0</v>
          </cell>
        </row>
        <row r="3117">
          <cell r="J3117">
            <v>0</v>
          </cell>
        </row>
        <row r="3118">
          <cell r="J3118">
            <v>0</v>
          </cell>
        </row>
        <row r="3119">
          <cell r="J3119">
            <v>0</v>
          </cell>
        </row>
        <row r="3120">
          <cell r="J3120">
            <v>0</v>
          </cell>
        </row>
        <row r="3121">
          <cell r="J3121">
            <v>0</v>
          </cell>
        </row>
        <row r="3122">
          <cell r="J3122">
            <v>0</v>
          </cell>
        </row>
        <row r="3123">
          <cell r="J3123">
            <v>0</v>
          </cell>
        </row>
        <row r="3124">
          <cell r="J3124">
            <v>0</v>
          </cell>
        </row>
        <row r="3125">
          <cell r="J3125">
            <v>0</v>
          </cell>
        </row>
        <row r="3126">
          <cell r="J3126">
            <v>0</v>
          </cell>
        </row>
        <row r="3127">
          <cell r="J3127">
            <v>0</v>
          </cell>
        </row>
        <row r="3128">
          <cell r="J3128">
            <v>0</v>
          </cell>
        </row>
        <row r="3129">
          <cell r="J3129">
            <v>0</v>
          </cell>
        </row>
        <row r="3130">
          <cell r="J3130">
            <v>0</v>
          </cell>
        </row>
        <row r="3131">
          <cell r="J3131">
            <v>0</v>
          </cell>
        </row>
        <row r="3132">
          <cell r="J3132">
            <v>0</v>
          </cell>
        </row>
        <row r="3133">
          <cell r="J3133">
            <v>0</v>
          </cell>
        </row>
        <row r="3134">
          <cell r="J3134">
            <v>0</v>
          </cell>
        </row>
        <row r="3135">
          <cell r="J3135">
            <v>0</v>
          </cell>
        </row>
        <row r="3136">
          <cell r="J3136">
            <v>0</v>
          </cell>
        </row>
        <row r="3137">
          <cell r="J3137">
            <v>0</v>
          </cell>
        </row>
        <row r="3138">
          <cell r="J3138">
            <v>0</v>
          </cell>
        </row>
        <row r="3139">
          <cell r="J3139">
            <v>0</v>
          </cell>
        </row>
        <row r="3140">
          <cell r="J3140">
            <v>0</v>
          </cell>
        </row>
        <row r="3141">
          <cell r="J3141">
            <v>0</v>
          </cell>
        </row>
        <row r="3142">
          <cell r="J3142">
            <v>0</v>
          </cell>
        </row>
        <row r="3143">
          <cell r="J3143">
            <v>0</v>
          </cell>
        </row>
        <row r="3144">
          <cell r="J3144">
            <v>0</v>
          </cell>
        </row>
        <row r="3145">
          <cell r="J3145">
            <v>0</v>
          </cell>
        </row>
        <row r="3146">
          <cell r="J3146">
            <v>0</v>
          </cell>
        </row>
        <row r="3147">
          <cell r="J3147">
            <v>0</v>
          </cell>
        </row>
        <row r="3148">
          <cell r="J3148">
            <v>0</v>
          </cell>
        </row>
        <row r="3149">
          <cell r="J3149">
            <v>0</v>
          </cell>
        </row>
        <row r="3150">
          <cell r="J3150">
            <v>0</v>
          </cell>
        </row>
        <row r="3151">
          <cell r="J3151">
            <v>0</v>
          </cell>
        </row>
        <row r="3152">
          <cell r="J3152">
            <v>0</v>
          </cell>
        </row>
        <row r="3153">
          <cell r="J3153">
            <v>0</v>
          </cell>
        </row>
        <row r="3154">
          <cell r="J3154">
            <v>0</v>
          </cell>
        </row>
        <row r="3155">
          <cell r="J3155">
            <v>0</v>
          </cell>
        </row>
        <row r="3156">
          <cell r="J3156">
            <v>0</v>
          </cell>
        </row>
        <row r="3157">
          <cell r="J3157">
            <v>0</v>
          </cell>
        </row>
        <row r="3158">
          <cell r="J3158">
            <v>0</v>
          </cell>
        </row>
        <row r="3159">
          <cell r="J3159">
            <v>0</v>
          </cell>
        </row>
        <row r="3160">
          <cell r="J3160">
            <v>0</v>
          </cell>
        </row>
        <row r="3161">
          <cell r="J3161">
            <v>0</v>
          </cell>
        </row>
        <row r="3162">
          <cell r="J3162">
            <v>0</v>
          </cell>
        </row>
        <row r="3163">
          <cell r="J3163">
            <v>0</v>
          </cell>
        </row>
        <row r="3164">
          <cell r="J3164">
            <v>0</v>
          </cell>
        </row>
        <row r="3165">
          <cell r="J3165">
            <v>0</v>
          </cell>
        </row>
        <row r="3166">
          <cell r="J3166">
            <v>0</v>
          </cell>
        </row>
        <row r="3167">
          <cell r="J3167">
            <v>0</v>
          </cell>
        </row>
        <row r="3168">
          <cell r="J3168">
            <v>0</v>
          </cell>
        </row>
        <row r="3169">
          <cell r="J3169">
            <v>0</v>
          </cell>
        </row>
        <row r="3170">
          <cell r="J3170">
            <v>0</v>
          </cell>
        </row>
        <row r="3171">
          <cell r="J3171">
            <v>0</v>
          </cell>
        </row>
        <row r="3172">
          <cell r="J3172">
            <v>0</v>
          </cell>
        </row>
        <row r="3173">
          <cell r="J3173">
            <v>0</v>
          </cell>
        </row>
        <row r="3174">
          <cell r="J3174">
            <v>0</v>
          </cell>
        </row>
        <row r="3175">
          <cell r="J3175">
            <v>0</v>
          </cell>
        </row>
        <row r="3176">
          <cell r="J3176">
            <v>0</v>
          </cell>
        </row>
        <row r="3177">
          <cell r="J3177">
            <v>0</v>
          </cell>
        </row>
        <row r="3178">
          <cell r="J3178">
            <v>0</v>
          </cell>
        </row>
        <row r="3179">
          <cell r="J3179">
            <v>0</v>
          </cell>
        </row>
        <row r="3180">
          <cell r="J3180">
            <v>0</v>
          </cell>
        </row>
        <row r="3181">
          <cell r="J3181">
            <v>0</v>
          </cell>
        </row>
        <row r="3182">
          <cell r="J3182">
            <v>0</v>
          </cell>
        </row>
        <row r="3183">
          <cell r="J3183">
            <v>0</v>
          </cell>
        </row>
        <row r="3184">
          <cell r="J3184">
            <v>0</v>
          </cell>
        </row>
        <row r="3185">
          <cell r="J3185">
            <v>0</v>
          </cell>
        </row>
        <row r="3186">
          <cell r="J3186">
            <v>0</v>
          </cell>
        </row>
        <row r="3187">
          <cell r="J3187">
            <v>0</v>
          </cell>
        </row>
        <row r="3188">
          <cell r="J3188">
            <v>0</v>
          </cell>
        </row>
        <row r="3189">
          <cell r="J3189">
            <v>0</v>
          </cell>
        </row>
        <row r="3190">
          <cell r="J3190">
            <v>0</v>
          </cell>
        </row>
        <row r="3191">
          <cell r="J3191">
            <v>0</v>
          </cell>
        </row>
        <row r="3192">
          <cell r="J3192">
            <v>0</v>
          </cell>
        </row>
        <row r="3193">
          <cell r="J3193">
            <v>0</v>
          </cell>
        </row>
        <row r="3194">
          <cell r="J3194">
            <v>0</v>
          </cell>
        </row>
        <row r="3195">
          <cell r="J3195">
            <v>0</v>
          </cell>
        </row>
        <row r="3196">
          <cell r="J3196">
            <v>0</v>
          </cell>
        </row>
        <row r="3197">
          <cell r="J3197">
            <v>0</v>
          </cell>
        </row>
        <row r="3198">
          <cell r="J3198">
            <v>0</v>
          </cell>
        </row>
        <row r="3199">
          <cell r="J3199">
            <v>0</v>
          </cell>
        </row>
        <row r="3200">
          <cell r="J3200">
            <v>0</v>
          </cell>
        </row>
        <row r="3201">
          <cell r="J3201">
            <v>0</v>
          </cell>
        </row>
        <row r="3202">
          <cell r="J3202">
            <v>0</v>
          </cell>
        </row>
        <row r="3203">
          <cell r="J3203">
            <v>0</v>
          </cell>
        </row>
        <row r="3204">
          <cell r="J3204">
            <v>0</v>
          </cell>
        </row>
        <row r="3205">
          <cell r="J3205">
            <v>0</v>
          </cell>
        </row>
        <row r="3206">
          <cell r="J3206">
            <v>0</v>
          </cell>
        </row>
        <row r="3207">
          <cell r="J3207">
            <v>0</v>
          </cell>
        </row>
        <row r="3208">
          <cell r="J3208">
            <v>0</v>
          </cell>
        </row>
        <row r="3209">
          <cell r="J3209">
            <v>0</v>
          </cell>
        </row>
        <row r="3210">
          <cell r="J3210">
            <v>0</v>
          </cell>
        </row>
        <row r="3211">
          <cell r="J3211">
            <v>0</v>
          </cell>
        </row>
        <row r="3212">
          <cell r="J3212">
            <v>0</v>
          </cell>
        </row>
        <row r="3213">
          <cell r="J3213">
            <v>0</v>
          </cell>
        </row>
        <row r="3214">
          <cell r="J3214">
            <v>0</v>
          </cell>
        </row>
        <row r="3215">
          <cell r="J3215">
            <v>0</v>
          </cell>
        </row>
        <row r="3216">
          <cell r="J3216">
            <v>0</v>
          </cell>
        </row>
        <row r="3217">
          <cell r="J3217">
            <v>0</v>
          </cell>
        </row>
        <row r="3218">
          <cell r="J3218">
            <v>0</v>
          </cell>
        </row>
        <row r="3219">
          <cell r="J3219">
            <v>0</v>
          </cell>
        </row>
        <row r="3220">
          <cell r="J3220">
            <v>0</v>
          </cell>
        </row>
        <row r="3221">
          <cell r="J3221">
            <v>0</v>
          </cell>
        </row>
        <row r="3222">
          <cell r="J3222">
            <v>0</v>
          </cell>
        </row>
        <row r="3223">
          <cell r="J3223">
            <v>0</v>
          </cell>
        </row>
        <row r="3224">
          <cell r="J3224">
            <v>0</v>
          </cell>
        </row>
        <row r="3225">
          <cell r="J3225">
            <v>0</v>
          </cell>
        </row>
        <row r="3226">
          <cell r="J3226">
            <v>0</v>
          </cell>
        </row>
        <row r="3227">
          <cell r="J3227">
            <v>0</v>
          </cell>
        </row>
        <row r="3228">
          <cell r="J3228">
            <v>0</v>
          </cell>
        </row>
        <row r="3229">
          <cell r="J3229">
            <v>0</v>
          </cell>
        </row>
        <row r="3230">
          <cell r="J3230">
            <v>0</v>
          </cell>
        </row>
        <row r="3231">
          <cell r="J3231">
            <v>0</v>
          </cell>
        </row>
        <row r="3232">
          <cell r="J3232">
            <v>0</v>
          </cell>
        </row>
        <row r="3233">
          <cell r="J3233">
            <v>0</v>
          </cell>
        </row>
        <row r="3234">
          <cell r="J3234">
            <v>0</v>
          </cell>
        </row>
        <row r="3235">
          <cell r="J3235">
            <v>0</v>
          </cell>
        </row>
        <row r="3236">
          <cell r="J3236">
            <v>0</v>
          </cell>
        </row>
        <row r="3237">
          <cell r="J3237">
            <v>0</v>
          </cell>
        </row>
        <row r="3238">
          <cell r="J3238">
            <v>0</v>
          </cell>
        </row>
        <row r="3239">
          <cell r="J3239">
            <v>0</v>
          </cell>
        </row>
        <row r="3240">
          <cell r="J3240">
            <v>0</v>
          </cell>
        </row>
        <row r="3241">
          <cell r="J3241">
            <v>0</v>
          </cell>
        </row>
        <row r="3242">
          <cell r="J3242">
            <v>0</v>
          </cell>
        </row>
        <row r="3243">
          <cell r="J3243">
            <v>0</v>
          </cell>
        </row>
        <row r="3244">
          <cell r="J3244">
            <v>0</v>
          </cell>
        </row>
        <row r="3245">
          <cell r="J3245">
            <v>0</v>
          </cell>
        </row>
        <row r="3246">
          <cell r="J3246">
            <v>0</v>
          </cell>
        </row>
        <row r="3247">
          <cell r="J3247">
            <v>0</v>
          </cell>
        </row>
        <row r="3248">
          <cell r="J3248">
            <v>0</v>
          </cell>
        </row>
        <row r="3249">
          <cell r="J3249">
            <v>0</v>
          </cell>
        </row>
        <row r="3250">
          <cell r="J3250">
            <v>0</v>
          </cell>
        </row>
        <row r="3251">
          <cell r="J3251">
            <v>0</v>
          </cell>
        </row>
        <row r="3252">
          <cell r="J3252">
            <v>0</v>
          </cell>
        </row>
        <row r="3253">
          <cell r="J3253">
            <v>0</v>
          </cell>
        </row>
        <row r="3254">
          <cell r="J3254">
            <v>0</v>
          </cell>
        </row>
        <row r="3255">
          <cell r="J3255">
            <v>0</v>
          </cell>
        </row>
        <row r="3256">
          <cell r="J3256">
            <v>0</v>
          </cell>
        </row>
        <row r="3257">
          <cell r="J3257">
            <v>0</v>
          </cell>
        </row>
        <row r="3258">
          <cell r="J3258">
            <v>0</v>
          </cell>
        </row>
        <row r="3259">
          <cell r="J3259">
            <v>0</v>
          </cell>
        </row>
        <row r="3260">
          <cell r="J3260">
            <v>0</v>
          </cell>
        </row>
        <row r="3261">
          <cell r="J3261">
            <v>0</v>
          </cell>
        </row>
        <row r="3262">
          <cell r="J3262">
            <v>0</v>
          </cell>
        </row>
        <row r="3263">
          <cell r="J3263">
            <v>0</v>
          </cell>
        </row>
        <row r="3264">
          <cell r="J3264">
            <v>0</v>
          </cell>
        </row>
        <row r="3265">
          <cell r="J3265">
            <v>0</v>
          </cell>
        </row>
        <row r="3266">
          <cell r="J3266">
            <v>0</v>
          </cell>
        </row>
        <row r="3267">
          <cell r="J3267">
            <v>0</v>
          </cell>
        </row>
        <row r="3268">
          <cell r="J3268">
            <v>0</v>
          </cell>
        </row>
        <row r="3269">
          <cell r="J3269">
            <v>0</v>
          </cell>
        </row>
        <row r="3270">
          <cell r="J3270">
            <v>0</v>
          </cell>
        </row>
        <row r="3271">
          <cell r="J3271">
            <v>0</v>
          </cell>
        </row>
        <row r="3272">
          <cell r="J3272">
            <v>0</v>
          </cell>
        </row>
        <row r="3273">
          <cell r="J3273">
            <v>0</v>
          </cell>
        </row>
        <row r="3274">
          <cell r="J3274">
            <v>0</v>
          </cell>
        </row>
        <row r="3275">
          <cell r="J3275">
            <v>0</v>
          </cell>
        </row>
        <row r="3276">
          <cell r="J3276">
            <v>0</v>
          </cell>
        </row>
        <row r="3277">
          <cell r="J3277">
            <v>0</v>
          </cell>
        </row>
        <row r="3278">
          <cell r="J3278">
            <v>0</v>
          </cell>
        </row>
        <row r="3279">
          <cell r="J3279">
            <v>0</v>
          </cell>
        </row>
        <row r="3280">
          <cell r="J3280">
            <v>0</v>
          </cell>
        </row>
        <row r="3281">
          <cell r="J3281">
            <v>0</v>
          </cell>
        </row>
        <row r="3282">
          <cell r="J3282">
            <v>0</v>
          </cell>
        </row>
        <row r="3283">
          <cell r="J3283">
            <v>0</v>
          </cell>
        </row>
        <row r="3284">
          <cell r="J3284">
            <v>0</v>
          </cell>
        </row>
        <row r="3285">
          <cell r="J3285">
            <v>0</v>
          </cell>
        </row>
        <row r="3286">
          <cell r="J3286">
            <v>0</v>
          </cell>
        </row>
        <row r="3287">
          <cell r="J3287">
            <v>0</v>
          </cell>
        </row>
        <row r="3288">
          <cell r="J3288">
            <v>0</v>
          </cell>
        </row>
        <row r="3289">
          <cell r="J3289">
            <v>0</v>
          </cell>
        </row>
        <row r="3290">
          <cell r="J3290">
            <v>0</v>
          </cell>
        </row>
        <row r="3291">
          <cell r="J3291">
            <v>0</v>
          </cell>
        </row>
        <row r="3292">
          <cell r="J3292">
            <v>0</v>
          </cell>
        </row>
        <row r="3293">
          <cell r="J3293">
            <v>0</v>
          </cell>
        </row>
        <row r="3294">
          <cell r="J3294">
            <v>0</v>
          </cell>
        </row>
        <row r="3295">
          <cell r="J3295">
            <v>0</v>
          </cell>
        </row>
        <row r="3296">
          <cell r="J3296">
            <v>0</v>
          </cell>
        </row>
        <row r="3297">
          <cell r="J3297">
            <v>0</v>
          </cell>
        </row>
        <row r="3298">
          <cell r="J3298">
            <v>0</v>
          </cell>
        </row>
        <row r="3299">
          <cell r="J3299">
            <v>0</v>
          </cell>
        </row>
        <row r="3300">
          <cell r="J3300">
            <v>0</v>
          </cell>
        </row>
        <row r="3301">
          <cell r="J3301">
            <v>0</v>
          </cell>
        </row>
        <row r="3302">
          <cell r="J3302">
            <v>0</v>
          </cell>
        </row>
        <row r="3303">
          <cell r="J3303">
            <v>0</v>
          </cell>
        </row>
        <row r="3304">
          <cell r="J3304">
            <v>0</v>
          </cell>
        </row>
        <row r="3305">
          <cell r="J3305">
            <v>0</v>
          </cell>
        </row>
        <row r="3306">
          <cell r="J3306">
            <v>0</v>
          </cell>
        </row>
        <row r="3307">
          <cell r="J3307">
            <v>0</v>
          </cell>
        </row>
        <row r="3308">
          <cell r="J3308">
            <v>0</v>
          </cell>
        </row>
        <row r="3309">
          <cell r="J3309">
            <v>0</v>
          </cell>
        </row>
        <row r="3310">
          <cell r="J3310">
            <v>0</v>
          </cell>
        </row>
        <row r="3311">
          <cell r="J3311">
            <v>0</v>
          </cell>
        </row>
        <row r="3312">
          <cell r="J3312">
            <v>0</v>
          </cell>
        </row>
        <row r="3313">
          <cell r="J3313">
            <v>0</v>
          </cell>
        </row>
        <row r="3314">
          <cell r="J3314">
            <v>0</v>
          </cell>
        </row>
        <row r="3315">
          <cell r="J3315">
            <v>0</v>
          </cell>
        </row>
        <row r="3316">
          <cell r="J3316">
            <v>0</v>
          </cell>
        </row>
        <row r="3317">
          <cell r="J3317">
            <v>0</v>
          </cell>
        </row>
        <row r="3318">
          <cell r="J3318">
            <v>0</v>
          </cell>
        </row>
        <row r="3319">
          <cell r="J3319">
            <v>0</v>
          </cell>
        </row>
        <row r="3320">
          <cell r="J3320">
            <v>0</v>
          </cell>
        </row>
        <row r="3321">
          <cell r="J3321">
            <v>0</v>
          </cell>
        </row>
        <row r="3322">
          <cell r="J3322">
            <v>0</v>
          </cell>
        </row>
        <row r="3323">
          <cell r="J3323">
            <v>0</v>
          </cell>
        </row>
        <row r="3324">
          <cell r="J3324">
            <v>0</v>
          </cell>
        </row>
        <row r="3325">
          <cell r="J3325">
            <v>0</v>
          </cell>
        </row>
        <row r="3326">
          <cell r="J3326">
            <v>0</v>
          </cell>
        </row>
        <row r="3327">
          <cell r="J3327">
            <v>0</v>
          </cell>
        </row>
        <row r="3328">
          <cell r="J3328">
            <v>0</v>
          </cell>
        </row>
        <row r="3329">
          <cell r="J3329">
            <v>0</v>
          </cell>
        </row>
        <row r="3330">
          <cell r="J3330">
            <v>0</v>
          </cell>
        </row>
        <row r="3331">
          <cell r="J3331">
            <v>0</v>
          </cell>
        </row>
        <row r="3332">
          <cell r="J3332">
            <v>0</v>
          </cell>
        </row>
        <row r="3333">
          <cell r="J3333">
            <v>0</v>
          </cell>
        </row>
        <row r="3334">
          <cell r="J3334">
            <v>0</v>
          </cell>
        </row>
        <row r="3335">
          <cell r="J3335">
            <v>0</v>
          </cell>
        </row>
        <row r="3336">
          <cell r="J3336">
            <v>0</v>
          </cell>
        </row>
        <row r="3337">
          <cell r="J3337">
            <v>0</v>
          </cell>
        </row>
        <row r="3338">
          <cell r="J3338">
            <v>0</v>
          </cell>
        </row>
        <row r="3339">
          <cell r="J3339">
            <v>0</v>
          </cell>
        </row>
        <row r="3340">
          <cell r="J3340">
            <v>0</v>
          </cell>
        </row>
        <row r="3341">
          <cell r="J3341">
            <v>0</v>
          </cell>
        </row>
        <row r="3342">
          <cell r="J3342">
            <v>0</v>
          </cell>
        </row>
        <row r="3343">
          <cell r="J3343">
            <v>0</v>
          </cell>
        </row>
        <row r="3344">
          <cell r="J3344">
            <v>0</v>
          </cell>
        </row>
        <row r="3345">
          <cell r="J3345">
            <v>0</v>
          </cell>
        </row>
        <row r="3346">
          <cell r="J3346">
            <v>0</v>
          </cell>
        </row>
        <row r="3347">
          <cell r="J3347">
            <v>0</v>
          </cell>
        </row>
        <row r="3348">
          <cell r="J3348">
            <v>0</v>
          </cell>
        </row>
        <row r="3349">
          <cell r="J3349">
            <v>0</v>
          </cell>
        </row>
        <row r="3350">
          <cell r="J3350">
            <v>0</v>
          </cell>
        </row>
        <row r="3351">
          <cell r="J3351">
            <v>0</v>
          </cell>
        </row>
        <row r="3352">
          <cell r="J3352">
            <v>0</v>
          </cell>
        </row>
        <row r="3353">
          <cell r="J3353">
            <v>0</v>
          </cell>
        </row>
        <row r="3354">
          <cell r="J3354">
            <v>0</v>
          </cell>
        </row>
        <row r="3355">
          <cell r="J3355">
            <v>0</v>
          </cell>
        </row>
        <row r="3356">
          <cell r="J3356">
            <v>0</v>
          </cell>
        </row>
        <row r="3357">
          <cell r="J3357">
            <v>0</v>
          </cell>
        </row>
        <row r="3358">
          <cell r="J3358">
            <v>0</v>
          </cell>
        </row>
        <row r="3359">
          <cell r="J3359">
            <v>0</v>
          </cell>
        </row>
        <row r="3360">
          <cell r="J3360">
            <v>0</v>
          </cell>
        </row>
        <row r="3361">
          <cell r="J3361">
            <v>0</v>
          </cell>
        </row>
        <row r="3362">
          <cell r="J3362">
            <v>0</v>
          </cell>
        </row>
        <row r="3363">
          <cell r="J3363">
            <v>0</v>
          </cell>
        </row>
        <row r="3364">
          <cell r="J3364">
            <v>0</v>
          </cell>
        </row>
        <row r="3365">
          <cell r="J3365">
            <v>0</v>
          </cell>
        </row>
        <row r="3366">
          <cell r="J3366">
            <v>0</v>
          </cell>
        </row>
        <row r="3367">
          <cell r="J3367">
            <v>0</v>
          </cell>
        </row>
        <row r="3368">
          <cell r="J3368">
            <v>0</v>
          </cell>
        </row>
        <row r="3369">
          <cell r="J3369">
            <v>0</v>
          </cell>
        </row>
        <row r="3370">
          <cell r="J3370">
            <v>0</v>
          </cell>
        </row>
        <row r="3371">
          <cell r="J3371">
            <v>0</v>
          </cell>
        </row>
        <row r="3372">
          <cell r="J3372">
            <v>0</v>
          </cell>
        </row>
        <row r="3373">
          <cell r="J3373">
            <v>0</v>
          </cell>
        </row>
        <row r="3374">
          <cell r="J3374">
            <v>0</v>
          </cell>
        </row>
        <row r="3375">
          <cell r="J3375">
            <v>0</v>
          </cell>
        </row>
        <row r="3376">
          <cell r="J3376">
            <v>0</v>
          </cell>
        </row>
        <row r="3377">
          <cell r="J3377">
            <v>0</v>
          </cell>
        </row>
        <row r="3378">
          <cell r="J3378">
            <v>0</v>
          </cell>
        </row>
        <row r="3379">
          <cell r="J3379">
            <v>0</v>
          </cell>
        </row>
        <row r="3380">
          <cell r="J3380">
            <v>0</v>
          </cell>
        </row>
        <row r="3381">
          <cell r="J3381">
            <v>0</v>
          </cell>
        </row>
        <row r="3382">
          <cell r="J3382">
            <v>0</v>
          </cell>
        </row>
        <row r="3383">
          <cell r="J3383">
            <v>0</v>
          </cell>
        </row>
        <row r="3384">
          <cell r="J3384">
            <v>0</v>
          </cell>
        </row>
        <row r="3385">
          <cell r="J3385">
            <v>0</v>
          </cell>
        </row>
        <row r="3386">
          <cell r="J3386">
            <v>0</v>
          </cell>
        </row>
        <row r="3387">
          <cell r="J3387">
            <v>0</v>
          </cell>
        </row>
        <row r="3388">
          <cell r="J3388">
            <v>0</v>
          </cell>
        </row>
        <row r="3389">
          <cell r="J3389">
            <v>0</v>
          </cell>
        </row>
        <row r="3390">
          <cell r="J3390">
            <v>0</v>
          </cell>
        </row>
        <row r="3391">
          <cell r="J3391">
            <v>0</v>
          </cell>
        </row>
        <row r="3392">
          <cell r="J3392">
            <v>0</v>
          </cell>
        </row>
        <row r="3393">
          <cell r="J3393">
            <v>0</v>
          </cell>
        </row>
        <row r="3394">
          <cell r="J3394">
            <v>0</v>
          </cell>
        </row>
        <row r="3395">
          <cell r="J3395">
            <v>0</v>
          </cell>
        </row>
        <row r="3396">
          <cell r="J3396">
            <v>0</v>
          </cell>
        </row>
        <row r="3397">
          <cell r="J3397">
            <v>0</v>
          </cell>
        </row>
        <row r="3398">
          <cell r="J3398">
            <v>0</v>
          </cell>
        </row>
        <row r="3399">
          <cell r="J3399">
            <v>0</v>
          </cell>
        </row>
        <row r="3400">
          <cell r="J3400">
            <v>0</v>
          </cell>
        </row>
        <row r="3401">
          <cell r="J3401">
            <v>0</v>
          </cell>
        </row>
        <row r="3402">
          <cell r="J3402">
            <v>0</v>
          </cell>
        </row>
        <row r="3403">
          <cell r="J3403">
            <v>0</v>
          </cell>
        </row>
        <row r="3404">
          <cell r="J3404">
            <v>0</v>
          </cell>
        </row>
        <row r="3405">
          <cell r="J3405">
            <v>0</v>
          </cell>
        </row>
        <row r="3406">
          <cell r="J3406">
            <v>0</v>
          </cell>
        </row>
        <row r="3407">
          <cell r="J3407">
            <v>0</v>
          </cell>
        </row>
        <row r="3408">
          <cell r="J3408">
            <v>0</v>
          </cell>
        </row>
        <row r="3409">
          <cell r="J3409">
            <v>0</v>
          </cell>
        </row>
        <row r="3410">
          <cell r="J3410">
            <v>0</v>
          </cell>
        </row>
        <row r="3411">
          <cell r="J3411">
            <v>0</v>
          </cell>
        </row>
        <row r="3412">
          <cell r="J3412">
            <v>0</v>
          </cell>
        </row>
        <row r="3413">
          <cell r="J3413">
            <v>0</v>
          </cell>
        </row>
        <row r="3414">
          <cell r="J3414">
            <v>0</v>
          </cell>
        </row>
        <row r="3415">
          <cell r="J3415">
            <v>0</v>
          </cell>
        </row>
        <row r="3416">
          <cell r="J3416">
            <v>0</v>
          </cell>
        </row>
        <row r="3417">
          <cell r="J3417">
            <v>0</v>
          </cell>
        </row>
        <row r="3418">
          <cell r="J3418">
            <v>0</v>
          </cell>
        </row>
        <row r="3419">
          <cell r="J3419">
            <v>0</v>
          </cell>
        </row>
        <row r="3420">
          <cell r="J3420">
            <v>0</v>
          </cell>
        </row>
        <row r="3421">
          <cell r="J3421">
            <v>0</v>
          </cell>
        </row>
        <row r="3422">
          <cell r="J3422">
            <v>0</v>
          </cell>
        </row>
        <row r="3423">
          <cell r="J3423">
            <v>0</v>
          </cell>
        </row>
        <row r="3424">
          <cell r="J3424">
            <v>0</v>
          </cell>
        </row>
        <row r="3425">
          <cell r="J3425">
            <v>0</v>
          </cell>
        </row>
        <row r="3426">
          <cell r="J3426">
            <v>0</v>
          </cell>
        </row>
        <row r="3427">
          <cell r="J3427">
            <v>0</v>
          </cell>
        </row>
        <row r="3428">
          <cell r="J3428">
            <v>0</v>
          </cell>
        </row>
        <row r="3429">
          <cell r="J3429">
            <v>0</v>
          </cell>
        </row>
        <row r="3430">
          <cell r="J3430">
            <v>0</v>
          </cell>
        </row>
        <row r="3431">
          <cell r="J3431">
            <v>0</v>
          </cell>
        </row>
        <row r="3432">
          <cell r="J3432">
            <v>0</v>
          </cell>
        </row>
        <row r="3433">
          <cell r="J3433">
            <v>0</v>
          </cell>
        </row>
        <row r="3434">
          <cell r="J3434">
            <v>0</v>
          </cell>
        </row>
        <row r="3435">
          <cell r="J3435">
            <v>0</v>
          </cell>
        </row>
        <row r="3436">
          <cell r="J3436">
            <v>0</v>
          </cell>
        </row>
        <row r="3437">
          <cell r="J3437">
            <v>0</v>
          </cell>
        </row>
        <row r="3438">
          <cell r="J3438">
            <v>0</v>
          </cell>
        </row>
        <row r="3439">
          <cell r="J3439">
            <v>0</v>
          </cell>
        </row>
        <row r="3440">
          <cell r="J3440">
            <v>0</v>
          </cell>
        </row>
        <row r="3441">
          <cell r="J3441">
            <v>0</v>
          </cell>
        </row>
        <row r="3442">
          <cell r="J3442">
            <v>0</v>
          </cell>
        </row>
        <row r="3443">
          <cell r="J3443">
            <v>0</v>
          </cell>
        </row>
        <row r="3444">
          <cell r="J3444">
            <v>0</v>
          </cell>
        </row>
        <row r="3445">
          <cell r="J3445">
            <v>0</v>
          </cell>
        </row>
        <row r="3446">
          <cell r="J3446">
            <v>0</v>
          </cell>
        </row>
        <row r="3447">
          <cell r="J3447">
            <v>0</v>
          </cell>
        </row>
        <row r="3448">
          <cell r="J3448">
            <v>0</v>
          </cell>
        </row>
        <row r="3449">
          <cell r="J3449">
            <v>0</v>
          </cell>
        </row>
        <row r="3450">
          <cell r="J3450">
            <v>0</v>
          </cell>
        </row>
        <row r="3451">
          <cell r="J3451">
            <v>0</v>
          </cell>
        </row>
        <row r="3452">
          <cell r="J3452">
            <v>0</v>
          </cell>
        </row>
        <row r="3453">
          <cell r="J3453">
            <v>0</v>
          </cell>
        </row>
        <row r="3454">
          <cell r="J3454">
            <v>0</v>
          </cell>
        </row>
        <row r="3455">
          <cell r="J3455">
            <v>0</v>
          </cell>
        </row>
        <row r="3456">
          <cell r="J3456">
            <v>0</v>
          </cell>
        </row>
        <row r="3457">
          <cell r="J3457">
            <v>0</v>
          </cell>
        </row>
        <row r="3458">
          <cell r="J3458">
            <v>0</v>
          </cell>
        </row>
        <row r="3459">
          <cell r="J3459">
            <v>0</v>
          </cell>
        </row>
        <row r="3460">
          <cell r="J3460">
            <v>0</v>
          </cell>
        </row>
        <row r="3461">
          <cell r="J3461">
            <v>0</v>
          </cell>
        </row>
        <row r="3462">
          <cell r="J3462">
            <v>0</v>
          </cell>
        </row>
        <row r="3463">
          <cell r="J3463">
            <v>0</v>
          </cell>
        </row>
        <row r="3464">
          <cell r="J3464">
            <v>0</v>
          </cell>
        </row>
        <row r="3465">
          <cell r="J3465">
            <v>0</v>
          </cell>
        </row>
        <row r="3466">
          <cell r="J3466">
            <v>0</v>
          </cell>
        </row>
        <row r="3467">
          <cell r="J3467">
            <v>0</v>
          </cell>
        </row>
        <row r="3468">
          <cell r="J3468">
            <v>0</v>
          </cell>
        </row>
        <row r="3469">
          <cell r="J3469">
            <v>0</v>
          </cell>
        </row>
        <row r="3470">
          <cell r="J3470">
            <v>0</v>
          </cell>
        </row>
        <row r="3471">
          <cell r="J3471">
            <v>0</v>
          </cell>
        </row>
        <row r="3472">
          <cell r="J3472">
            <v>0</v>
          </cell>
        </row>
        <row r="3473">
          <cell r="J3473">
            <v>0</v>
          </cell>
        </row>
        <row r="3474">
          <cell r="J3474">
            <v>0</v>
          </cell>
        </row>
        <row r="3475">
          <cell r="J3475">
            <v>0</v>
          </cell>
        </row>
        <row r="3476">
          <cell r="J3476">
            <v>0</v>
          </cell>
        </row>
        <row r="3477">
          <cell r="J3477">
            <v>0</v>
          </cell>
        </row>
        <row r="3478">
          <cell r="J3478">
            <v>0</v>
          </cell>
        </row>
        <row r="3479">
          <cell r="J3479">
            <v>0</v>
          </cell>
        </row>
        <row r="3480">
          <cell r="J3480">
            <v>0</v>
          </cell>
        </row>
        <row r="3481">
          <cell r="J3481">
            <v>0</v>
          </cell>
        </row>
        <row r="3482">
          <cell r="J3482">
            <v>0</v>
          </cell>
        </row>
        <row r="3483">
          <cell r="J3483">
            <v>0</v>
          </cell>
        </row>
        <row r="3484">
          <cell r="J3484">
            <v>0</v>
          </cell>
        </row>
        <row r="3485">
          <cell r="J3485">
            <v>0</v>
          </cell>
        </row>
        <row r="3486">
          <cell r="J3486">
            <v>0</v>
          </cell>
        </row>
        <row r="3487">
          <cell r="J3487">
            <v>0</v>
          </cell>
        </row>
        <row r="3488">
          <cell r="J3488">
            <v>0</v>
          </cell>
        </row>
        <row r="3489">
          <cell r="J3489">
            <v>0</v>
          </cell>
        </row>
        <row r="3490">
          <cell r="J3490">
            <v>0</v>
          </cell>
        </row>
        <row r="3491">
          <cell r="J3491">
            <v>0</v>
          </cell>
        </row>
        <row r="3492">
          <cell r="J3492">
            <v>0</v>
          </cell>
        </row>
        <row r="3493">
          <cell r="J3493">
            <v>0</v>
          </cell>
        </row>
        <row r="3494">
          <cell r="J3494">
            <v>0</v>
          </cell>
        </row>
        <row r="3495">
          <cell r="J3495">
            <v>0</v>
          </cell>
        </row>
        <row r="3496">
          <cell r="J3496">
            <v>0</v>
          </cell>
        </row>
        <row r="3497">
          <cell r="J3497">
            <v>0</v>
          </cell>
        </row>
        <row r="3498">
          <cell r="J3498">
            <v>0</v>
          </cell>
        </row>
        <row r="3499">
          <cell r="J3499">
            <v>0</v>
          </cell>
        </row>
        <row r="3500">
          <cell r="J3500">
            <v>0</v>
          </cell>
        </row>
        <row r="3501">
          <cell r="J3501">
            <v>0</v>
          </cell>
        </row>
        <row r="3502">
          <cell r="J3502">
            <v>0</v>
          </cell>
        </row>
        <row r="3503">
          <cell r="J3503">
            <v>0</v>
          </cell>
        </row>
        <row r="3504">
          <cell r="J3504">
            <v>0</v>
          </cell>
        </row>
        <row r="3505">
          <cell r="J3505">
            <v>0</v>
          </cell>
        </row>
        <row r="3506">
          <cell r="J3506">
            <v>0</v>
          </cell>
        </row>
        <row r="3507">
          <cell r="J3507">
            <v>0</v>
          </cell>
        </row>
        <row r="3508">
          <cell r="J3508">
            <v>0</v>
          </cell>
        </row>
        <row r="3509">
          <cell r="J3509">
            <v>0</v>
          </cell>
        </row>
        <row r="3510">
          <cell r="J3510">
            <v>0</v>
          </cell>
        </row>
        <row r="3511">
          <cell r="J3511">
            <v>0</v>
          </cell>
        </row>
        <row r="3512">
          <cell r="J3512">
            <v>0</v>
          </cell>
        </row>
        <row r="3513">
          <cell r="J3513">
            <v>0</v>
          </cell>
        </row>
        <row r="3514">
          <cell r="J3514">
            <v>0</v>
          </cell>
        </row>
        <row r="3515">
          <cell r="J3515">
            <v>0</v>
          </cell>
        </row>
        <row r="3516">
          <cell r="J3516">
            <v>0</v>
          </cell>
        </row>
        <row r="3517">
          <cell r="J3517">
            <v>0</v>
          </cell>
        </row>
        <row r="3518">
          <cell r="J3518">
            <v>0</v>
          </cell>
        </row>
        <row r="3519">
          <cell r="J3519">
            <v>0</v>
          </cell>
        </row>
        <row r="3520">
          <cell r="J3520">
            <v>0</v>
          </cell>
        </row>
        <row r="3521">
          <cell r="J3521">
            <v>0</v>
          </cell>
        </row>
        <row r="3522">
          <cell r="J3522">
            <v>0</v>
          </cell>
        </row>
        <row r="3523">
          <cell r="J3523">
            <v>0</v>
          </cell>
        </row>
        <row r="3524">
          <cell r="J3524">
            <v>0</v>
          </cell>
        </row>
        <row r="3525">
          <cell r="J3525">
            <v>0</v>
          </cell>
        </row>
        <row r="3526">
          <cell r="J3526">
            <v>0</v>
          </cell>
        </row>
        <row r="3527">
          <cell r="J3527">
            <v>0</v>
          </cell>
        </row>
        <row r="3528">
          <cell r="J3528">
            <v>0</v>
          </cell>
        </row>
        <row r="3529">
          <cell r="J3529">
            <v>0</v>
          </cell>
        </row>
        <row r="3530">
          <cell r="J3530">
            <v>0</v>
          </cell>
        </row>
        <row r="3531">
          <cell r="J3531">
            <v>0</v>
          </cell>
        </row>
        <row r="3532">
          <cell r="J3532">
            <v>0</v>
          </cell>
        </row>
        <row r="3533">
          <cell r="J3533">
            <v>0</v>
          </cell>
        </row>
        <row r="3534">
          <cell r="J3534">
            <v>0</v>
          </cell>
        </row>
        <row r="3535">
          <cell r="J3535">
            <v>0</v>
          </cell>
        </row>
        <row r="3536">
          <cell r="J3536">
            <v>0</v>
          </cell>
        </row>
        <row r="3537">
          <cell r="J3537">
            <v>0</v>
          </cell>
        </row>
        <row r="3538">
          <cell r="J3538">
            <v>0</v>
          </cell>
        </row>
        <row r="3539">
          <cell r="J3539">
            <v>0</v>
          </cell>
        </row>
        <row r="3540">
          <cell r="J3540">
            <v>0</v>
          </cell>
        </row>
        <row r="3541">
          <cell r="J3541">
            <v>0</v>
          </cell>
        </row>
        <row r="3542">
          <cell r="J3542">
            <v>0</v>
          </cell>
        </row>
        <row r="3543">
          <cell r="J3543">
            <v>0</v>
          </cell>
        </row>
        <row r="3544">
          <cell r="J3544">
            <v>0</v>
          </cell>
        </row>
        <row r="3545">
          <cell r="J3545">
            <v>0</v>
          </cell>
        </row>
        <row r="3546">
          <cell r="J3546">
            <v>0</v>
          </cell>
        </row>
        <row r="3547">
          <cell r="J3547">
            <v>0</v>
          </cell>
        </row>
        <row r="3548">
          <cell r="J3548">
            <v>0</v>
          </cell>
        </row>
        <row r="3549">
          <cell r="J3549">
            <v>0</v>
          </cell>
        </row>
        <row r="3550">
          <cell r="J3550">
            <v>0</v>
          </cell>
        </row>
        <row r="3551">
          <cell r="J3551">
            <v>0</v>
          </cell>
        </row>
        <row r="3552">
          <cell r="J3552">
            <v>0</v>
          </cell>
        </row>
        <row r="3553">
          <cell r="J3553">
            <v>0</v>
          </cell>
        </row>
        <row r="3554">
          <cell r="J3554">
            <v>0</v>
          </cell>
        </row>
        <row r="3555">
          <cell r="J3555">
            <v>0</v>
          </cell>
        </row>
        <row r="3556">
          <cell r="J3556">
            <v>0</v>
          </cell>
        </row>
        <row r="3557">
          <cell r="J3557">
            <v>0</v>
          </cell>
        </row>
        <row r="3558">
          <cell r="J3558">
            <v>0</v>
          </cell>
        </row>
        <row r="3559">
          <cell r="J3559">
            <v>0</v>
          </cell>
        </row>
        <row r="3560">
          <cell r="J3560">
            <v>0</v>
          </cell>
        </row>
        <row r="3561">
          <cell r="J3561">
            <v>0</v>
          </cell>
        </row>
        <row r="3562">
          <cell r="J3562">
            <v>0</v>
          </cell>
        </row>
        <row r="3563">
          <cell r="J3563">
            <v>0</v>
          </cell>
        </row>
        <row r="3564">
          <cell r="J3564">
            <v>0</v>
          </cell>
        </row>
        <row r="3565">
          <cell r="J3565">
            <v>0</v>
          </cell>
        </row>
        <row r="3566">
          <cell r="J3566">
            <v>0</v>
          </cell>
        </row>
        <row r="3567">
          <cell r="J3567">
            <v>0</v>
          </cell>
        </row>
        <row r="3568">
          <cell r="J3568">
            <v>0</v>
          </cell>
        </row>
        <row r="3569">
          <cell r="J3569">
            <v>0</v>
          </cell>
        </row>
        <row r="3570">
          <cell r="J3570">
            <v>0</v>
          </cell>
        </row>
        <row r="3571">
          <cell r="J3571">
            <v>0</v>
          </cell>
        </row>
        <row r="3572">
          <cell r="J3572">
            <v>0</v>
          </cell>
        </row>
        <row r="3573">
          <cell r="J3573">
            <v>0</v>
          </cell>
        </row>
        <row r="3574">
          <cell r="J3574">
            <v>0</v>
          </cell>
        </row>
        <row r="3575">
          <cell r="J3575">
            <v>0</v>
          </cell>
        </row>
        <row r="3576">
          <cell r="J3576">
            <v>0</v>
          </cell>
        </row>
        <row r="3577">
          <cell r="J3577">
            <v>0</v>
          </cell>
        </row>
        <row r="3578">
          <cell r="J3578">
            <v>0</v>
          </cell>
        </row>
        <row r="3579">
          <cell r="J3579">
            <v>0</v>
          </cell>
        </row>
        <row r="3580">
          <cell r="J3580">
            <v>0</v>
          </cell>
        </row>
        <row r="3581">
          <cell r="J3581">
            <v>0</v>
          </cell>
        </row>
        <row r="3582">
          <cell r="J3582">
            <v>0</v>
          </cell>
        </row>
        <row r="3583">
          <cell r="J3583">
            <v>0</v>
          </cell>
        </row>
        <row r="3584">
          <cell r="J3584">
            <v>0</v>
          </cell>
        </row>
        <row r="3585">
          <cell r="J3585">
            <v>0</v>
          </cell>
        </row>
        <row r="3586">
          <cell r="J3586">
            <v>0</v>
          </cell>
        </row>
        <row r="3587">
          <cell r="J3587">
            <v>0</v>
          </cell>
        </row>
        <row r="3588">
          <cell r="J3588">
            <v>0</v>
          </cell>
        </row>
        <row r="3589">
          <cell r="J3589">
            <v>0</v>
          </cell>
        </row>
        <row r="3590">
          <cell r="J3590">
            <v>0</v>
          </cell>
        </row>
        <row r="3591">
          <cell r="J3591">
            <v>0</v>
          </cell>
        </row>
        <row r="3592">
          <cell r="J3592">
            <v>0</v>
          </cell>
        </row>
        <row r="3593">
          <cell r="J3593">
            <v>0</v>
          </cell>
        </row>
        <row r="3594">
          <cell r="J3594">
            <v>0</v>
          </cell>
        </row>
        <row r="3595">
          <cell r="J3595">
            <v>0</v>
          </cell>
        </row>
        <row r="3596">
          <cell r="J3596">
            <v>0</v>
          </cell>
        </row>
        <row r="3597">
          <cell r="J3597">
            <v>0</v>
          </cell>
        </row>
        <row r="3598">
          <cell r="J3598">
            <v>0</v>
          </cell>
        </row>
        <row r="3599">
          <cell r="J3599">
            <v>0</v>
          </cell>
        </row>
        <row r="3600">
          <cell r="J3600">
            <v>0</v>
          </cell>
        </row>
        <row r="3601">
          <cell r="J3601">
            <v>0</v>
          </cell>
        </row>
        <row r="3602">
          <cell r="J3602">
            <v>0</v>
          </cell>
        </row>
        <row r="3603">
          <cell r="J3603">
            <v>0</v>
          </cell>
        </row>
        <row r="3604">
          <cell r="J3604">
            <v>0</v>
          </cell>
        </row>
        <row r="3605">
          <cell r="J3605">
            <v>0</v>
          </cell>
        </row>
        <row r="3606">
          <cell r="J3606">
            <v>0</v>
          </cell>
        </row>
        <row r="3607">
          <cell r="J3607">
            <v>0</v>
          </cell>
        </row>
        <row r="3608">
          <cell r="J3608">
            <v>0</v>
          </cell>
        </row>
        <row r="3609">
          <cell r="J3609">
            <v>0</v>
          </cell>
        </row>
        <row r="3610">
          <cell r="J3610">
            <v>0</v>
          </cell>
        </row>
        <row r="3611">
          <cell r="J3611">
            <v>0</v>
          </cell>
        </row>
        <row r="3612">
          <cell r="J3612">
            <v>0</v>
          </cell>
        </row>
        <row r="3613">
          <cell r="J3613">
            <v>0</v>
          </cell>
        </row>
        <row r="3614">
          <cell r="J3614">
            <v>0</v>
          </cell>
        </row>
        <row r="3615">
          <cell r="J3615">
            <v>0</v>
          </cell>
        </row>
        <row r="3616">
          <cell r="J3616">
            <v>0</v>
          </cell>
        </row>
        <row r="3617">
          <cell r="J3617">
            <v>0</v>
          </cell>
        </row>
        <row r="3618">
          <cell r="J3618">
            <v>0</v>
          </cell>
        </row>
        <row r="3619">
          <cell r="J3619">
            <v>0</v>
          </cell>
        </row>
        <row r="3620">
          <cell r="J3620">
            <v>0</v>
          </cell>
        </row>
        <row r="3621">
          <cell r="J3621">
            <v>0</v>
          </cell>
        </row>
        <row r="3622">
          <cell r="J3622">
            <v>0</v>
          </cell>
        </row>
        <row r="3623">
          <cell r="J3623">
            <v>0</v>
          </cell>
        </row>
        <row r="3624">
          <cell r="J3624">
            <v>0</v>
          </cell>
        </row>
        <row r="3625">
          <cell r="J3625">
            <v>0</v>
          </cell>
        </row>
        <row r="3626">
          <cell r="J3626">
            <v>0</v>
          </cell>
        </row>
        <row r="3627">
          <cell r="J3627">
            <v>0</v>
          </cell>
        </row>
        <row r="3628">
          <cell r="J3628">
            <v>0</v>
          </cell>
        </row>
        <row r="3629">
          <cell r="J3629">
            <v>0</v>
          </cell>
        </row>
        <row r="3630">
          <cell r="J3630">
            <v>0</v>
          </cell>
        </row>
        <row r="3631">
          <cell r="J3631">
            <v>0</v>
          </cell>
        </row>
        <row r="3632">
          <cell r="J3632">
            <v>0</v>
          </cell>
        </row>
        <row r="3633">
          <cell r="J3633">
            <v>0</v>
          </cell>
        </row>
        <row r="3634">
          <cell r="J3634">
            <v>0</v>
          </cell>
        </row>
        <row r="3635">
          <cell r="J3635">
            <v>0</v>
          </cell>
        </row>
        <row r="3636">
          <cell r="J3636">
            <v>0</v>
          </cell>
        </row>
        <row r="3637">
          <cell r="J3637">
            <v>0</v>
          </cell>
        </row>
        <row r="3638">
          <cell r="J3638">
            <v>0</v>
          </cell>
        </row>
        <row r="3639">
          <cell r="J3639">
            <v>0</v>
          </cell>
        </row>
        <row r="3640">
          <cell r="J3640">
            <v>0</v>
          </cell>
        </row>
        <row r="3641">
          <cell r="J3641">
            <v>0</v>
          </cell>
        </row>
        <row r="3642">
          <cell r="J3642">
            <v>0</v>
          </cell>
        </row>
        <row r="3643">
          <cell r="J3643">
            <v>0</v>
          </cell>
        </row>
        <row r="3644">
          <cell r="J3644">
            <v>0</v>
          </cell>
        </row>
        <row r="3645">
          <cell r="J3645">
            <v>0</v>
          </cell>
        </row>
        <row r="3646">
          <cell r="J3646">
            <v>0</v>
          </cell>
        </row>
        <row r="3647">
          <cell r="J3647">
            <v>0</v>
          </cell>
        </row>
        <row r="3648">
          <cell r="J3648">
            <v>0</v>
          </cell>
        </row>
        <row r="3649">
          <cell r="J3649">
            <v>0</v>
          </cell>
        </row>
        <row r="3650">
          <cell r="J3650">
            <v>0</v>
          </cell>
        </row>
        <row r="3651">
          <cell r="J3651">
            <v>0</v>
          </cell>
        </row>
        <row r="3652">
          <cell r="J3652">
            <v>0</v>
          </cell>
        </row>
        <row r="3653">
          <cell r="J3653">
            <v>0</v>
          </cell>
        </row>
        <row r="3654">
          <cell r="J3654">
            <v>0</v>
          </cell>
        </row>
        <row r="3655">
          <cell r="J3655">
            <v>0</v>
          </cell>
        </row>
        <row r="3656">
          <cell r="J3656">
            <v>0</v>
          </cell>
        </row>
        <row r="3657">
          <cell r="J3657">
            <v>0</v>
          </cell>
        </row>
        <row r="3658">
          <cell r="J3658">
            <v>0</v>
          </cell>
        </row>
        <row r="3659">
          <cell r="J3659">
            <v>0</v>
          </cell>
        </row>
        <row r="3660">
          <cell r="J3660">
            <v>0</v>
          </cell>
        </row>
        <row r="3661">
          <cell r="J3661">
            <v>0</v>
          </cell>
        </row>
        <row r="3662">
          <cell r="J3662">
            <v>0</v>
          </cell>
        </row>
        <row r="3663">
          <cell r="J3663">
            <v>0</v>
          </cell>
        </row>
        <row r="3664">
          <cell r="J3664">
            <v>0</v>
          </cell>
        </row>
        <row r="3665">
          <cell r="J3665">
            <v>0</v>
          </cell>
        </row>
        <row r="3666">
          <cell r="J3666">
            <v>0</v>
          </cell>
        </row>
        <row r="3667">
          <cell r="J3667">
            <v>0</v>
          </cell>
        </row>
        <row r="3668">
          <cell r="J3668">
            <v>0</v>
          </cell>
        </row>
        <row r="3669">
          <cell r="J3669">
            <v>0</v>
          </cell>
        </row>
        <row r="3670">
          <cell r="J3670">
            <v>0</v>
          </cell>
        </row>
        <row r="3671">
          <cell r="J3671">
            <v>0</v>
          </cell>
        </row>
        <row r="3672">
          <cell r="J3672">
            <v>0</v>
          </cell>
        </row>
        <row r="3673">
          <cell r="J3673">
            <v>0</v>
          </cell>
        </row>
        <row r="3674">
          <cell r="J3674">
            <v>0</v>
          </cell>
        </row>
        <row r="3675">
          <cell r="J3675">
            <v>0</v>
          </cell>
        </row>
        <row r="3676">
          <cell r="J3676">
            <v>0</v>
          </cell>
        </row>
        <row r="3677">
          <cell r="J3677">
            <v>0</v>
          </cell>
        </row>
        <row r="3678">
          <cell r="J3678">
            <v>0</v>
          </cell>
        </row>
        <row r="3679">
          <cell r="J3679">
            <v>0</v>
          </cell>
        </row>
        <row r="3680">
          <cell r="J3680">
            <v>0</v>
          </cell>
        </row>
        <row r="3681">
          <cell r="J3681">
            <v>0</v>
          </cell>
        </row>
        <row r="3682">
          <cell r="J3682">
            <v>0</v>
          </cell>
        </row>
        <row r="3683">
          <cell r="J3683">
            <v>0</v>
          </cell>
        </row>
        <row r="3684">
          <cell r="J3684">
            <v>0</v>
          </cell>
        </row>
        <row r="3685">
          <cell r="J3685">
            <v>0</v>
          </cell>
        </row>
        <row r="3686">
          <cell r="J3686">
            <v>0</v>
          </cell>
        </row>
        <row r="3687">
          <cell r="J3687">
            <v>0</v>
          </cell>
        </row>
        <row r="3688">
          <cell r="J3688">
            <v>0</v>
          </cell>
        </row>
        <row r="3689">
          <cell r="J3689">
            <v>0</v>
          </cell>
        </row>
        <row r="3690">
          <cell r="J3690">
            <v>0</v>
          </cell>
        </row>
        <row r="3691">
          <cell r="J3691">
            <v>0</v>
          </cell>
        </row>
        <row r="3692">
          <cell r="J3692">
            <v>0</v>
          </cell>
        </row>
        <row r="3693">
          <cell r="J3693">
            <v>0</v>
          </cell>
        </row>
        <row r="3694">
          <cell r="J3694">
            <v>0</v>
          </cell>
        </row>
        <row r="3695">
          <cell r="J3695">
            <v>0</v>
          </cell>
        </row>
        <row r="3696">
          <cell r="J3696">
            <v>0</v>
          </cell>
        </row>
        <row r="3697">
          <cell r="J3697">
            <v>0</v>
          </cell>
        </row>
        <row r="3698">
          <cell r="J3698">
            <v>0</v>
          </cell>
        </row>
        <row r="3699">
          <cell r="J3699">
            <v>0</v>
          </cell>
        </row>
        <row r="3700">
          <cell r="J3700">
            <v>0</v>
          </cell>
        </row>
        <row r="3701">
          <cell r="J3701">
            <v>0</v>
          </cell>
        </row>
        <row r="3702">
          <cell r="J3702">
            <v>0</v>
          </cell>
        </row>
        <row r="3703">
          <cell r="J3703">
            <v>0</v>
          </cell>
        </row>
        <row r="3704">
          <cell r="J3704">
            <v>0</v>
          </cell>
        </row>
        <row r="3705">
          <cell r="J3705">
            <v>0</v>
          </cell>
        </row>
        <row r="3706">
          <cell r="J3706">
            <v>0</v>
          </cell>
        </row>
        <row r="3707">
          <cell r="J3707">
            <v>0</v>
          </cell>
        </row>
        <row r="3708">
          <cell r="J3708">
            <v>0</v>
          </cell>
        </row>
        <row r="3709">
          <cell r="J3709">
            <v>0</v>
          </cell>
        </row>
        <row r="3710">
          <cell r="J3710">
            <v>0</v>
          </cell>
        </row>
        <row r="3711">
          <cell r="J3711">
            <v>0</v>
          </cell>
        </row>
        <row r="3712">
          <cell r="J3712">
            <v>0</v>
          </cell>
        </row>
        <row r="3713">
          <cell r="J3713">
            <v>0</v>
          </cell>
        </row>
        <row r="3714">
          <cell r="J3714">
            <v>0</v>
          </cell>
        </row>
        <row r="3715">
          <cell r="J3715">
            <v>0</v>
          </cell>
        </row>
        <row r="3716">
          <cell r="J3716">
            <v>0</v>
          </cell>
        </row>
        <row r="3717">
          <cell r="J3717">
            <v>0</v>
          </cell>
        </row>
        <row r="3718">
          <cell r="J3718">
            <v>0</v>
          </cell>
        </row>
        <row r="3719">
          <cell r="J3719">
            <v>0</v>
          </cell>
        </row>
        <row r="3720">
          <cell r="J3720">
            <v>0</v>
          </cell>
        </row>
        <row r="3721">
          <cell r="J3721">
            <v>0</v>
          </cell>
        </row>
        <row r="3722">
          <cell r="J3722">
            <v>0</v>
          </cell>
        </row>
        <row r="3723">
          <cell r="J3723">
            <v>0</v>
          </cell>
        </row>
        <row r="3724">
          <cell r="J3724">
            <v>0</v>
          </cell>
        </row>
        <row r="3725">
          <cell r="J3725">
            <v>0</v>
          </cell>
        </row>
        <row r="3726">
          <cell r="J3726">
            <v>0</v>
          </cell>
        </row>
        <row r="3727">
          <cell r="J3727">
            <v>0</v>
          </cell>
        </row>
        <row r="3728">
          <cell r="J3728">
            <v>0</v>
          </cell>
        </row>
        <row r="3729">
          <cell r="J3729">
            <v>0</v>
          </cell>
        </row>
        <row r="3730">
          <cell r="J3730">
            <v>0</v>
          </cell>
        </row>
        <row r="3731">
          <cell r="J3731">
            <v>0</v>
          </cell>
        </row>
        <row r="3732">
          <cell r="J3732">
            <v>0</v>
          </cell>
        </row>
        <row r="3733">
          <cell r="J3733">
            <v>0</v>
          </cell>
        </row>
        <row r="3734">
          <cell r="J3734">
            <v>0</v>
          </cell>
        </row>
        <row r="3735">
          <cell r="J3735">
            <v>0</v>
          </cell>
        </row>
        <row r="3736">
          <cell r="J3736">
            <v>0</v>
          </cell>
        </row>
        <row r="3737">
          <cell r="J3737">
            <v>0</v>
          </cell>
        </row>
        <row r="3738">
          <cell r="J3738">
            <v>0</v>
          </cell>
        </row>
        <row r="3739">
          <cell r="J3739">
            <v>0</v>
          </cell>
        </row>
        <row r="3740">
          <cell r="J3740">
            <v>0</v>
          </cell>
        </row>
        <row r="3741">
          <cell r="J3741">
            <v>0</v>
          </cell>
        </row>
        <row r="3742">
          <cell r="J3742">
            <v>0</v>
          </cell>
        </row>
        <row r="3743">
          <cell r="J3743">
            <v>0</v>
          </cell>
        </row>
        <row r="3744">
          <cell r="J3744">
            <v>0</v>
          </cell>
        </row>
        <row r="3745">
          <cell r="J3745">
            <v>0</v>
          </cell>
        </row>
        <row r="3746">
          <cell r="J3746">
            <v>0</v>
          </cell>
        </row>
        <row r="3747">
          <cell r="J3747">
            <v>0</v>
          </cell>
        </row>
        <row r="3748">
          <cell r="J3748">
            <v>0</v>
          </cell>
        </row>
        <row r="3749">
          <cell r="J3749">
            <v>0</v>
          </cell>
        </row>
        <row r="3750">
          <cell r="J3750">
            <v>0</v>
          </cell>
        </row>
        <row r="3751">
          <cell r="J3751">
            <v>0</v>
          </cell>
        </row>
        <row r="3752">
          <cell r="J3752">
            <v>0</v>
          </cell>
        </row>
        <row r="3753">
          <cell r="J3753">
            <v>0</v>
          </cell>
        </row>
        <row r="3754">
          <cell r="J3754">
            <v>0</v>
          </cell>
        </row>
        <row r="3755">
          <cell r="J3755">
            <v>0</v>
          </cell>
        </row>
        <row r="3756">
          <cell r="J3756">
            <v>0</v>
          </cell>
        </row>
        <row r="3757">
          <cell r="J3757">
            <v>0</v>
          </cell>
        </row>
        <row r="3758">
          <cell r="J3758">
            <v>0</v>
          </cell>
        </row>
        <row r="3759">
          <cell r="J3759">
            <v>0</v>
          </cell>
        </row>
        <row r="3760">
          <cell r="J3760">
            <v>0</v>
          </cell>
        </row>
        <row r="3761">
          <cell r="J3761">
            <v>0</v>
          </cell>
        </row>
        <row r="3762">
          <cell r="J3762">
            <v>0</v>
          </cell>
        </row>
        <row r="3763">
          <cell r="J3763">
            <v>0</v>
          </cell>
        </row>
        <row r="3764">
          <cell r="J3764">
            <v>0</v>
          </cell>
        </row>
        <row r="3765">
          <cell r="J3765">
            <v>0</v>
          </cell>
        </row>
        <row r="3766">
          <cell r="J3766">
            <v>0</v>
          </cell>
        </row>
        <row r="3767">
          <cell r="J3767">
            <v>0</v>
          </cell>
        </row>
        <row r="3768">
          <cell r="J3768">
            <v>0</v>
          </cell>
        </row>
        <row r="3769">
          <cell r="J3769">
            <v>0</v>
          </cell>
        </row>
        <row r="3770">
          <cell r="J3770">
            <v>0</v>
          </cell>
        </row>
        <row r="3771">
          <cell r="J3771">
            <v>0</v>
          </cell>
        </row>
        <row r="3772">
          <cell r="J3772">
            <v>0</v>
          </cell>
        </row>
        <row r="3773">
          <cell r="J3773">
            <v>0</v>
          </cell>
        </row>
        <row r="3774">
          <cell r="J3774">
            <v>0</v>
          </cell>
        </row>
        <row r="3775">
          <cell r="J3775">
            <v>0</v>
          </cell>
        </row>
        <row r="3776">
          <cell r="J3776">
            <v>0</v>
          </cell>
        </row>
        <row r="3777">
          <cell r="J3777">
            <v>0</v>
          </cell>
        </row>
        <row r="3778">
          <cell r="J3778">
            <v>0</v>
          </cell>
        </row>
        <row r="3779">
          <cell r="J3779">
            <v>0</v>
          </cell>
        </row>
        <row r="3780">
          <cell r="J3780">
            <v>0</v>
          </cell>
        </row>
        <row r="3781">
          <cell r="J3781">
            <v>0</v>
          </cell>
        </row>
        <row r="3782">
          <cell r="J3782">
            <v>0</v>
          </cell>
        </row>
        <row r="3783">
          <cell r="J3783">
            <v>0</v>
          </cell>
        </row>
        <row r="3784">
          <cell r="J3784">
            <v>0</v>
          </cell>
        </row>
        <row r="3785">
          <cell r="J3785">
            <v>0</v>
          </cell>
        </row>
        <row r="3786">
          <cell r="J3786">
            <v>0</v>
          </cell>
        </row>
        <row r="3787">
          <cell r="J3787">
            <v>0</v>
          </cell>
        </row>
        <row r="3788">
          <cell r="J3788">
            <v>0</v>
          </cell>
        </row>
        <row r="3789">
          <cell r="J3789">
            <v>0</v>
          </cell>
        </row>
        <row r="3790">
          <cell r="J3790">
            <v>0</v>
          </cell>
        </row>
        <row r="3791">
          <cell r="J3791">
            <v>0</v>
          </cell>
        </row>
        <row r="3792">
          <cell r="J3792">
            <v>0</v>
          </cell>
        </row>
        <row r="3793">
          <cell r="J3793">
            <v>0</v>
          </cell>
        </row>
        <row r="3794">
          <cell r="J3794">
            <v>0</v>
          </cell>
        </row>
        <row r="3795">
          <cell r="J3795">
            <v>0</v>
          </cell>
        </row>
        <row r="3796">
          <cell r="J3796">
            <v>0</v>
          </cell>
        </row>
        <row r="3797">
          <cell r="J3797">
            <v>0</v>
          </cell>
        </row>
        <row r="3798">
          <cell r="J3798">
            <v>0</v>
          </cell>
        </row>
        <row r="3799">
          <cell r="J3799">
            <v>0</v>
          </cell>
        </row>
        <row r="3800">
          <cell r="J3800">
            <v>0</v>
          </cell>
        </row>
        <row r="3801">
          <cell r="J3801">
            <v>0</v>
          </cell>
        </row>
        <row r="3802">
          <cell r="J3802">
            <v>0</v>
          </cell>
        </row>
        <row r="3803">
          <cell r="J3803">
            <v>0</v>
          </cell>
        </row>
        <row r="3804">
          <cell r="J3804">
            <v>0</v>
          </cell>
        </row>
        <row r="3805">
          <cell r="J3805">
            <v>0</v>
          </cell>
        </row>
        <row r="3806">
          <cell r="J3806">
            <v>0</v>
          </cell>
        </row>
        <row r="3807">
          <cell r="J3807">
            <v>0</v>
          </cell>
        </row>
        <row r="3808">
          <cell r="J3808">
            <v>0</v>
          </cell>
        </row>
        <row r="3809">
          <cell r="J3809">
            <v>0</v>
          </cell>
        </row>
        <row r="3810">
          <cell r="J3810">
            <v>0</v>
          </cell>
        </row>
        <row r="3811">
          <cell r="J3811">
            <v>0</v>
          </cell>
        </row>
        <row r="3812">
          <cell r="J3812">
            <v>0</v>
          </cell>
        </row>
        <row r="3813">
          <cell r="J3813">
            <v>0</v>
          </cell>
        </row>
        <row r="3814">
          <cell r="J3814">
            <v>0</v>
          </cell>
        </row>
        <row r="3815">
          <cell r="J3815">
            <v>0</v>
          </cell>
        </row>
        <row r="3816">
          <cell r="J3816">
            <v>0</v>
          </cell>
        </row>
        <row r="3817">
          <cell r="J3817">
            <v>0</v>
          </cell>
        </row>
        <row r="3818">
          <cell r="J3818">
            <v>0</v>
          </cell>
        </row>
        <row r="3819">
          <cell r="J3819">
            <v>0</v>
          </cell>
        </row>
        <row r="3820">
          <cell r="J3820">
            <v>0</v>
          </cell>
        </row>
        <row r="3821">
          <cell r="J3821">
            <v>0</v>
          </cell>
        </row>
        <row r="3822">
          <cell r="J3822">
            <v>0</v>
          </cell>
        </row>
        <row r="3823">
          <cell r="J3823">
            <v>0</v>
          </cell>
        </row>
        <row r="3824">
          <cell r="J3824">
            <v>0</v>
          </cell>
        </row>
        <row r="3825">
          <cell r="J3825">
            <v>0</v>
          </cell>
        </row>
        <row r="3826">
          <cell r="J3826">
            <v>0</v>
          </cell>
        </row>
        <row r="3827">
          <cell r="J3827">
            <v>0</v>
          </cell>
        </row>
        <row r="3828">
          <cell r="J3828">
            <v>0</v>
          </cell>
        </row>
        <row r="3829">
          <cell r="J3829">
            <v>0</v>
          </cell>
        </row>
        <row r="3830">
          <cell r="J3830">
            <v>0</v>
          </cell>
        </row>
        <row r="3831">
          <cell r="J3831">
            <v>0</v>
          </cell>
        </row>
        <row r="3832">
          <cell r="J3832">
            <v>0</v>
          </cell>
        </row>
        <row r="3833">
          <cell r="J3833">
            <v>0</v>
          </cell>
        </row>
        <row r="3834">
          <cell r="J3834">
            <v>0</v>
          </cell>
        </row>
        <row r="3835">
          <cell r="J3835">
            <v>0</v>
          </cell>
        </row>
        <row r="3836">
          <cell r="J3836">
            <v>0</v>
          </cell>
        </row>
        <row r="3837">
          <cell r="J3837">
            <v>0</v>
          </cell>
        </row>
        <row r="3838">
          <cell r="J3838">
            <v>0</v>
          </cell>
        </row>
        <row r="3839">
          <cell r="J3839">
            <v>0</v>
          </cell>
        </row>
        <row r="3840">
          <cell r="J3840">
            <v>0</v>
          </cell>
        </row>
        <row r="3841">
          <cell r="J3841">
            <v>0</v>
          </cell>
        </row>
        <row r="3842">
          <cell r="J3842">
            <v>0</v>
          </cell>
        </row>
        <row r="3843">
          <cell r="J3843">
            <v>0</v>
          </cell>
        </row>
        <row r="3844">
          <cell r="J3844">
            <v>0</v>
          </cell>
        </row>
        <row r="3845">
          <cell r="J3845">
            <v>0</v>
          </cell>
        </row>
        <row r="3846">
          <cell r="J3846">
            <v>0</v>
          </cell>
        </row>
        <row r="3847">
          <cell r="J3847">
            <v>0</v>
          </cell>
        </row>
        <row r="3848">
          <cell r="J3848">
            <v>0</v>
          </cell>
        </row>
        <row r="3849">
          <cell r="J3849">
            <v>0</v>
          </cell>
        </row>
        <row r="3850">
          <cell r="J3850">
            <v>0</v>
          </cell>
        </row>
        <row r="3851">
          <cell r="J3851">
            <v>0</v>
          </cell>
        </row>
        <row r="3852">
          <cell r="J3852">
            <v>0</v>
          </cell>
        </row>
        <row r="3853">
          <cell r="J3853">
            <v>0</v>
          </cell>
        </row>
        <row r="3854">
          <cell r="J3854">
            <v>0</v>
          </cell>
        </row>
        <row r="3855">
          <cell r="J3855">
            <v>0</v>
          </cell>
        </row>
        <row r="3856">
          <cell r="J3856">
            <v>0</v>
          </cell>
        </row>
        <row r="3857">
          <cell r="J3857">
            <v>0</v>
          </cell>
        </row>
        <row r="3858">
          <cell r="J3858">
            <v>0</v>
          </cell>
        </row>
        <row r="3859">
          <cell r="J3859">
            <v>0</v>
          </cell>
        </row>
        <row r="3860">
          <cell r="J3860">
            <v>0</v>
          </cell>
        </row>
        <row r="3861">
          <cell r="J3861">
            <v>0</v>
          </cell>
        </row>
        <row r="3862">
          <cell r="J3862">
            <v>0</v>
          </cell>
        </row>
        <row r="3863">
          <cell r="J3863">
            <v>0</v>
          </cell>
        </row>
        <row r="3864">
          <cell r="J3864">
            <v>0</v>
          </cell>
        </row>
        <row r="3865">
          <cell r="J3865">
            <v>0</v>
          </cell>
        </row>
        <row r="3866">
          <cell r="J3866">
            <v>0</v>
          </cell>
        </row>
        <row r="3867">
          <cell r="J3867">
            <v>0</v>
          </cell>
        </row>
        <row r="3868">
          <cell r="J3868">
            <v>0</v>
          </cell>
        </row>
        <row r="3869">
          <cell r="J3869">
            <v>0</v>
          </cell>
        </row>
        <row r="3870">
          <cell r="J3870">
            <v>0</v>
          </cell>
        </row>
        <row r="3871">
          <cell r="J3871">
            <v>0</v>
          </cell>
        </row>
        <row r="3872">
          <cell r="J3872">
            <v>0</v>
          </cell>
        </row>
        <row r="3873">
          <cell r="J3873">
            <v>0</v>
          </cell>
        </row>
        <row r="3874">
          <cell r="J3874">
            <v>0</v>
          </cell>
        </row>
        <row r="3875">
          <cell r="J3875">
            <v>0</v>
          </cell>
        </row>
        <row r="3876">
          <cell r="J3876">
            <v>0</v>
          </cell>
        </row>
        <row r="3877">
          <cell r="J3877">
            <v>0</v>
          </cell>
        </row>
        <row r="3878">
          <cell r="J3878">
            <v>0</v>
          </cell>
        </row>
        <row r="3879">
          <cell r="J3879">
            <v>0</v>
          </cell>
        </row>
        <row r="3880">
          <cell r="J3880">
            <v>0</v>
          </cell>
        </row>
        <row r="3881">
          <cell r="J3881">
            <v>0</v>
          </cell>
        </row>
        <row r="3882">
          <cell r="J3882">
            <v>0</v>
          </cell>
        </row>
        <row r="3883">
          <cell r="J3883">
            <v>0</v>
          </cell>
        </row>
        <row r="3884">
          <cell r="J3884">
            <v>0</v>
          </cell>
        </row>
        <row r="3885">
          <cell r="J3885">
            <v>0</v>
          </cell>
        </row>
        <row r="3886">
          <cell r="J3886">
            <v>0</v>
          </cell>
        </row>
        <row r="3887">
          <cell r="J3887">
            <v>0</v>
          </cell>
        </row>
        <row r="3888">
          <cell r="J3888">
            <v>0</v>
          </cell>
        </row>
        <row r="3889">
          <cell r="J3889">
            <v>0</v>
          </cell>
        </row>
        <row r="3890">
          <cell r="J3890">
            <v>0</v>
          </cell>
        </row>
        <row r="3891">
          <cell r="J3891">
            <v>0</v>
          </cell>
        </row>
        <row r="3892">
          <cell r="J3892">
            <v>0</v>
          </cell>
        </row>
        <row r="3893">
          <cell r="J3893">
            <v>0</v>
          </cell>
        </row>
        <row r="3894">
          <cell r="J3894">
            <v>0</v>
          </cell>
        </row>
        <row r="3895">
          <cell r="J3895">
            <v>0</v>
          </cell>
        </row>
        <row r="3896">
          <cell r="J3896">
            <v>0</v>
          </cell>
        </row>
        <row r="3897">
          <cell r="J3897">
            <v>0</v>
          </cell>
        </row>
        <row r="3898">
          <cell r="J3898">
            <v>0</v>
          </cell>
        </row>
        <row r="3899">
          <cell r="J3899">
            <v>0</v>
          </cell>
        </row>
        <row r="3900">
          <cell r="J3900">
            <v>0</v>
          </cell>
        </row>
        <row r="3901">
          <cell r="J3901">
            <v>0</v>
          </cell>
        </row>
        <row r="3902">
          <cell r="J3902">
            <v>0</v>
          </cell>
        </row>
        <row r="3903">
          <cell r="J3903">
            <v>0</v>
          </cell>
        </row>
        <row r="3904">
          <cell r="J3904">
            <v>0</v>
          </cell>
        </row>
        <row r="3905">
          <cell r="J3905">
            <v>0</v>
          </cell>
        </row>
        <row r="3906">
          <cell r="J3906">
            <v>0</v>
          </cell>
        </row>
        <row r="3907">
          <cell r="J3907">
            <v>0</v>
          </cell>
        </row>
        <row r="3908">
          <cell r="J3908">
            <v>0</v>
          </cell>
        </row>
        <row r="3909">
          <cell r="J3909">
            <v>0</v>
          </cell>
        </row>
        <row r="3910">
          <cell r="J3910">
            <v>0</v>
          </cell>
        </row>
        <row r="3911">
          <cell r="J3911">
            <v>0</v>
          </cell>
        </row>
        <row r="3912">
          <cell r="J3912">
            <v>0</v>
          </cell>
        </row>
        <row r="3913">
          <cell r="J3913">
            <v>0</v>
          </cell>
        </row>
        <row r="3914">
          <cell r="J3914">
            <v>0</v>
          </cell>
        </row>
        <row r="3915">
          <cell r="J3915">
            <v>0</v>
          </cell>
        </row>
        <row r="3916">
          <cell r="J3916">
            <v>0</v>
          </cell>
        </row>
        <row r="3917">
          <cell r="J3917">
            <v>0</v>
          </cell>
        </row>
        <row r="3918">
          <cell r="J3918">
            <v>0</v>
          </cell>
        </row>
        <row r="3919">
          <cell r="J3919">
            <v>0</v>
          </cell>
        </row>
        <row r="3920">
          <cell r="J392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7" tint="0.39997558519241921"/>
    <pageSetUpPr fitToPage="1"/>
  </sheetPr>
  <dimension ref="B1:AD57"/>
  <sheetViews>
    <sheetView showZeros="0" zoomScale="51" zoomScaleNormal="51" workbookViewId="0">
      <selection activeCell="F11" sqref="C11:G47"/>
    </sheetView>
  </sheetViews>
  <sheetFormatPr baseColWidth="10" defaultRowHeight="17.25" x14ac:dyDescent="0.35"/>
  <cols>
    <col min="1" max="2" width="3" style="1" customWidth="1"/>
    <col min="3" max="4" width="6.28515625" style="1" customWidth="1"/>
    <col min="5" max="5" width="9.140625" style="1" customWidth="1"/>
    <col min="6" max="7" width="12" style="1" customWidth="1"/>
    <col min="8" max="8" width="41.140625" style="1" customWidth="1"/>
    <col min="9" max="9" width="7.5703125" style="89" customWidth="1"/>
    <col min="10" max="10" width="14.85546875" style="8" customWidth="1"/>
    <col min="11" max="17" width="14.85546875" style="1" customWidth="1"/>
    <col min="18" max="18" width="16.5703125" style="1" customWidth="1"/>
    <col min="19" max="19" width="23.28515625" style="1" customWidth="1"/>
    <col min="20" max="20" width="10.28515625" style="1" customWidth="1"/>
    <col min="21" max="21" width="33.85546875" style="1" customWidth="1"/>
    <col min="22" max="27" width="25.7109375" style="1" customWidth="1"/>
    <col min="28" max="28" width="19.28515625" style="1" customWidth="1"/>
    <col min="29" max="29" width="5.28515625" style="1" customWidth="1"/>
    <col min="30" max="30" width="7.85546875" style="1" customWidth="1"/>
    <col min="31" max="16384" width="11.42578125" style="1"/>
  </cols>
  <sheetData>
    <row r="1" spans="3:30" ht="11.25" customHeight="1" thickBot="1" x14ac:dyDescent="0.4">
      <c r="I1" s="1"/>
      <c r="J1" s="1"/>
    </row>
    <row r="2" spans="3:30" s="2" customFormat="1" ht="30.75" customHeight="1" thickBot="1" x14ac:dyDescent="0.3">
      <c r="F2" s="239" t="s">
        <v>60</v>
      </c>
      <c r="G2" s="240"/>
      <c r="H2" s="241" t="e">
        <f>+#REF!</f>
        <v>#REF!</v>
      </c>
      <c r="I2" s="242"/>
      <c r="J2" s="240"/>
      <c r="K2" s="243" t="e">
        <f>+#REF!</f>
        <v>#REF!</v>
      </c>
      <c r="L2" s="244"/>
      <c r="M2" s="3"/>
      <c r="Q2" s="265" t="s">
        <v>5</v>
      </c>
      <c r="R2" s="266"/>
      <c r="S2" s="267" t="str">
        <f>IFERROR(IF(S5=0,IF(O5=0,O4/S4,O5/S4),S5),"PAS CALCULE")</f>
        <v>PAS CALCULE</v>
      </c>
      <c r="T2" s="268"/>
    </row>
    <row r="3" spans="3:30" s="2" customFormat="1" ht="30.75" customHeight="1" thickBot="1" x14ac:dyDescent="0.3">
      <c r="F3" s="269" t="s">
        <v>59</v>
      </c>
      <c r="G3" s="270"/>
      <c r="H3" s="249"/>
      <c r="I3" s="250"/>
      <c r="M3" s="3"/>
      <c r="Q3" s="271" t="s">
        <v>6</v>
      </c>
      <c r="R3" s="272"/>
      <c r="S3" s="273" t="str">
        <f>+IF(O5=0,IFERROR(O4/S2,S2),IFERROR(O5/S2,S2))</f>
        <v>PAS CALCULE</v>
      </c>
      <c r="T3" s="274"/>
      <c r="U3" s="4"/>
    </row>
    <row r="4" spans="3:30" s="2" customFormat="1" ht="30.75" customHeight="1" x14ac:dyDescent="0.25">
      <c r="C4" s="5"/>
      <c r="F4" s="251" t="s">
        <v>2</v>
      </c>
      <c r="G4" s="252"/>
      <c r="H4" s="255"/>
      <c r="I4" s="256"/>
      <c r="J4" s="256"/>
      <c r="K4" s="256"/>
      <c r="L4" s="257"/>
      <c r="M4" s="90"/>
      <c r="N4" s="91" t="s">
        <v>4</v>
      </c>
      <c r="O4" s="92"/>
      <c r="P4" s="96"/>
      <c r="Q4" s="245" t="s">
        <v>1</v>
      </c>
      <c r="R4" s="246"/>
      <c r="S4" s="247"/>
      <c r="T4" s="248"/>
      <c r="U4" s="4"/>
    </row>
    <row r="5" spans="3:30" s="2" customFormat="1" ht="30.75" customHeight="1" thickBot="1" x14ac:dyDescent="0.3">
      <c r="C5" s="5"/>
      <c r="F5" s="253"/>
      <c r="G5" s="254"/>
      <c r="H5" s="258"/>
      <c r="I5" s="259"/>
      <c r="J5" s="259"/>
      <c r="K5" s="259"/>
      <c r="L5" s="260"/>
      <c r="M5" s="93"/>
      <c r="N5" s="94" t="s">
        <v>51</v>
      </c>
      <c r="O5" s="95"/>
      <c r="P5" s="97"/>
      <c r="Q5" s="261" t="s">
        <v>3</v>
      </c>
      <c r="R5" s="262"/>
      <c r="S5" s="263"/>
      <c r="T5" s="264"/>
      <c r="U5" s="4"/>
      <c r="V5" s="6"/>
      <c r="W5" s="6"/>
      <c r="X5" s="4"/>
      <c r="Y5" s="4"/>
      <c r="Z5" s="4"/>
    </row>
    <row r="6" spans="3:30" ht="26.25" customHeight="1" x14ac:dyDescent="0.35">
      <c r="C6" s="7"/>
      <c r="D6" s="7"/>
      <c r="E6" s="7"/>
      <c r="I6" s="1"/>
    </row>
    <row r="7" spans="3:30" ht="24" customHeight="1" x14ac:dyDescent="0.35">
      <c r="D7" s="7"/>
      <c r="E7" s="7"/>
      <c r="F7" s="237" t="s">
        <v>31</v>
      </c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9"/>
      <c r="U7" s="10"/>
      <c r="V7" s="10"/>
      <c r="W7" s="10"/>
    </row>
    <row r="8" spans="3:30" s="10" customFormat="1" ht="24" customHeight="1" x14ac:dyDescent="0.5">
      <c r="D8" s="7"/>
      <c r="E8" s="7"/>
      <c r="F8" s="238" t="s">
        <v>8</v>
      </c>
      <c r="G8" s="190"/>
      <c r="H8" s="190"/>
      <c r="I8" s="190"/>
      <c r="J8" s="191"/>
      <c r="K8" s="133" t="s">
        <v>9</v>
      </c>
      <c r="L8" s="135"/>
      <c r="M8" s="133" t="s">
        <v>7</v>
      </c>
      <c r="N8" s="134"/>
      <c r="O8" s="134"/>
      <c r="P8" s="134"/>
      <c r="Q8" s="134"/>
      <c r="R8" s="135"/>
      <c r="S8" s="11"/>
      <c r="V8" s="12"/>
      <c r="W8" s="150" t="s">
        <v>30</v>
      </c>
      <c r="X8" s="150" t="s">
        <v>34</v>
      </c>
      <c r="Y8" s="150" t="s">
        <v>35</v>
      </c>
      <c r="Z8" s="150" t="s">
        <v>36</v>
      </c>
      <c r="AA8" s="150" t="s">
        <v>37</v>
      </c>
      <c r="AB8" s="150" t="s">
        <v>12</v>
      </c>
    </row>
    <row r="9" spans="3:30" s="13" customFormat="1" ht="24" customHeight="1" x14ac:dyDescent="0.45">
      <c r="C9" s="229" t="s">
        <v>13</v>
      </c>
      <c r="D9" s="230"/>
      <c r="E9" s="231"/>
      <c r="F9" s="235" t="s">
        <v>14</v>
      </c>
      <c r="G9" s="236"/>
      <c r="H9" s="214" t="s">
        <v>15</v>
      </c>
      <c r="I9" s="204" t="s">
        <v>0</v>
      </c>
      <c r="J9" s="204" t="s">
        <v>16</v>
      </c>
      <c r="K9" s="204" t="s">
        <v>17</v>
      </c>
      <c r="L9" s="216" t="s">
        <v>45</v>
      </c>
      <c r="M9" s="203" t="s">
        <v>18</v>
      </c>
      <c r="N9" s="203"/>
      <c r="O9" s="203"/>
      <c r="P9" s="203"/>
      <c r="Q9" s="204" t="s">
        <v>19</v>
      </c>
      <c r="R9" s="206" t="s">
        <v>44</v>
      </c>
      <c r="S9" s="208">
        <f>SUM(S11:S20)</f>
        <v>0</v>
      </c>
      <c r="T9" s="100"/>
      <c r="V9" s="14"/>
      <c r="W9" s="150"/>
      <c r="X9" s="150"/>
      <c r="Y9" s="150"/>
      <c r="Z9" s="150"/>
      <c r="AA9" s="150"/>
      <c r="AB9" s="150"/>
    </row>
    <row r="10" spans="3:30" s="13" customFormat="1" ht="24" customHeight="1" x14ac:dyDescent="0.45">
      <c r="C10" s="232"/>
      <c r="D10" s="233"/>
      <c r="E10" s="234"/>
      <c r="F10" s="212"/>
      <c r="G10" s="213"/>
      <c r="H10" s="214"/>
      <c r="I10" s="205"/>
      <c r="J10" s="205"/>
      <c r="K10" s="205"/>
      <c r="L10" s="217"/>
      <c r="M10" s="98" t="s">
        <v>20</v>
      </c>
      <c r="N10" s="98" t="s">
        <v>21</v>
      </c>
      <c r="O10" s="98" t="s">
        <v>22</v>
      </c>
      <c r="P10" s="98" t="s">
        <v>23</v>
      </c>
      <c r="Q10" s="205"/>
      <c r="R10" s="207"/>
      <c r="S10" s="209"/>
      <c r="T10" s="101"/>
      <c r="V10" s="14"/>
      <c r="W10" s="15"/>
      <c r="X10" s="14"/>
      <c r="Y10" s="14"/>
      <c r="Z10" s="14"/>
      <c r="AA10" s="14"/>
      <c r="AB10" s="14"/>
    </row>
    <row r="11" spans="3:30" s="13" customFormat="1" ht="24" customHeight="1" x14ac:dyDescent="0.25">
      <c r="C11" s="138"/>
      <c r="D11" s="161"/>
      <c r="E11" s="139"/>
      <c r="F11" s="227"/>
      <c r="G11" s="228"/>
      <c r="H11" s="16">
        <f>IF(ISNA(VLOOKUP($C11,[2]Bareme!$B:$M,2,FALSE)),0,VLOOKUP($C11,[2]Bareme!$B:$M,2,FALSE))</f>
        <v>0</v>
      </c>
      <c r="I11" s="17">
        <f>IF(ISNA(VLOOKUP($C11,[2]Bareme!$B:$M,3,FALSE)),0,VLOOKUP($C11,[2]Bareme!$B:$M,3,FALSE))</f>
        <v>0</v>
      </c>
      <c r="J11" s="18">
        <f t="shared" ref="J11:J20" si="0">IF(C11&lt;&gt;"",$S$3,0)</f>
        <v>0</v>
      </c>
      <c r="K11" s="19">
        <f>IF(ISNA(VLOOKUP($C11,[2]Bareme!$B:$M,7,FALSE)),0,VLOOKUP($C11,[2]Bareme!$B:$M,7,FALSE))</f>
        <v>0</v>
      </c>
      <c r="L11" s="20">
        <f t="shared" ref="L11:L20" si="1">IFERROR(K11*J11*F11,0)</f>
        <v>0</v>
      </c>
      <c r="M11" s="21">
        <f>IF(ISNA(VLOOKUP($C11,[2]Bareme!$B:$M,4,FALSE)),0,VLOOKUP($C11,[2]Bareme!$B:$M,4,FALSE))</f>
        <v>0</v>
      </c>
      <c r="N11" s="21">
        <f>IF(ISNA(VLOOKUP($C11,[2]Bareme!$B:$M,5,FALSE)),0,VLOOKUP($C11,[2]Bareme!$B:$M,5,FALSE))</f>
        <v>0</v>
      </c>
      <c r="O11" s="21">
        <f>IF(ISNA(VLOOKUP($C11,[2]Bareme!$B:$M,6,FALSE)),0,VLOOKUP($C11,[2]Bareme!$B:$M,6,FALSE))</f>
        <v>0</v>
      </c>
      <c r="P11" s="21">
        <f>IF(ISNA(VLOOKUP($C11,[2]Bareme!$B:$M,8,FALSE)),0,VLOOKUP($C11,[2]Bareme!$B:$M,8,FALSE))</f>
        <v>0</v>
      </c>
      <c r="Q11" s="19">
        <f>+P11+O11+N11+M11</f>
        <v>0</v>
      </c>
      <c r="R11" s="22">
        <f>IFERROR(Q11*J11*F11,0)</f>
        <v>0</v>
      </c>
      <c r="S11" s="23">
        <f>+R11+L11</f>
        <v>0</v>
      </c>
      <c r="T11" s="24">
        <f>IFERROR(S11/$AB$11,0)</f>
        <v>0</v>
      </c>
      <c r="V11" s="150" t="s">
        <v>39</v>
      </c>
      <c r="W11" s="192">
        <f>SUM(R11:R20)+SUM(R25:R28)</f>
        <v>0</v>
      </c>
      <c r="X11" s="192">
        <f>SUM(L11:L20)+SUM(L25:L28)+SUM(L45:L47)</f>
        <v>0</v>
      </c>
      <c r="Y11" s="192">
        <f>SUM(M33:N41)</f>
        <v>0</v>
      </c>
      <c r="Z11" s="192">
        <f>SUM(Q33:R41)</f>
        <v>0</v>
      </c>
      <c r="AA11" s="192">
        <f>SUM(R45:R47)</f>
        <v>0</v>
      </c>
      <c r="AB11" s="192">
        <f>SUM(W11:AA12)</f>
        <v>0</v>
      </c>
      <c r="AC11" s="152" t="s">
        <v>53</v>
      </c>
      <c r="AD11" s="193"/>
    </row>
    <row r="12" spans="3:30" s="13" customFormat="1" ht="24" customHeight="1" x14ac:dyDescent="0.25">
      <c r="C12" s="110"/>
      <c r="D12" s="111"/>
      <c r="E12" s="112"/>
      <c r="F12" s="174"/>
      <c r="G12" s="175"/>
      <c r="H12" s="16">
        <f>IF(ISNA(VLOOKUP($C12,[2]Bareme!$B:$M,2,FALSE)),0,VLOOKUP($C12,[2]Bareme!$B:$M,2,FALSE))</f>
        <v>0</v>
      </c>
      <c r="I12" s="17">
        <f>IF(ISNA(VLOOKUP($C12,[2]Bareme!$B:$M,3,FALSE)),0,VLOOKUP($C12,[2]Bareme!$B:$M,3,FALSE))</f>
        <v>0</v>
      </c>
      <c r="J12" s="18">
        <f t="shared" si="0"/>
        <v>0</v>
      </c>
      <c r="K12" s="19">
        <f>IF(ISNA(VLOOKUP($C12,[2]Bareme!$B:$M,7,FALSE)),0,VLOOKUP($C12,[2]Bareme!$B:$M,7,FALSE))</f>
        <v>0</v>
      </c>
      <c r="L12" s="20">
        <f t="shared" si="1"/>
        <v>0</v>
      </c>
      <c r="M12" s="21">
        <f>IF(ISNA(VLOOKUP($C12,[2]Bareme!$B:$M,4,FALSE)),0,VLOOKUP($C12,[2]Bareme!$B:$M,4,FALSE))</f>
        <v>0</v>
      </c>
      <c r="N12" s="21">
        <f>IF(ISNA(VLOOKUP($C12,[2]Bareme!$B:$M,5,FALSE)),0,VLOOKUP($C12,[2]Bareme!$B:$M,5,FALSE))</f>
        <v>0</v>
      </c>
      <c r="O12" s="21">
        <f>IF(ISNA(VLOOKUP($C12,[2]Bareme!$B:$M,6,FALSE)),0,VLOOKUP($C12,[2]Bareme!$B:$M,6,FALSE))</f>
        <v>0</v>
      </c>
      <c r="P12" s="21">
        <f>IF(ISNA(VLOOKUP($C12,[2]Bareme!$B:$M,8,FALSE)),0,VLOOKUP($C12,[2]Bareme!$B:$M,8,FALSE))</f>
        <v>0</v>
      </c>
      <c r="Q12" s="19">
        <f t="shared" ref="Q12:Q20" si="2">+P12+O12+N12+M12</f>
        <v>0</v>
      </c>
      <c r="R12" s="22">
        <f>IFERROR(Q12*J12*F12,0)</f>
        <v>0</v>
      </c>
      <c r="S12" s="26">
        <f t="shared" ref="S12:S20" si="3">+R12+L12</f>
        <v>0</v>
      </c>
      <c r="T12" s="27">
        <f t="shared" ref="T12:T20" si="4">IFERROR(S12/$AB$11,0)</f>
        <v>0</v>
      </c>
      <c r="V12" s="150"/>
      <c r="W12" s="150"/>
      <c r="X12" s="150"/>
      <c r="Y12" s="150"/>
      <c r="Z12" s="150"/>
      <c r="AA12" s="150"/>
      <c r="AB12" s="150"/>
      <c r="AC12" s="153"/>
      <c r="AD12" s="194"/>
    </row>
    <row r="13" spans="3:30" s="13" customFormat="1" ht="24" customHeight="1" x14ac:dyDescent="0.25">
      <c r="C13" s="110"/>
      <c r="D13" s="111"/>
      <c r="E13" s="112"/>
      <c r="F13" s="174"/>
      <c r="G13" s="175"/>
      <c r="H13" s="16">
        <f>IF(ISNA(VLOOKUP($C13,[2]Bareme!$B:$M,2,FALSE)),0,VLOOKUP($C13,[2]Bareme!$B:$M,2,FALSE))</f>
        <v>0</v>
      </c>
      <c r="I13" s="17">
        <f>IF(ISNA(VLOOKUP($C13,[2]Bareme!$B:$M,3,FALSE)),0,VLOOKUP($C13,[2]Bareme!$B:$M,3,FALSE))</f>
        <v>0</v>
      </c>
      <c r="J13" s="18">
        <f t="shared" si="0"/>
        <v>0</v>
      </c>
      <c r="K13" s="19">
        <f>IF(ISNA(VLOOKUP($C13,[2]Bareme!$B:$M,7,FALSE)),0,VLOOKUP($C13,[2]Bareme!$B:$M,7,FALSE))</f>
        <v>0</v>
      </c>
      <c r="L13" s="20">
        <f t="shared" si="1"/>
        <v>0</v>
      </c>
      <c r="M13" s="21">
        <f>IF(ISNA(VLOOKUP($C13,[2]Bareme!$B:$M,4,FALSE)),0,VLOOKUP($C13,[2]Bareme!$B:$M,4,FALSE))</f>
        <v>0</v>
      </c>
      <c r="N13" s="21">
        <f>IF(ISNA(VLOOKUP($C13,[2]Bareme!$B:$M,5,FALSE)),0,VLOOKUP($C13,[2]Bareme!$B:$M,5,FALSE))</f>
        <v>0</v>
      </c>
      <c r="O13" s="21">
        <f>IF(ISNA(VLOOKUP($C13,[2]Bareme!$B:$M,6,FALSE)),0,VLOOKUP($C13,[2]Bareme!$B:$M,6,FALSE))</f>
        <v>0</v>
      </c>
      <c r="P13" s="21">
        <f>IF(ISNA(VLOOKUP($C13,[2]Bareme!$B:$M,8,FALSE)),0,VLOOKUP($C13,[2]Bareme!$B:$M,8,FALSE))</f>
        <v>0</v>
      </c>
      <c r="Q13" s="19">
        <f t="shared" si="2"/>
        <v>0</v>
      </c>
      <c r="R13" s="22">
        <f t="shared" ref="R13:R20" si="5">IFERROR(Q13*J13*F13,0)</f>
        <v>0</v>
      </c>
      <c r="S13" s="26">
        <f t="shared" si="3"/>
        <v>0</v>
      </c>
      <c r="T13" s="27">
        <f t="shared" si="4"/>
        <v>0</v>
      </c>
      <c r="V13" s="14"/>
      <c r="W13" s="14"/>
      <c r="X13" s="14"/>
      <c r="Y13" s="14"/>
      <c r="Z13" s="14"/>
      <c r="AA13" s="14"/>
      <c r="AB13" s="14"/>
    </row>
    <row r="14" spans="3:30" s="13" customFormat="1" ht="24" customHeight="1" x14ac:dyDescent="0.25">
      <c r="C14" s="110"/>
      <c r="D14" s="111"/>
      <c r="E14" s="112"/>
      <c r="F14" s="174"/>
      <c r="G14" s="175"/>
      <c r="H14" s="16">
        <f>IF(ISNA(VLOOKUP($C14,[2]Bareme!$B:$M,2,FALSE)),0,VLOOKUP($C14,[2]Bareme!$B:$M,2,FALSE))</f>
        <v>0</v>
      </c>
      <c r="I14" s="17">
        <f>IF(ISNA(VLOOKUP($C14,[2]Bareme!$B:$M,3,FALSE)),0,VLOOKUP($C14,[2]Bareme!$B:$M,3,FALSE))</f>
        <v>0</v>
      </c>
      <c r="J14" s="18">
        <f t="shared" si="0"/>
        <v>0</v>
      </c>
      <c r="K14" s="19">
        <f>IF(ISNA(VLOOKUP($C14,[2]Bareme!$B:$M,7,FALSE)),0,VLOOKUP($C14,[2]Bareme!$B:$M,7,FALSE))</f>
        <v>0</v>
      </c>
      <c r="L14" s="20">
        <f t="shared" si="1"/>
        <v>0</v>
      </c>
      <c r="M14" s="21">
        <f>IF(ISNA(VLOOKUP($C14,[2]Bareme!$B:$M,4,FALSE)),0,VLOOKUP($C14,[2]Bareme!$B:$M,4,FALSE))</f>
        <v>0</v>
      </c>
      <c r="N14" s="21">
        <f>IF(ISNA(VLOOKUP($C14,[2]Bareme!$B:$M,5,FALSE)),0,VLOOKUP($C14,[2]Bareme!$B:$M,5,FALSE))</f>
        <v>0</v>
      </c>
      <c r="O14" s="21">
        <f>IF(ISNA(VLOOKUP($C14,[2]Bareme!$B:$M,6,FALSE)),0,VLOOKUP($C14,[2]Bareme!$B:$M,6,FALSE))</f>
        <v>0</v>
      </c>
      <c r="P14" s="21">
        <f>IF(ISNA(VLOOKUP($C14,[2]Bareme!$B:$M,8,FALSE)),0,VLOOKUP($C14,[2]Bareme!$B:$M,8,FALSE))</f>
        <v>0</v>
      </c>
      <c r="Q14" s="19">
        <f t="shared" si="2"/>
        <v>0</v>
      </c>
      <c r="R14" s="22">
        <f t="shared" si="5"/>
        <v>0</v>
      </c>
      <c r="S14" s="26">
        <f t="shared" si="3"/>
        <v>0</v>
      </c>
      <c r="T14" s="27">
        <f t="shared" si="4"/>
        <v>0</v>
      </c>
      <c r="V14" s="150" t="s">
        <v>38</v>
      </c>
      <c r="W14" s="192">
        <f>IFERROR(W11/$O$4,0)</f>
        <v>0</v>
      </c>
      <c r="X14" s="192">
        <f>IFERROR(X11/$O$4,0)</f>
        <v>0</v>
      </c>
      <c r="Y14" s="192">
        <f>IFERROR(Y11/$O$4,0)</f>
        <v>0</v>
      </c>
      <c r="Z14" s="192">
        <f>IFERROR(Z11/$O$4,0)</f>
        <v>0</v>
      </c>
      <c r="AA14" s="192">
        <f>IFERROR(AA11/$O$4,0)</f>
        <v>0</v>
      </c>
      <c r="AB14" s="225">
        <f>SUM(W14:AA15)</f>
        <v>0</v>
      </c>
      <c r="AC14" s="152" t="s">
        <v>54</v>
      </c>
      <c r="AD14" s="154">
        <f>+P4</f>
        <v>0</v>
      </c>
    </row>
    <row r="15" spans="3:30" s="13" customFormat="1" ht="24" customHeight="1" x14ac:dyDescent="0.25">
      <c r="C15" s="110"/>
      <c r="D15" s="111"/>
      <c r="E15" s="112"/>
      <c r="F15" s="174"/>
      <c r="G15" s="175"/>
      <c r="H15" s="16">
        <f>IF(ISNA(VLOOKUP($C15,[2]Bareme!$B:$M,2,FALSE)),0,VLOOKUP($C15,[2]Bareme!$B:$M,2,FALSE))</f>
        <v>0</v>
      </c>
      <c r="I15" s="17">
        <f>IF(ISNA(VLOOKUP($C15,[2]Bareme!$B:$M,3,FALSE)),0,VLOOKUP($C15,[2]Bareme!$B:$M,3,FALSE))</f>
        <v>0</v>
      </c>
      <c r="J15" s="18">
        <f t="shared" si="0"/>
        <v>0</v>
      </c>
      <c r="K15" s="19">
        <f>IF(ISNA(VLOOKUP($C15,[2]Bareme!$B:$M,7,FALSE)),0,VLOOKUP($C15,[2]Bareme!$B:$M,7,FALSE))</f>
        <v>0</v>
      </c>
      <c r="L15" s="20">
        <f t="shared" si="1"/>
        <v>0</v>
      </c>
      <c r="M15" s="21">
        <f>IF(ISNA(VLOOKUP($C15,[2]Bareme!$B:$M,4,FALSE)),0,VLOOKUP($C15,[2]Bareme!$B:$M,4,FALSE))</f>
        <v>0</v>
      </c>
      <c r="N15" s="21">
        <f>IF(ISNA(VLOOKUP($C15,[2]Bareme!$B:$M,5,FALSE)),0,VLOOKUP($C15,[2]Bareme!$B:$M,5,FALSE))</f>
        <v>0</v>
      </c>
      <c r="O15" s="21">
        <f>IF(ISNA(VLOOKUP($C15,[2]Bareme!$B:$M,6,FALSE)),0,VLOOKUP($C15,[2]Bareme!$B:$M,6,FALSE))</f>
        <v>0</v>
      </c>
      <c r="P15" s="21">
        <f>IF(ISNA(VLOOKUP($C15,[2]Bareme!$B:$M,8,FALSE)),0,VLOOKUP($C15,[2]Bareme!$B:$M,8,FALSE))</f>
        <v>0</v>
      </c>
      <c r="Q15" s="19">
        <f t="shared" si="2"/>
        <v>0</v>
      </c>
      <c r="R15" s="22">
        <f t="shared" si="5"/>
        <v>0</v>
      </c>
      <c r="S15" s="26">
        <f t="shared" si="3"/>
        <v>0</v>
      </c>
      <c r="T15" s="27">
        <f t="shared" si="4"/>
        <v>0</v>
      </c>
      <c r="V15" s="150"/>
      <c r="W15" s="150"/>
      <c r="X15" s="150"/>
      <c r="Y15" s="150"/>
      <c r="Z15" s="150"/>
      <c r="AA15" s="150"/>
      <c r="AB15" s="226"/>
      <c r="AC15" s="153"/>
      <c r="AD15" s="155"/>
    </row>
    <row r="16" spans="3:30" s="13" customFormat="1" ht="24" customHeight="1" x14ac:dyDescent="0.25">
      <c r="C16" s="110"/>
      <c r="D16" s="111"/>
      <c r="E16" s="112"/>
      <c r="F16" s="174"/>
      <c r="G16" s="175"/>
      <c r="H16" s="16">
        <f>IF(ISNA(VLOOKUP($C16,[2]Bareme!$B:$M,2,FALSE)),0,VLOOKUP($C16,[2]Bareme!$B:$M,2,FALSE))</f>
        <v>0</v>
      </c>
      <c r="I16" s="17">
        <f>IF(ISNA(VLOOKUP($C16,[2]Bareme!$B:$M,3,FALSE)),0,VLOOKUP($C16,[2]Bareme!$B:$M,3,FALSE))</f>
        <v>0</v>
      </c>
      <c r="J16" s="18">
        <f t="shared" si="0"/>
        <v>0</v>
      </c>
      <c r="K16" s="19">
        <f>IF(ISNA(VLOOKUP($C16,[2]Bareme!$B:$M,7,FALSE)),0,VLOOKUP($C16,[2]Bareme!$B:$M,7,FALSE))</f>
        <v>0</v>
      </c>
      <c r="L16" s="20">
        <f t="shared" si="1"/>
        <v>0</v>
      </c>
      <c r="M16" s="21">
        <f>IF(ISNA(VLOOKUP($C16,[2]Bareme!$B:$M,4,FALSE)),0,VLOOKUP($C16,[2]Bareme!$B:$M,4,FALSE))</f>
        <v>0</v>
      </c>
      <c r="N16" s="21">
        <f>IF(ISNA(VLOOKUP($C16,[2]Bareme!$B:$M,5,FALSE)),0,VLOOKUP($C16,[2]Bareme!$B:$M,5,FALSE))</f>
        <v>0</v>
      </c>
      <c r="O16" s="21">
        <f>IF(ISNA(VLOOKUP($C16,[2]Bareme!$B:$M,6,FALSE)),0,VLOOKUP($C16,[2]Bareme!$B:$M,6,FALSE))</f>
        <v>0</v>
      </c>
      <c r="P16" s="21">
        <f>IF(ISNA(VLOOKUP($C16,[2]Bareme!$B:$M,8,FALSE)),0,VLOOKUP($C16,[2]Bareme!$B:$M,8,FALSE))</f>
        <v>0</v>
      </c>
      <c r="Q16" s="19">
        <f t="shared" si="2"/>
        <v>0</v>
      </c>
      <c r="R16" s="22">
        <f t="shared" si="5"/>
        <v>0</v>
      </c>
      <c r="S16" s="26">
        <f t="shared" si="3"/>
        <v>0</v>
      </c>
      <c r="T16" s="27">
        <f t="shared" si="4"/>
        <v>0</v>
      </c>
      <c r="V16" s="14"/>
      <c r="W16" s="14"/>
      <c r="X16" s="14"/>
      <c r="Y16" s="14"/>
      <c r="Z16" s="14"/>
      <c r="AA16" s="14"/>
      <c r="AB16" s="14"/>
    </row>
    <row r="17" spans="3:30" s="13" customFormat="1" ht="24" customHeight="1" x14ac:dyDescent="0.25">
      <c r="C17" s="110"/>
      <c r="D17" s="111"/>
      <c r="E17" s="112"/>
      <c r="F17" s="174"/>
      <c r="G17" s="175"/>
      <c r="H17" s="16">
        <f>IF(ISNA(VLOOKUP($C17,[2]Bareme!$B:$M,2,FALSE)),0,VLOOKUP($C17,[2]Bareme!$B:$M,2,FALSE))</f>
        <v>0</v>
      </c>
      <c r="I17" s="17">
        <f>IF(ISNA(VLOOKUP($C17,[2]Bareme!$B:$M,3,FALSE)),0,VLOOKUP($C17,[2]Bareme!$B:$M,3,FALSE))</f>
        <v>0</v>
      </c>
      <c r="J17" s="18">
        <f t="shared" si="0"/>
        <v>0</v>
      </c>
      <c r="K17" s="19">
        <f>IF(ISNA(VLOOKUP($C17,[2]Bareme!$B:$M,7,FALSE)),0,VLOOKUP($C17,[2]Bareme!$B:$M,7,FALSE))</f>
        <v>0</v>
      </c>
      <c r="L17" s="20">
        <f t="shared" si="1"/>
        <v>0</v>
      </c>
      <c r="M17" s="21">
        <f>IF(ISNA(VLOOKUP($C17,[2]Bareme!$B:$M,4,FALSE)),0,VLOOKUP($C17,[2]Bareme!$B:$M,4,FALSE))</f>
        <v>0</v>
      </c>
      <c r="N17" s="21">
        <f>IF(ISNA(VLOOKUP($C17,[2]Bareme!$B:$M,5,FALSE)),0,VLOOKUP($C17,[2]Bareme!$B:$M,5,FALSE))</f>
        <v>0</v>
      </c>
      <c r="O17" s="21">
        <f>IF(ISNA(VLOOKUP($C17,[2]Bareme!$B:$M,6,FALSE)),0,VLOOKUP($C17,[2]Bareme!$B:$M,6,FALSE))</f>
        <v>0</v>
      </c>
      <c r="P17" s="21">
        <f>IF(ISNA(VLOOKUP($C17,[2]Bareme!$B:$M,8,FALSE)),0,VLOOKUP($C17,[2]Bareme!$B:$M,8,FALSE))</f>
        <v>0</v>
      </c>
      <c r="Q17" s="19">
        <f t="shared" si="2"/>
        <v>0</v>
      </c>
      <c r="R17" s="22">
        <f t="shared" si="5"/>
        <v>0</v>
      </c>
      <c r="S17" s="26">
        <f t="shared" si="3"/>
        <v>0</v>
      </c>
      <c r="T17" s="27">
        <f t="shared" si="4"/>
        <v>0</v>
      </c>
      <c r="V17" s="176" t="s">
        <v>40</v>
      </c>
      <c r="W17" s="221" t="e">
        <f>+#REF!</f>
        <v>#REF!</v>
      </c>
      <c r="X17" s="221" t="e">
        <f>+#REF!</f>
        <v>#REF!</v>
      </c>
      <c r="Y17" s="221" t="e">
        <f>+#REF!</f>
        <v>#REF!</v>
      </c>
      <c r="Z17" s="221" t="e">
        <f>+#REF!</f>
        <v>#REF!</v>
      </c>
      <c r="AA17" s="221" t="e">
        <f>+#REF!</f>
        <v>#REF!</v>
      </c>
      <c r="AB17" s="221">
        <f>IFERROR(AB29/AB14,0)</f>
        <v>0</v>
      </c>
      <c r="AC17" s="223"/>
      <c r="AD17" s="220"/>
    </row>
    <row r="18" spans="3:30" s="13" customFormat="1" ht="24" customHeight="1" x14ac:dyDescent="0.25">
      <c r="C18" s="110"/>
      <c r="D18" s="111"/>
      <c r="E18" s="112"/>
      <c r="F18" s="174"/>
      <c r="G18" s="175"/>
      <c r="H18" s="16">
        <f>IF(ISNA(VLOOKUP($C18,[2]Bareme!$B:$M,2,FALSE)),0,VLOOKUP($C18,[2]Bareme!$B:$M,2,FALSE))</f>
        <v>0</v>
      </c>
      <c r="I18" s="17">
        <f>IF(ISNA(VLOOKUP($C18,[2]Bareme!$B:$M,3,FALSE)),0,VLOOKUP($C18,[2]Bareme!$B:$M,3,FALSE))</f>
        <v>0</v>
      </c>
      <c r="J18" s="18">
        <f t="shared" si="0"/>
        <v>0</v>
      </c>
      <c r="K18" s="19">
        <f>IF(ISNA(VLOOKUP($C18,[2]Bareme!$B:$M,7,FALSE)),0,VLOOKUP($C18,[2]Bareme!$B:$M,7,FALSE))</f>
        <v>0</v>
      </c>
      <c r="L18" s="20">
        <f t="shared" si="1"/>
        <v>0</v>
      </c>
      <c r="M18" s="21">
        <f>IF(ISNA(VLOOKUP($C18,[2]Bareme!$B:$M,4,FALSE)),0,VLOOKUP($C18,[2]Bareme!$B:$M,4,FALSE))</f>
        <v>0</v>
      </c>
      <c r="N18" s="21">
        <f>IF(ISNA(VLOOKUP($C18,[2]Bareme!$B:$M,5,FALSE)),0,VLOOKUP($C18,[2]Bareme!$B:$M,5,FALSE))</f>
        <v>0</v>
      </c>
      <c r="O18" s="21">
        <f>IF(ISNA(VLOOKUP($C18,[2]Bareme!$B:$M,6,FALSE)),0,VLOOKUP($C18,[2]Bareme!$B:$M,6,FALSE))</f>
        <v>0</v>
      </c>
      <c r="P18" s="21">
        <f>IF(ISNA(VLOOKUP($C18,[2]Bareme!$B:$M,8,FALSE)),0,VLOOKUP($C18,[2]Bareme!$B:$M,8,FALSE))</f>
        <v>0</v>
      </c>
      <c r="Q18" s="19">
        <f t="shared" si="2"/>
        <v>0</v>
      </c>
      <c r="R18" s="22">
        <f t="shared" si="5"/>
        <v>0</v>
      </c>
      <c r="S18" s="26">
        <f t="shared" si="3"/>
        <v>0</v>
      </c>
      <c r="T18" s="27">
        <f t="shared" si="4"/>
        <v>0</v>
      </c>
      <c r="V18" s="177"/>
      <c r="W18" s="222"/>
      <c r="X18" s="222"/>
      <c r="Y18" s="222"/>
      <c r="Z18" s="222"/>
      <c r="AA18" s="222"/>
      <c r="AB18" s="222"/>
      <c r="AC18" s="223"/>
      <c r="AD18" s="220"/>
    </row>
    <row r="19" spans="3:30" s="13" customFormat="1" ht="24" customHeight="1" x14ac:dyDescent="0.25">
      <c r="C19" s="110"/>
      <c r="D19" s="111"/>
      <c r="E19" s="112"/>
      <c r="F19" s="174"/>
      <c r="G19" s="175"/>
      <c r="H19" s="16">
        <f>IF(ISNA(VLOOKUP($C19,[2]Bareme!$B:$M,2,FALSE)),0,VLOOKUP($C19,[2]Bareme!$B:$M,2,FALSE))</f>
        <v>0</v>
      </c>
      <c r="I19" s="17">
        <f>IF(ISNA(VLOOKUP($C19,[2]Bareme!$B:$M,3,FALSE)),0,VLOOKUP($C19,[2]Bareme!$B:$M,3,FALSE))</f>
        <v>0</v>
      </c>
      <c r="J19" s="18">
        <f t="shared" si="0"/>
        <v>0</v>
      </c>
      <c r="K19" s="19">
        <f>IF(ISNA(VLOOKUP($C19,[2]Bareme!$B:$M,7,FALSE)),0,VLOOKUP($C19,[2]Bareme!$B:$M,7,FALSE))</f>
        <v>0</v>
      </c>
      <c r="L19" s="20">
        <f t="shared" si="1"/>
        <v>0</v>
      </c>
      <c r="M19" s="21">
        <f>IF(ISNA(VLOOKUP($C19,[2]Bareme!$B:$M,4,FALSE)),0,VLOOKUP($C19,[2]Bareme!$B:$M,4,FALSE))</f>
        <v>0</v>
      </c>
      <c r="N19" s="21">
        <f>IF(ISNA(VLOOKUP($C19,[2]Bareme!$B:$M,5,FALSE)),0,VLOOKUP($C19,[2]Bareme!$B:$M,5,FALSE))</f>
        <v>0</v>
      </c>
      <c r="O19" s="21">
        <f>IF(ISNA(VLOOKUP($C19,[2]Bareme!$B:$M,6,FALSE)),0,VLOOKUP($C19,[2]Bareme!$B:$M,6,FALSE))</f>
        <v>0</v>
      </c>
      <c r="P19" s="21">
        <f>IF(ISNA(VLOOKUP($C19,[2]Bareme!$B:$M,8,FALSE)),0,VLOOKUP($C19,[2]Bareme!$B:$M,8,FALSE))</f>
        <v>0</v>
      </c>
      <c r="Q19" s="19">
        <f t="shared" si="2"/>
        <v>0</v>
      </c>
      <c r="R19" s="22">
        <f t="shared" si="5"/>
        <v>0</v>
      </c>
      <c r="S19" s="26">
        <f t="shared" si="3"/>
        <v>0</v>
      </c>
      <c r="T19" s="27">
        <f t="shared" si="4"/>
        <v>0</v>
      </c>
      <c r="V19" s="14"/>
      <c r="W19" s="14"/>
      <c r="X19" s="14"/>
      <c r="Y19" s="14"/>
      <c r="Z19" s="14"/>
      <c r="AA19" s="14"/>
      <c r="AB19" s="14"/>
    </row>
    <row r="20" spans="3:30" s="13" customFormat="1" ht="24" customHeight="1" x14ac:dyDescent="0.25">
      <c r="C20" s="125"/>
      <c r="D20" s="126"/>
      <c r="E20" s="127"/>
      <c r="F20" s="174"/>
      <c r="G20" s="175"/>
      <c r="H20" s="16">
        <f>IF(ISNA(VLOOKUP($C20,[2]Bareme!$B:$M,2,FALSE)),0,VLOOKUP($C20,[2]Bareme!$B:$M,2,FALSE))</f>
        <v>0</v>
      </c>
      <c r="I20" s="17">
        <f>IF(ISNA(VLOOKUP($C20,[2]Bareme!$B:$M,3,FALSE)),0,VLOOKUP($C20,[2]Bareme!$B:$M,3,FALSE))</f>
        <v>0</v>
      </c>
      <c r="J20" s="18">
        <f t="shared" si="0"/>
        <v>0</v>
      </c>
      <c r="K20" s="19">
        <f>IF(ISNA(VLOOKUP($C20,[2]Bareme!$B:$M,7,FALSE)),0,VLOOKUP($C20,[2]Bareme!$B:$M,7,FALSE))</f>
        <v>0</v>
      </c>
      <c r="L20" s="20">
        <f t="shared" si="1"/>
        <v>0</v>
      </c>
      <c r="M20" s="21">
        <f>IF(ISNA(VLOOKUP($C20,[2]Bareme!$B:$M,4,FALSE)),0,VLOOKUP($C20,[2]Bareme!$B:$M,4,FALSE))</f>
        <v>0</v>
      </c>
      <c r="N20" s="21">
        <f>IF(ISNA(VLOOKUP($C20,[2]Bareme!$B:$M,5,FALSE)),0,VLOOKUP($C20,[2]Bareme!$B:$M,5,FALSE))</f>
        <v>0</v>
      </c>
      <c r="O20" s="21">
        <f>IF(ISNA(VLOOKUP($C20,[2]Bareme!$B:$M,6,FALSE)),0,VLOOKUP($C20,[2]Bareme!$B:$M,6,FALSE))</f>
        <v>0</v>
      </c>
      <c r="P20" s="21">
        <f>IF(ISNA(VLOOKUP($C20,[2]Bareme!$B:$M,8,FALSE)),0,VLOOKUP($C20,[2]Bareme!$B:$M,8,FALSE))</f>
        <v>0</v>
      </c>
      <c r="Q20" s="19">
        <f t="shared" si="2"/>
        <v>0</v>
      </c>
      <c r="R20" s="22">
        <f t="shared" si="5"/>
        <v>0</v>
      </c>
      <c r="S20" s="26">
        <f t="shared" si="3"/>
        <v>0</v>
      </c>
      <c r="T20" s="27">
        <f t="shared" si="4"/>
        <v>0</v>
      </c>
      <c r="V20" s="198" t="s">
        <v>52</v>
      </c>
      <c r="W20" s="197">
        <f>IFERROR(W11/$O$5,0)</f>
        <v>0</v>
      </c>
      <c r="X20" s="197">
        <f>IFERROR(X11/$O$5,0)</f>
        <v>0</v>
      </c>
      <c r="Y20" s="197">
        <f>IFERROR(Y11/$O$5,0)</f>
        <v>0</v>
      </c>
      <c r="Z20" s="197">
        <f>IFERROR(Z11/$O$5,0)</f>
        <v>0</v>
      </c>
      <c r="AA20" s="197">
        <f>IFERROR(AA11/$O$5,0)</f>
        <v>0</v>
      </c>
      <c r="AB20" s="199">
        <f>SUM(W20:AA21)</f>
        <v>0</v>
      </c>
      <c r="AC20" s="201">
        <f>+IF(O5=0,0,"€ / ")</f>
        <v>0</v>
      </c>
      <c r="AD20" s="195">
        <f>+P5</f>
        <v>0</v>
      </c>
    </row>
    <row r="21" spans="3:30" s="13" customFormat="1" ht="24" customHeight="1" x14ac:dyDescent="0.25">
      <c r="C21" s="102"/>
      <c r="D21" s="102"/>
      <c r="E21" s="102"/>
      <c r="F21" s="28"/>
      <c r="G21" s="29"/>
      <c r="H21" s="224" t="s">
        <v>9</v>
      </c>
      <c r="I21" s="224"/>
      <c r="J21" s="224"/>
      <c r="K21" s="147"/>
      <c r="L21" s="147"/>
      <c r="M21" s="147"/>
      <c r="N21" s="147"/>
      <c r="O21" s="147"/>
      <c r="P21" s="147"/>
      <c r="Q21" s="147"/>
      <c r="R21" s="147"/>
      <c r="S21" s="147"/>
      <c r="T21" s="148"/>
      <c r="V21" s="198"/>
      <c r="W21" s="198"/>
      <c r="X21" s="198"/>
      <c r="Y21" s="198"/>
      <c r="Z21" s="198"/>
      <c r="AA21" s="198"/>
      <c r="AB21" s="200"/>
      <c r="AC21" s="202"/>
      <c r="AD21" s="196"/>
    </row>
    <row r="22" spans="3:30" s="13" customFormat="1" ht="24" customHeight="1" x14ac:dyDescent="0.45">
      <c r="C22" s="102"/>
      <c r="D22" s="102"/>
      <c r="E22" s="102"/>
      <c r="F22" s="30"/>
      <c r="G22" s="31"/>
      <c r="H22" s="218" t="s">
        <v>8</v>
      </c>
      <c r="I22" s="218"/>
      <c r="J22" s="219"/>
      <c r="K22" s="131" t="s">
        <v>9</v>
      </c>
      <c r="L22" s="132"/>
      <c r="M22" s="146" t="s">
        <v>43</v>
      </c>
      <c r="N22" s="146"/>
      <c r="O22" s="146"/>
      <c r="P22" s="146"/>
      <c r="Q22" s="146"/>
      <c r="R22" s="146"/>
      <c r="S22" s="11"/>
      <c r="T22" s="11"/>
      <c r="V22" s="32"/>
      <c r="W22" s="32"/>
      <c r="X22" s="32"/>
      <c r="Y22" s="32"/>
      <c r="Z22" s="32"/>
      <c r="AA22" s="32"/>
      <c r="AB22" s="32"/>
      <c r="AC22" s="32"/>
      <c r="AD22" s="32"/>
    </row>
    <row r="23" spans="3:30" s="13" customFormat="1" ht="24" customHeight="1" x14ac:dyDescent="0.45">
      <c r="C23" s="102"/>
      <c r="D23" s="102"/>
      <c r="E23" s="102"/>
      <c r="F23" s="210" t="s">
        <v>14</v>
      </c>
      <c r="G23" s="211"/>
      <c r="H23" s="205" t="s">
        <v>15</v>
      </c>
      <c r="I23" s="215" t="s">
        <v>0</v>
      </c>
      <c r="J23" s="215" t="s">
        <v>16</v>
      </c>
      <c r="K23" s="204" t="s">
        <v>17</v>
      </c>
      <c r="L23" s="216" t="s">
        <v>45</v>
      </c>
      <c r="M23" s="203" t="s">
        <v>18</v>
      </c>
      <c r="N23" s="203"/>
      <c r="O23" s="203"/>
      <c r="P23" s="203"/>
      <c r="Q23" s="204" t="s">
        <v>19</v>
      </c>
      <c r="R23" s="206" t="s">
        <v>44</v>
      </c>
      <c r="S23" s="208">
        <f>SUM(S25:S28)</f>
        <v>0</v>
      </c>
      <c r="T23" s="100"/>
      <c r="V23" s="198" t="s">
        <v>55</v>
      </c>
      <c r="W23" s="197" t="e">
        <f>+W20*W17</f>
        <v>#REF!</v>
      </c>
      <c r="X23" s="197" t="e">
        <f t="shared" ref="X23:AA23" si="6">+X20*X17</f>
        <v>#REF!</v>
      </c>
      <c r="Y23" s="197" t="e">
        <f t="shared" si="6"/>
        <v>#REF!</v>
      </c>
      <c r="Z23" s="197" t="e">
        <f t="shared" si="6"/>
        <v>#REF!</v>
      </c>
      <c r="AA23" s="197" t="e">
        <f t="shared" si="6"/>
        <v>#REF!</v>
      </c>
      <c r="AB23" s="199" t="e">
        <f>SUM(W23:AA24)</f>
        <v>#REF!</v>
      </c>
      <c r="AC23" s="201">
        <f>+IF(O5=0,0,"€ / ")</f>
        <v>0</v>
      </c>
      <c r="AD23" s="195">
        <f>+P5</f>
        <v>0</v>
      </c>
    </row>
    <row r="24" spans="3:30" s="13" customFormat="1" ht="24" customHeight="1" x14ac:dyDescent="0.45">
      <c r="C24" s="102"/>
      <c r="D24" s="102"/>
      <c r="E24" s="102"/>
      <c r="F24" s="212"/>
      <c r="G24" s="213"/>
      <c r="H24" s="214"/>
      <c r="I24" s="205"/>
      <c r="J24" s="205"/>
      <c r="K24" s="205"/>
      <c r="L24" s="217"/>
      <c r="M24" s="98" t="s">
        <v>20</v>
      </c>
      <c r="N24" s="98" t="s">
        <v>21</v>
      </c>
      <c r="O24" s="98" t="s">
        <v>22</v>
      </c>
      <c r="P24" s="98" t="s">
        <v>23</v>
      </c>
      <c r="Q24" s="205"/>
      <c r="R24" s="207"/>
      <c r="S24" s="209"/>
      <c r="T24" s="101"/>
      <c r="V24" s="198"/>
      <c r="W24" s="198"/>
      <c r="X24" s="198"/>
      <c r="Y24" s="198"/>
      <c r="Z24" s="198"/>
      <c r="AA24" s="198"/>
      <c r="AB24" s="200"/>
      <c r="AC24" s="202"/>
      <c r="AD24" s="196"/>
    </row>
    <row r="25" spans="3:30" s="13" customFormat="1" ht="24" customHeight="1" x14ac:dyDescent="0.25">
      <c r="C25" s="138"/>
      <c r="D25" s="161"/>
      <c r="E25" s="139"/>
      <c r="F25" s="174"/>
      <c r="G25" s="175"/>
      <c r="H25" s="16">
        <f>IF(ISNA(VLOOKUP($C25,[2]Bareme!$B:$M,2,FALSE)),0,VLOOKUP($C25,[2]Bareme!$B:$M,2,FALSE))</f>
        <v>0</v>
      </c>
      <c r="I25" s="25">
        <f>IF(ISNA(VLOOKUP($C25,[2]Bareme!$B:$M,3,FALSE)),0,VLOOKUP($C25,[2]Bareme!$B:$M,3,FALSE))</f>
        <v>0</v>
      </c>
      <c r="J25" s="33">
        <f>IF(C25&lt;&gt;"",$S$3,0)</f>
        <v>0</v>
      </c>
      <c r="K25" s="34">
        <f>IF(ISNA(VLOOKUP($C25,[2]Bareme!$B:$M,7,FALSE)),0,VLOOKUP($C25,[2]Bareme!$B:$M,7,FALSE))</f>
        <v>0</v>
      </c>
      <c r="L25" s="35">
        <f t="shared" ref="L25:L28" si="7">IFERROR(K25*J25*F25,0)</f>
        <v>0</v>
      </c>
      <c r="M25" s="21">
        <f>IF(ISNA(VLOOKUP($C25,[2]Bareme!$B:$M,4,FALSE)),0,VLOOKUP($C25,[2]Bareme!$B:$M,4,FALSE))</f>
        <v>0</v>
      </c>
      <c r="N25" s="21">
        <f>IF(ISNA(VLOOKUP($C25,[2]Bareme!$B:$M,5,FALSE)),0,VLOOKUP($C25,[2]Bareme!$B:$M,5,FALSE))</f>
        <v>0</v>
      </c>
      <c r="O25" s="21">
        <f>IF(ISNA(VLOOKUP($C25,[2]Bareme!$B:$M,6,FALSE)),0,VLOOKUP($C25,[2]Bareme!$B:$M,6,FALSE))</f>
        <v>0</v>
      </c>
      <c r="P25" s="21">
        <f>IF(ISNA(VLOOKUP($C25,[2]Bareme!$B:$M,8,FALSE)),0,VLOOKUP($C25,[2]Bareme!$B:$M,8,FALSE))</f>
        <v>0</v>
      </c>
      <c r="Q25" s="19">
        <f t="shared" ref="Q25:Q28" si="8">+P25+O25+N25+M25</f>
        <v>0</v>
      </c>
      <c r="R25" s="35">
        <f t="shared" ref="R25:R28" si="9">IFERROR(Q25*J25*F25,0)</f>
        <v>0</v>
      </c>
      <c r="S25" s="23">
        <f t="shared" ref="S25:S28" si="10">+R25+L25</f>
        <v>0</v>
      </c>
      <c r="T25" s="27">
        <f t="shared" ref="T25:T28" si="11">IFERROR(S25/$AB$11,0)</f>
        <v>0</v>
      </c>
      <c r="V25" s="14"/>
      <c r="W25" s="14"/>
      <c r="X25" s="14"/>
      <c r="Y25" s="14"/>
      <c r="Z25" s="14"/>
      <c r="AA25" s="14"/>
      <c r="AB25" s="14"/>
    </row>
    <row r="26" spans="3:30" s="13" customFormat="1" ht="24" customHeight="1" x14ac:dyDescent="0.25">
      <c r="C26" s="110"/>
      <c r="D26" s="111"/>
      <c r="E26" s="112"/>
      <c r="F26" s="174"/>
      <c r="G26" s="175"/>
      <c r="H26" s="16">
        <f>IF(ISNA(VLOOKUP($C26,[2]Bareme!$B:$M,2,FALSE)),0,VLOOKUP($C26,[2]Bareme!$B:$M,2,FALSE))</f>
        <v>0</v>
      </c>
      <c r="I26" s="25">
        <f>IF(ISNA(VLOOKUP($C26,[2]Bareme!$B:$M,3,FALSE)),0,VLOOKUP($C26,[2]Bareme!$B:$M,3,FALSE))</f>
        <v>0</v>
      </c>
      <c r="J26" s="33">
        <f>IF(C26&lt;&gt;"",$S$3,0)</f>
        <v>0</v>
      </c>
      <c r="K26" s="19">
        <f>IF(ISNA(VLOOKUP($C26,[2]Bareme!$B:$M,7,FALSE)),0,VLOOKUP($C26,[2]Bareme!$B:$M,7,FALSE))</f>
        <v>0</v>
      </c>
      <c r="L26" s="36">
        <f t="shared" si="7"/>
        <v>0</v>
      </c>
      <c r="M26" s="21">
        <f>IF(ISNA(VLOOKUP($C26,[2]Bareme!$B:$M,4,FALSE)),0,VLOOKUP($C26,[2]Bareme!$B:$M,4,FALSE))</f>
        <v>0</v>
      </c>
      <c r="N26" s="21">
        <f>IF(ISNA(VLOOKUP($C26,[2]Bareme!$B:$M,5,FALSE)),0,VLOOKUP($C26,[2]Bareme!$B:$M,5,FALSE))</f>
        <v>0</v>
      </c>
      <c r="O26" s="21">
        <f>IF(ISNA(VLOOKUP($C26,[2]Bareme!$B:$M,6,FALSE)),0,VLOOKUP($C26,[2]Bareme!$B:$M,6,FALSE))</f>
        <v>0</v>
      </c>
      <c r="P26" s="21">
        <f>IF(ISNA(VLOOKUP($C26,[2]Bareme!$B:$M,8,FALSE)),0,VLOOKUP($C26,[2]Bareme!$B:$M,8,FALSE))</f>
        <v>0</v>
      </c>
      <c r="Q26" s="37">
        <f t="shared" si="8"/>
        <v>0</v>
      </c>
      <c r="R26" s="36">
        <f t="shared" si="9"/>
        <v>0</v>
      </c>
      <c r="S26" s="26">
        <f t="shared" si="10"/>
        <v>0</v>
      </c>
      <c r="T26" s="27">
        <f t="shared" si="11"/>
        <v>0</v>
      </c>
      <c r="V26" s="150" t="s">
        <v>48</v>
      </c>
      <c r="W26" s="192" t="e">
        <f>+W29*$O$4</f>
        <v>#REF!</v>
      </c>
      <c r="X26" s="192" t="e">
        <f>+X29*$O$4</f>
        <v>#REF!</v>
      </c>
      <c r="Y26" s="192" t="e">
        <f>+Y29*$O$4</f>
        <v>#REF!</v>
      </c>
      <c r="Z26" s="192" t="e">
        <f>+Z29*$O$4</f>
        <v>#REF!</v>
      </c>
      <c r="AA26" s="192" t="e">
        <f>+AA29*$O$4</f>
        <v>#REF!</v>
      </c>
      <c r="AB26" s="192" t="e">
        <f>SUM(W26:AA27)</f>
        <v>#REF!</v>
      </c>
      <c r="AC26" s="152" t="s">
        <v>53</v>
      </c>
      <c r="AD26" s="193"/>
    </row>
    <row r="27" spans="3:30" s="13" customFormat="1" ht="24" customHeight="1" x14ac:dyDescent="0.25">
      <c r="C27" s="110"/>
      <c r="D27" s="111"/>
      <c r="E27" s="112"/>
      <c r="F27" s="174"/>
      <c r="G27" s="175"/>
      <c r="H27" s="16">
        <f>IF(ISNA(VLOOKUP($C27,[2]Bareme!$B:$M,2,FALSE)),0,VLOOKUP($C27,[2]Bareme!$B:$M,2,FALSE))</f>
        <v>0</v>
      </c>
      <c r="I27" s="25">
        <f>IF(ISNA(VLOOKUP($C27,[2]Bareme!$B:$M,3,FALSE)),0,VLOOKUP($C27,[2]Bareme!$B:$M,3,FALSE))</f>
        <v>0</v>
      </c>
      <c r="J27" s="33">
        <f>IF(C27&lt;&gt;"",$S$3,0)</f>
        <v>0</v>
      </c>
      <c r="K27" s="19">
        <f>IF(ISNA(VLOOKUP($C27,[2]Bareme!$B:$M,7,FALSE)),0,VLOOKUP($C27,[2]Bareme!$B:$M,7,FALSE))</f>
        <v>0</v>
      </c>
      <c r="L27" s="36">
        <f t="shared" si="7"/>
        <v>0</v>
      </c>
      <c r="M27" s="21">
        <f>IF(ISNA(VLOOKUP($C27,[2]Bareme!$B:$M,4,FALSE)),0,VLOOKUP($C27,[2]Bareme!$B:$M,4,FALSE))</f>
        <v>0</v>
      </c>
      <c r="N27" s="21">
        <f>IF(ISNA(VLOOKUP($C27,[2]Bareme!$B:$M,5,FALSE)),0,VLOOKUP($C27,[2]Bareme!$B:$M,5,FALSE))</f>
        <v>0</v>
      </c>
      <c r="O27" s="21">
        <f>IF(ISNA(VLOOKUP($C27,[2]Bareme!$B:$M,6,FALSE)),0,VLOOKUP($C27,[2]Bareme!$B:$M,6,FALSE))</f>
        <v>0</v>
      </c>
      <c r="P27" s="21">
        <f>IF(ISNA(VLOOKUP($C27,[2]Bareme!$B:$M,8,FALSE)),0,VLOOKUP($C27,[2]Bareme!$B:$M,8,FALSE))</f>
        <v>0</v>
      </c>
      <c r="Q27" s="37">
        <f t="shared" si="8"/>
        <v>0</v>
      </c>
      <c r="R27" s="36">
        <f t="shared" si="9"/>
        <v>0</v>
      </c>
      <c r="S27" s="26">
        <f t="shared" si="10"/>
        <v>0</v>
      </c>
      <c r="T27" s="27">
        <f t="shared" si="11"/>
        <v>0</v>
      </c>
      <c r="V27" s="150"/>
      <c r="W27" s="150"/>
      <c r="X27" s="150"/>
      <c r="Y27" s="150"/>
      <c r="Z27" s="150"/>
      <c r="AA27" s="150"/>
      <c r="AB27" s="150"/>
      <c r="AC27" s="153"/>
      <c r="AD27" s="194"/>
    </row>
    <row r="28" spans="3:30" s="13" customFormat="1" ht="24" customHeight="1" thickBot="1" x14ac:dyDescent="0.3">
      <c r="C28" s="125"/>
      <c r="D28" s="126"/>
      <c r="E28" s="127"/>
      <c r="F28" s="174"/>
      <c r="G28" s="175"/>
      <c r="H28" s="16">
        <f>IF(ISNA(VLOOKUP($C28,[2]Bareme!$B:$M,2,FALSE)),0,VLOOKUP($C28,[2]Bareme!$B:$M,2,FALSE))</f>
        <v>0</v>
      </c>
      <c r="I28" s="25">
        <f>IF(ISNA(VLOOKUP($C28,[2]Bareme!$B:$M,3,FALSE)),0,VLOOKUP($C28,[2]Bareme!$B:$M,3,FALSE))</f>
        <v>0</v>
      </c>
      <c r="J28" s="33">
        <f>IF(C28&lt;&gt;"",$S$3,0)</f>
        <v>0</v>
      </c>
      <c r="K28" s="19">
        <f>IF(ISNA(VLOOKUP($C28,[2]Bareme!$B:$M,7,FALSE)),0,VLOOKUP($C28,[2]Bareme!$B:$M,7,FALSE))</f>
        <v>0</v>
      </c>
      <c r="L28" s="36">
        <f t="shared" si="7"/>
        <v>0</v>
      </c>
      <c r="M28" s="21">
        <f>IF(ISNA(VLOOKUP($C28,[2]Bareme!$B:$M,4,FALSE)),0,VLOOKUP($C28,[2]Bareme!$B:$M,4,FALSE))</f>
        <v>0</v>
      </c>
      <c r="N28" s="21">
        <f>IF(ISNA(VLOOKUP($C28,[2]Bareme!$B:$M,5,FALSE)),0,VLOOKUP($C28,[2]Bareme!$B:$M,5,FALSE))</f>
        <v>0</v>
      </c>
      <c r="O28" s="21">
        <f>IF(ISNA(VLOOKUP($C28,[2]Bareme!$B:$M,6,FALSE)),0,VLOOKUP($C28,[2]Bareme!$B:$M,6,FALSE))</f>
        <v>0</v>
      </c>
      <c r="P28" s="21">
        <f>IF(ISNA(VLOOKUP($C28,[2]Bareme!$B:$M,8,FALSE)),0,VLOOKUP($C28,[2]Bareme!$B:$M,8,FALSE))</f>
        <v>0</v>
      </c>
      <c r="Q28" s="37">
        <f t="shared" si="8"/>
        <v>0</v>
      </c>
      <c r="R28" s="36">
        <f t="shared" si="9"/>
        <v>0</v>
      </c>
      <c r="S28" s="26">
        <f t="shared" si="10"/>
        <v>0</v>
      </c>
      <c r="T28" s="27">
        <f t="shared" si="11"/>
        <v>0</v>
      </c>
    </row>
    <row r="29" spans="3:30" s="10" customFormat="1" ht="24" customHeight="1" x14ac:dyDescent="0.45">
      <c r="C29" s="11"/>
      <c r="D29" s="11"/>
      <c r="E29" s="11"/>
      <c r="F29" s="38"/>
      <c r="G29" s="39"/>
      <c r="H29" s="147" t="s">
        <v>24</v>
      </c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8"/>
      <c r="V29" s="176" t="s">
        <v>41</v>
      </c>
      <c r="W29" s="178" t="e">
        <f>+W17*W14</f>
        <v>#REF!</v>
      </c>
      <c r="X29" s="178" t="e">
        <f>+X17*X14</f>
        <v>#REF!</v>
      </c>
      <c r="Y29" s="178" t="e">
        <f>+Y17*Y14</f>
        <v>#REF!</v>
      </c>
      <c r="Z29" s="178" t="e">
        <f>+Z17*Z14</f>
        <v>#REF!</v>
      </c>
      <c r="AA29" s="184" t="e">
        <f>+AA17*AA14</f>
        <v>#REF!</v>
      </c>
      <c r="AB29" s="186" t="e">
        <f>SUM(W29:AA30)</f>
        <v>#REF!</v>
      </c>
      <c r="AC29" s="188" t="s">
        <v>54</v>
      </c>
      <c r="AD29" s="154">
        <f>+P4</f>
        <v>0</v>
      </c>
    </row>
    <row r="30" spans="3:30" s="10" customFormat="1" ht="24" customHeight="1" thickBot="1" x14ac:dyDescent="0.5">
      <c r="C30" s="11"/>
      <c r="D30" s="11"/>
      <c r="E30" s="11"/>
      <c r="F30" s="40"/>
      <c r="G30" s="41"/>
      <c r="H30" s="190" t="s">
        <v>8</v>
      </c>
      <c r="I30" s="190"/>
      <c r="J30" s="191"/>
      <c r="K30" s="135" t="s">
        <v>10</v>
      </c>
      <c r="L30" s="146"/>
      <c r="M30" s="146"/>
      <c r="N30" s="146"/>
      <c r="O30" s="146" t="s">
        <v>11</v>
      </c>
      <c r="P30" s="146"/>
      <c r="Q30" s="146"/>
      <c r="R30" s="146"/>
      <c r="S30" s="136">
        <f>SUM(S33:S41)</f>
        <v>0</v>
      </c>
      <c r="T30" s="103"/>
      <c r="V30" s="177"/>
      <c r="W30" s="179"/>
      <c r="X30" s="179"/>
      <c r="Y30" s="179"/>
      <c r="Z30" s="179"/>
      <c r="AA30" s="185"/>
      <c r="AB30" s="187"/>
      <c r="AC30" s="189"/>
      <c r="AD30" s="155"/>
    </row>
    <row r="31" spans="3:30" s="10" customFormat="1" ht="24" customHeight="1" x14ac:dyDescent="0.45">
      <c r="C31" s="11"/>
      <c r="D31" s="11"/>
      <c r="E31" s="11"/>
      <c r="F31" s="129" t="s">
        <v>25</v>
      </c>
      <c r="G31" s="142" t="s">
        <v>26</v>
      </c>
      <c r="H31" s="180" t="s">
        <v>15</v>
      </c>
      <c r="I31" s="182" t="s">
        <v>0</v>
      </c>
      <c r="J31" s="142" t="s">
        <v>33</v>
      </c>
      <c r="K31" s="170" t="s">
        <v>61</v>
      </c>
      <c r="L31" s="164" t="s">
        <v>47</v>
      </c>
      <c r="M31" s="166" t="s">
        <v>32</v>
      </c>
      <c r="N31" s="167"/>
      <c r="O31" s="170" t="s">
        <v>46</v>
      </c>
      <c r="P31" s="164" t="s">
        <v>47</v>
      </c>
      <c r="Q31" s="166" t="s">
        <v>32</v>
      </c>
      <c r="R31" s="167"/>
      <c r="S31" s="136"/>
      <c r="T31" s="103"/>
      <c r="V31" s="150" t="s">
        <v>47</v>
      </c>
      <c r="W31" s="42"/>
      <c r="X31" s="43"/>
      <c r="Y31" s="43"/>
      <c r="Z31" s="43"/>
      <c r="AA31" s="157"/>
      <c r="AB31" s="159"/>
      <c r="AC31" s="13"/>
      <c r="AD31" s="13"/>
    </row>
    <row r="32" spans="3:30" s="10" customFormat="1" ht="24" customHeight="1" thickBot="1" x14ac:dyDescent="0.5">
      <c r="C32" s="11"/>
      <c r="D32" s="11"/>
      <c r="E32" s="11"/>
      <c r="F32" s="172"/>
      <c r="G32" s="173"/>
      <c r="H32" s="181"/>
      <c r="I32" s="183"/>
      <c r="J32" s="173"/>
      <c r="K32" s="171"/>
      <c r="L32" s="165"/>
      <c r="M32" s="168"/>
      <c r="N32" s="169"/>
      <c r="O32" s="171"/>
      <c r="P32" s="165"/>
      <c r="Q32" s="168"/>
      <c r="R32" s="169"/>
      <c r="S32" s="137"/>
      <c r="T32" s="101"/>
      <c r="V32" s="150"/>
      <c r="W32" s="44"/>
      <c r="X32" s="45"/>
      <c r="Y32" s="45"/>
      <c r="Z32" s="45"/>
      <c r="AA32" s="158"/>
      <c r="AB32" s="160"/>
    </row>
    <row r="33" spans="3:30" s="13" customFormat="1" ht="24" customHeight="1" x14ac:dyDescent="0.25">
      <c r="C33" s="138"/>
      <c r="D33" s="161"/>
      <c r="E33" s="139"/>
      <c r="F33" s="46"/>
      <c r="G33" s="46"/>
      <c r="H33" s="16">
        <f>IF(ISNA(VLOOKUP($C33,[2]Bareme!$B:$M,2,FALSE)),0,VLOOKUP($C33,[2]Bareme!$B:$M,2,FALSE))</f>
        <v>0</v>
      </c>
      <c r="I33" s="25">
        <f>IF(ISNA(VLOOKUP($C33,[2]Bareme!$B:$M,3,FALSE)),0,VLOOKUP($C33,[2]Bareme!$B:$M,3,FALSE))</f>
        <v>0</v>
      </c>
      <c r="J33" s="47">
        <f t="shared" ref="J33:J41" si="12">+IF($O$5=0,$O$4*F33*G33,$O$5*F33*G33)</f>
        <v>0</v>
      </c>
      <c r="K33" s="48">
        <f>IF(ISNA(VLOOKUP($C33,[2]Bareme!$B:$M,10,FALSE)),0,VLOOKUP($C33,[2]Bareme!$B:$M,10,FALSE))</f>
        <v>0</v>
      </c>
      <c r="L33" s="49"/>
      <c r="M33" s="113">
        <f>+IF(L33="",K33*J33,L33*J33)</f>
        <v>0</v>
      </c>
      <c r="N33" s="114"/>
      <c r="O33" s="50">
        <f>IF(ISNA(VLOOKUP($C33,[2]Bareme!$B:$M,11,FALSE)),0,VLOOKUP($C33,[2]Bareme!$B:$M,11,FALSE))</f>
        <v>0</v>
      </c>
      <c r="P33" s="51"/>
      <c r="Q33" s="113">
        <f>+IF(P33="",O33*J33,P33*J33)</f>
        <v>0</v>
      </c>
      <c r="R33" s="114"/>
      <c r="S33" s="26">
        <f t="shared" ref="S33:S35" si="13">+Q33+M33</f>
        <v>0</v>
      </c>
      <c r="T33" s="27">
        <f t="shared" ref="T33:T41" si="14">IFERROR(S33/$AB$11,0)</f>
        <v>0</v>
      </c>
      <c r="V33" s="150" t="s">
        <v>50</v>
      </c>
      <c r="W33" s="42"/>
      <c r="X33" s="43"/>
      <c r="Y33" s="43"/>
      <c r="Z33" s="43"/>
      <c r="AA33" s="157"/>
      <c r="AB33" s="162" t="e">
        <f>+IF(AB31="",AB29,AB31)</f>
        <v>#REF!</v>
      </c>
      <c r="AC33" s="152" t="s">
        <v>54</v>
      </c>
      <c r="AD33" s="154">
        <f>+P4</f>
        <v>0</v>
      </c>
    </row>
    <row r="34" spans="3:30" s="13" customFormat="1" ht="24" customHeight="1" thickBot="1" x14ac:dyDescent="0.3">
      <c r="C34" s="110"/>
      <c r="D34" s="111"/>
      <c r="E34" s="112"/>
      <c r="F34" s="46"/>
      <c r="G34" s="46"/>
      <c r="H34" s="16">
        <f>IF(ISNA(VLOOKUP($C34,[2]Bareme!$B:$M,2,FALSE)),0,VLOOKUP($C34,[2]Bareme!$B:$M,2,FALSE))</f>
        <v>0</v>
      </c>
      <c r="I34" s="25">
        <f>IF(ISNA(VLOOKUP($C34,[2]Bareme!$B:$M,3,FALSE)),0,VLOOKUP($C34,[2]Bareme!$B:$M,3,FALSE))</f>
        <v>0</v>
      </c>
      <c r="J34" s="47">
        <f t="shared" si="12"/>
        <v>0</v>
      </c>
      <c r="K34" s="21">
        <f>IF(ISNA(VLOOKUP($C34,[2]Bareme!$B:$M,10,FALSE)),0,VLOOKUP($C34,[2]Bareme!$B:$M,10,FALSE))</f>
        <v>0</v>
      </c>
      <c r="L34" s="52"/>
      <c r="M34" s="113">
        <f t="shared" ref="M34:M41" si="15">+IF(L34="",K34*J34,L34*J34)</f>
        <v>0</v>
      </c>
      <c r="N34" s="114"/>
      <c r="O34" s="53">
        <f>IF(ISNA(VLOOKUP($C34,[2]Bareme!$B:$M,11,FALSE)),0,VLOOKUP($C34,[2]Bareme!$B:$M,11,FALSE))</f>
        <v>0</v>
      </c>
      <c r="P34" s="54"/>
      <c r="Q34" s="115">
        <f t="shared" ref="Q34:Q41" si="16">+IF(P34="",O34*J34,P34*J34)</f>
        <v>0</v>
      </c>
      <c r="R34" s="114"/>
      <c r="S34" s="26">
        <f t="shared" si="13"/>
        <v>0</v>
      </c>
      <c r="T34" s="27">
        <f t="shared" si="14"/>
        <v>0</v>
      </c>
      <c r="V34" s="150"/>
      <c r="W34" s="44"/>
      <c r="X34" s="45"/>
      <c r="Y34" s="45"/>
      <c r="Z34" s="45"/>
      <c r="AA34" s="158"/>
      <c r="AB34" s="163"/>
      <c r="AC34" s="153"/>
      <c r="AD34" s="155"/>
    </row>
    <row r="35" spans="3:30" s="13" customFormat="1" ht="24" customHeight="1" x14ac:dyDescent="0.35">
      <c r="C35" s="156"/>
      <c r="D35" s="111"/>
      <c r="E35" s="112"/>
      <c r="F35" s="46"/>
      <c r="G35" s="46"/>
      <c r="H35" s="16">
        <f>IF(ISNA(VLOOKUP($C35,[2]Bareme!$B:$M,2,FALSE)),0,VLOOKUP($C35,[2]Bareme!$B:$M,2,FALSE))</f>
        <v>0</v>
      </c>
      <c r="I35" s="25">
        <f>IF(ISNA(VLOOKUP($C35,[2]Bareme!$B:$M,3,FALSE)),0,VLOOKUP($C35,[2]Bareme!$B:$M,3,FALSE))</f>
        <v>0</v>
      </c>
      <c r="J35" s="47">
        <f t="shared" si="12"/>
        <v>0</v>
      </c>
      <c r="K35" s="21">
        <f>IF(ISNA(VLOOKUP($C35,[2]Bareme!$B:$M,10,FALSE)),0,VLOOKUP($C35,[2]Bareme!$B:$M,10,FALSE))</f>
        <v>0</v>
      </c>
      <c r="L35" s="52"/>
      <c r="M35" s="113">
        <f t="shared" si="15"/>
        <v>0</v>
      </c>
      <c r="N35" s="114"/>
      <c r="O35" s="53">
        <f>IF(ISNA(VLOOKUP($C35,[2]Bareme!$B:$M,11,FALSE)),0,VLOOKUP($C35,[2]Bareme!$B:$M,11,FALSE))</f>
        <v>0</v>
      </c>
      <c r="P35" s="54"/>
      <c r="Q35" s="115">
        <f t="shared" si="16"/>
        <v>0</v>
      </c>
      <c r="R35" s="114"/>
      <c r="S35" s="26">
        <f t="shared" si="13"/>
        <v>0</v>
      </c>
      <c r="T35" s="27">
        <f t="shared" si="14"/>
        <v>0</v>
      </c>
      <c r="V35" s="10"/>
      <c r="W35" s="10"/>
      <c r="X35" s="10"/>
      <c r="Y35" s="10"/>
      <c r="Z35" s="10"/>
      <c r="AA35" s="10"/>
      <c r="AB35" s="10"/>
      <c r="AC35" s="10"/>
      <c r="AD35" s="10"/>
    </row>
    <row r="36" spans="3:30" s="13" customFormat="1" ht="24" customHeight="1" x14ac:dyDescent="0.25">
      <c r="C36" s="110"/>
      <c r="D36" s="111"/>
      <c r="E36" s="112"/>
      <c r="F36" s="46"/>
      <c r="G36" s="46"/>
      <c r="H36" s="16">
        <f>IF(ISNA(VLOOKUP($C36,[2]Bareme!$B:$M,2,FALSE)),0,VLOOKUP($C36,[2]Bareme!$B:$M,2,FALSE))</f>
        <v>0</v>
      </c>
      <c r="I36" s="25">
        <f>IF(ISNA(VLOOKUP($C36,[2]Bareme!$B:$M,3,FALSE)),0,VLOOKUP($C36,[2]Bareme!$B:$M,3,FALSE))</f>
        <v>0</v>
      </c>
      <c r="J36" s="47">
        <f t="shared" si="12"/>
        <v>0</v>
      </c>
      <c r="K36" s="21">
        <f>IF(ISNA(VLOOKUP($C36,[2]Bareme!$B:$M,10,FALSE)),0,VLOOKUP($C36,[2]Bareme!$B:$M,10,FALSE))</f>
        <v>0</v>
      </c>
      <c r="L36" s="52"/>
      <c r="M36" s="113">
        <f t="shared" si="15"/>
        <v>0</v>
      </c>
      <c r="N36" s="114"/>
      <c r="O36" s="53">
        <f>IF(ISNA(VLOOKUP($C36,[2]Bareme!$B:$M,11,FALSE)),0,VLOOKUP($C36,[2]Bareme!$B:$M,11,FALSE))</f>
        <v>0</v>
      </c>
      <c r="P36" s="54"/>
      <c r="Q36" s="115">
        <f t="shared" si="16"/>
        <v>0</v>
      </c>
      <c r="R36" s="114"/>
      <c r="S36" s="26">
        <f>+Q36+M36</f>
        <v>0</v>
      </c>
      <c r="T36" s="27">
        <f t="shared" si="14"/>
        <v>0</v>
      </c>
      <c r="V36" s="150" t="s">
        <v>42</v>
      </c>
      <c r="W36" s="149">
        <f>IFERROR(W29/$AB$29,0)</f>
        <v>0</v>
      </c>
      <c r="X36" s="149">
        <f>IFERROR(X29/$AB$29,0)</f>
        <v>0</v>
      </c>
      <c r="Y36" s="149">
        <f>IFERROR(Y29/$AB$29,0)</f>
        <v>0</v>
      </c>
      <c r="Z36" s="149">
        <f>IFERROR(Z29/$AB$29,0)</f>
        <v>0</v>
      </c>
      <c r="AA36" s="149">
        <f>IFERROR(AA29/$AB$29,0)</f>
        <v>0</v>
      </c>
    </row>
    <row r="37" spans="3:30" s="13" customFormat="1" ht="24" customHeight="1" x14ac:dyDescent="0.35">
      <c r="C37" s="110"/>
      <c r="D37" s="111"/>
      <c r="E37" s="112"/>
      <c r="F37" s="46"/>
      <c r="G37" s="46"/>
      <c r="H37" s="16">
        <f>IF(ISNA(VLOOKUP($C37,[2]Bareme!$B:$M,2,FALSE)),0,VLOOKUP($C37,[2]Bareme!$B:$M,2,FALSE))</f>
        <v>0</v>
      </c>
      <c r="I37" s="25">
        <f>IF(ISNA(VLOOKUP($C37,[2]Bareme!$B:$M,3,FALSE)),0,VLOOKUP($C37,[2]Bareme!$B:$M,3,FALSE))</f>
        <v>0</v>
      </c>
      <c r="J37" s="47">
        <f t="shared" si="12"/>
        <v>0</v>
      </c>
      <c r="K37" s="21">
        <f>IF(ISNA(VLOOKUP($C37,[2]Bareme!$B:$M,10,FALSE)),0,VLOOKUP($C37,[2]Bareme!$B:$M,10,FALSE))</f>
        <v>0</v>
      </c>
      <c r="L37" s="52"/>
      <c r="M37" s="113">
        <f t="shared" si="15"/>
        <v>0</v>
      </c>
      <c r="N37" s="114"/>
      <c r="O37" s="53">
        <f>IF(ISNA(VLOOKUP($C37,[2]Bareme!$B:$M,11,FALSE)),0,VLOOKUP($C37,[2]Bareme!$B:$M,11,FALSE))</f>
        <v>0</v>
      </c>
      <c r="P37" s="54"/>
      <c r="Q37" s="115">
        <f t="shared" si="16"/>
        <v>0</v>
      </c>
      <c r="R37" s="114"/>
      <c r="S37" s="26">
        <f t="shared" ref="S37:S41" si="17">+Q37+M37</f>
        <v>0</v>
      </c>
      <c r="T37" s="27">
        <f t="shared" si="14"/>
        <v>0</v>
      </c>
      <c r="V37" s="150"/>
      <c r="W37" s="149"/>
      <c r="X37" s="149"/>
      <c r="Y37" s="149"/>
      <c r="Z37" s="149"/>
      <c r="AA37" s="149"/>
      <c r="AB37" s="10"/>
    </row>
    <row r="38" spans="3:30" s="13" customFormat="1" ht="24" customHeight="1" x14ac:dyDescent="0.25">
      <c r="C38" s="110"/>
      <c r="D38" s="111"/>
      <c r="E38" s="112"/>
      <c r="F38" s="46"/>
      <c r="G38" s="46"/>
      <c r="H38" s="16">
        <f>IF(ISNA(VLOOKUP($C38,[2]Bareme!$B:$M,2,FALSE)),0,VLOOKUP($C38,[2]Bareme!$B:$M,2,FALSE))</f>
        <v>0</v>
      </c>
      <c r="I38" s="25">
        <f>IF(ISNA(VLOOKUP($C38,[2]Bareme!$B:$M,3,FALSE)),0,VLOOKUP($C38,[2]Bareme!$B:$M,3,FALSE))</f>
        <v>0</v>
      </c>
      <c r="J38" s="47">
        <f t="shared" si="12"/>
        <v>0</v>
      </c>
      <c r="K38" s="21">
        <f>IF(ISNA(VLOOKUP($C38,[2]Bareme!$B:$M,10,FALSE)),0,VLOOKUP($C38,[2]Bareme!$B:$M,10,FALSE))</f>
        <v>0</v>
      </c>
      <c r="L38" s="52"/>
      <c r="M38" s="113">
        <f t="shared" si="15"/>
        <v>0</v>
      </c>
      <c r="N38" s="114"/>
      <c r="O38" s="53">
        <f>IF(ISNA(VLOOKUP($C38,[2]Bareme!$B:$M,11,FALSE)),0,VLOOKUP($C38,[2]Bareme!$B:$M,11,FALSE))</f>
        <v>0</v>
      </c>
      <c r="P38" s="54"/>
      <c r="Q38" s="115">
        <f t="shared" si="16"/>
        <v>0</v>
      </c>
      <c r="R38" s="114"/>
      <c r="S38" s="26">
        <f t="shared" si="17"/>
        <v>0</v>
      </c>
      <c r="T38" s="27">
        <f t="shared" si="14"/>
        <v>0</v>
      </c>
    </row>
    <row r="39" spans="3:30" s="13" customFormat="1" ht="24" customHeight="1" x14ac:dyDescent="0.25">
      <c r="C39" s="110"/>
      <c r="D39" s="111"/>
      <c r="E39" s="112"/>
      <c r="F39" s="46"/>
      <c r="G39" s="46"/>
      <c r="H39" s="16">
        <f>IF(ISNA(VLOOKUP($C39,[2]Bareme!$B:$M,2,FALSE)),0,VLOOKUP($C39,[2]Bareme!$B:$M,2,FALSE))</f>
        <v>0</v>
      </c>
      <c r="I39" s="25">
        <f>IF(ISNA(VLOOKUP($C39,[2]Bareme!$B:$M,3,FALSE)),0,VLOOKUP($C39,[2]Bareme!$B:$M,3,FALSE))</f>
        <v>0</v>
      </c>
      <c r="J39" s="47">
        <f t="shared" si="12"/>
        <v>0</v>
      </c>
      <c r="K39" s="21">
        <f>IF(ISNA(VLOOKUP($C39,[2]Bareme!$B:$M,10,FALSE)),0,VLOOKUP($C39,[2]Bareme!$B:$M,10,FALSE))</f>
        <v>0</v>
      </c>
      <c r="L39" s="52"/>
      <c r="M39" s="113">
        <f t="shared" si="15"/>
        <v>0</v>
      </c>
      <c r="N39" s="114"/>
      <c r="O39" s="53">
        <f>IF(ISNA(VLOOKUP($C39,[2]Bareme!$B:$M,11,FALSE)),0,VLOOKUP($C39,[2]Bareme!$B:$M,11,FALSE))</f>
        <v>0</v>
      </c>
      <c r="P39" s="54"/>
      <c r="Q39" s="115">
        <f t="shared" si="16"/>
        <v>0</v>
      </c>
      <c r="R39" s="114"/>
      <c r="S39" s="26">
        <f t="shared" si="17"/>
        <v>0</v>
      </c>
      <c r="T39" s="27">
        <f t="shared" si="14"/>
        <v>0</v>
      </c>
      <c r="V39" s="151" t="s">
        <v>49</v>
      </c>
      <c r="W39" s="151"/>
      <c r="X39" s="151"/>
      <c r="Y39" s="151"/>
      <c r="Z39" s="151"/>
      <c r="AA39" s="151"/>
      <c r="AB39" s="151"/>
      <c r="AC39" s="151"/>
      <c r="AD39" s="151"/>
    </row>
    <row r="40" spans="3:30" s="13" customFormat="1" ht="24" customHeight="1" x14ac:dyDescent="0.25">
      <c r="C40" s="110"/>
      <c r="D40" s="111"/>
      <c r="E40" s="112"/>
      <c r="F40" s="46"/>
      <c r="G40" s="46"/>
      <c r="H40" s="16">
        <f>IF(ISNA(VLOOKUP($C40,[2]Bareme!$B:$M,2,FALSE)),0,VLOOKUP($C40,[2]Bareme!$B:$M,2,FALSE))</f>
        <v>0</v>
      </c>
      <c r="I40" s="25">
        <f>IF(ISNA(VLOOKUP($C40,[2]Bareme!$B:$M,3,FALSE)),0,VLOOKUP($C40,[2]Bareme!$B:$M,3,FALSE))</f>
        <v>0</v>
      </c>
      <c r="J40" s="47">
        <f t="shared" si="12"/>
        <v>0</v>
      </c>
      <c r="K40" s="21">
        <f>IF(ISNA(VLOOKUP($C40,[2]Bareme!$B:$M,10,FALSE)),0,VLOOKUP($C40,[2]Bareme!$B:$M,10,FALSE))</f>
        <v>0</v>
      </c>
      <c r="L40" s="52"/>
      <c r="M40" s="113">
        <f t="shared" si="15"/>
        <v>0</v>
      </c>
      <c r="N40" s="114"/>
      <c r="O40" s="53">
        <f>IF(ISNA(VLOOKUP($C40,[2]Bareme!$B:$M,11,FALSE)),0,VLOOKUP($C40,[2]Bareme!$B:$M,11,FALSE))</f>
        <v>0</v>
      </c>
      <c r="P40" s="54"/>
      <c r="Q40" s="115">
        <f t="shared" si="16"/>
        <v>0</v>
      </c>
      <c r="R40" s="114"/>
      <c r="S40" s="26">
        <f t="shared" si="17"/>
        <v>0</v>
      </c>
      <c r="T40" s="27">
        <f t="shared" si="14"/>
        <v>0</v>
      </c>
      <c r="V40" s="116"/>
      <c r="W40" s="117"/>
      <c r="X40" s="117"/>
      <c r="Y40" s="117"/>
      <c r="Z40" s="117"/>
      <c r="AA40" s="117"/>
      <c r="AB40" s="117"/>
      <c r="AC40" s="117"/>
      <c r="AD40" s="118"/>
    </row>
    <row r="41" spans="3:30" s="13" customFormat="1" ht="24" customHeight="1" x14ac:dyDescent="0.25">
      <c r="C41" s="125"/>
      <c r="D41" s="126"/>
      <c r="E41" s="127"/>
      <c r="F41" s="46"/>
      <c r="G41" s="46"/>
      <c r="H41" s="16">
        <f>IF(ISNA(VLOOKUP($C41,[2]Bareme!$B:$M,2,FALSE)),0,VLOOKUP($C41,[2]Bareme!$B:$M,2,FALSE))</f>
        <v>0</v>
      </c>
      <c r="I41" s="25">
        <f>IF(ISNA(VLOOKUP($C41,[2]Bareme!$B:$M,3,FALSE)),0,VLOOKUP($C41,[2]Bareme!$B:$M,3,FALSE))</f>
        <v>0</v>
      </c>
      <c r="J41" s="47">
        <f t="shared" si="12"/>
        <v>0</v>
      </c>
      <c r="K41" s="21">
        <f>IF(ISNA(VLOOKUP($C41,[2]Bareme!$B:$M,10,FALSE)),0,VLOOKUP($C41,[2]Bareme!$B:$M,10,FALSE))</f>
        <v>0</v>
      </c>
      <c r="L41" s="52"/>
      <c r="M41" s="113">
        <f t="shared" si="15"/>
        <v>0</v>
      </c>
      <c r="N41" s="114"/>
      <c r="O41" s="53">
        <f>IF(ISNA(VLOOKUP($C41,[2]Bareme!$B:$M,11,FALSE)),0,VLOOKUP($C41,[2]Bareme!$B:$M,11,FALSE))</f>
        <v>0</v>
      </c>
      <c r="P41" s="54"/>
      <c r="Q41" s="115">
        <f t="shared" si="16"/>
        <v>0</v>
      </c>
      <c r="R41" s="114"/>
      <c r="S41" s="26">
        <f t="shared" si="17"/>
        <v>0</v>
      </c>
      <c r="T41" s="27">
        <f t="shared" si="14"/>
        <v>0</v>
      </c>
      <c r="V41" s="119"/>
      <c r="W41" s="120"/>
      <c r="X41" s="120"/>
      <c r="Y41" s="120"/>
      <c r="Z41" s="120"/>
      <c r="AA41" s="120"/>
      <c r="AB41" s="120"/>
      <c r="AC41" s="120"/>
      <c r="AD41" s="121"/>
    </row>
    <row r="42" spans="3:30" s="13" customFormat="1" ht="24" customHeight="1" x14ac:dyDescent="0.25">
      <c r="C42" s="102"/>
      <c r="D42" s="55"/>
      <c r="E42" s="55"/>
      <c r="F42" s="38"/>
      <c r="G42" s="39"/>
      <c r="H42" s="147" t="s">
        <v>27</v>
      </c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8"/>
      <c r="V42" s="119"/>
      <c r="W42" s="120"/>
      <c r="X42" s="120"/>
      <c r="Y42" s="120"/>
      <c r="Z42" s="120"/>
      <c r="AA42" s="120"/>
      <c r="AB42" s="120"/>
      <c r="AC42" s="120"/>
      <c r="AD42" s="121"/>
    </row>
    <row r="43" spans="3:30" s="10" customFormat="1" ht="24" customHeight="1" x14ac:dyDescent="0.45">
      <c r="C43" s="11"/>
      <c r="D43" s="11"/>
      <c r="E43" s="128" t="s">
        <v>28</v>
      </c>
      <c r="F43" s="140" t="s">
        <v>25</v>
      </c>
      <c r="G43" s="141" t="s">
        <v>26</v>
      </c>
      <c r="H43" s="143" t="s">
        <v>15</v>
      </c>
      <c r="I43" s="145" t="s">
        <v>0</v>
      </c>
      <c r="J43" s="141" t="s">
        <v>29</v>
      </c>
      <c r="K43" s="130" t="s">
        <v>9</v>
      </c>
      <c r="L43" s="132"/>
      <c r="M43" s="130" t="s">
        <v>7</v>
      </c>
      <c r="N43" s="131"/>
      <c r="O43" s="131"/>
      <c r="P43" s="131"/>
      <c r="Q43" s="131"/>
      <c r="R43" s="132"/>
      <c r="S43" s="136">
        <f>SUM(S45:S47)</f>
        <v>0</v>
      </c>
      <c r="T43" s="103"/>
      <c r="V43" s="119"/>
      <c r="W43" s="120"/>
      <c r="X43" s="120"/>
      <c r="Y43" s="120"/>
      <c r="Z43" s="120"/>
      <c r="AA43" s="120"/>
      <c r="AB43" s="120"/>
      <c r="AC43" s="120"/>
      <c r="AD43" s="121"/>
    </row>
    <row r="44" spans="3:30" s="10" customFormat="1" ht="30.75" customHeight="1" x14ac:dyDescent="0.45">
      <c r="C44" s="11"/>
      <c r="D44" s="11"/>
      <c r="E44" s="129"/>
      <c r="F44" s="129"/>
      <c r="G44" s="142"/>
      <c r="H44" s="144"/>
      <c r="I44" s="146"/>
      <c r="J44" s="142"/>
      <c r="K44" s="133"/>
      <c r="L44" s="135"/>
      <c r="M44" s="133"/>
      <c r="N44" s="134"/>
      <c r="O44" s="134"/>
      <c r="P44" s="134"/>
      <c r="Q44" s="134"/>
      <c r="R44" s="135"/>
      <c r="S44" s="137"/>
      <c r="T44" s="101"/>
      <c r="V44" s="119"/>
      <c r="W44" s="120"/>
      <c r="X44" s="120"/>
      <c r="Y44" s="120"/>
      <c r="Z44" s="120"/>
      <c r="AA44" s="120"/>
      <c r="AB44" s="120"/>
      <c r="AC44" s="120"/>
      <c r="AD44" s="121"/>
    </row>
    <row r="45" spans="3:30" s="13" customFormat="1" ht="24" customHeight="1" x14ac:dyDescent="0.25">
      <c r="C45" s="138"/>
      <c r="D45" s="139"/>
      <c r="E45" s="56"/>
      <c r="F45" s="56"/>
      <c r="G45" s="57"/>
      <c r="H45" s="58" t="str">
        <f>IF(ISNA(VLOOKUP($C45,[2]Bareme!$B:$M,2,FALSE)),"",VLOOKUP($C45,[2]Bareme!$B:$M,2,FALSE))</f>
        <v/>
      </c>
      <c r="I45" s="59">
        <f>IF(ISNA(VLOOKUP($C45,[2]Bareme!$B:$M,3,FALSE)),0,VLOOKUP($C45,[2]Bareme!$B:$M,3,FALSE))</f>
        <v>0</v>
      </c>
      <c r="J45" s="60">
        <f>ROUNDUP(IFERROR($S$2*G45*F45/IF(ISNA(VLOOKUP($C45,[2]Bareme!$B$2:$M$10000,12,FALSE)),"",VLOOKUP($C45,[2]Bareme!$B$2:$M$10000,12,FALSE))/E45,0),1)</f>
        <v>0</v>
      </c>
      <c r="K45" s="34">
        <f>IF(ISNA(VLOOKUP($C45,[2]Bareme!$B:$M,7,FALSE)),0,VLOOKUP($C45,[2]Bareme!$B:$M,7,FALSE))</f>
        <v>0</v>
      </c>
      <c r="L45" s="61">
        <f t="shared" ref="L45:L47" si="18">IFERROR(K45*J45*F45,0)</f>
        <v>0</v>
      </c>
      <c r="M45" s="48">
        <f>IF(ISNA(VLOOKUP($C45,[2]Bareme!$B:$M,4,FALSE)),0,VLOOKUP($C45,[2]Bareme!$B:$M,4,FALSE))</f>
        <v>0</v>
      </c>
      <c r="N45" s="48">
        <f>IF(ISNA(VLOOKUP($C45,[2]Bareme!$B:$M,5,FALSE)),0,VLOOKUP($C45,[2]Bareme!$B:$M,5,FALSE))</f>
        <v>0</v>
      </c>
      <c r="O45" s="48">
        <f>IF(ISNA(VLOOKUP($C45,[2]Bareme!$B:$M,6,FALSE)),0,VLOOKUP($C45,[2]Bareme!$B:$M,6,FALSE))</f>
        <v>0</v>
      </c>
      <c r="P45" s="48">
        <f>IF(ISNA(VLOOKUP($C45,[2]Bareme!$B:$M,8,FALSE)),0,VLOOKUP($C45,[2]Bareme!$B:$M,8,FALSE))</f>
        <v>0</v>
      </c>
      <c r="Q45" s="34">
        <f>+P45+O45+N45+M45</f>
        <v>0</v>
      </c>
      <c r="R45" s="62">
        <f>+IFERROR(Q45*J45*$S$3,0)</f>
        <v>0</v>
      </c>
      <c r="S45" s="23">
        <f t="shared" ref="S45:S47" si="19">+R45+L45</f>
        <v>0</v>
      </c>
      <c r="T45" s="24">
        <f t="shared" ref="T45:T47" si="20">IFERROR(S45/$AB$11,0)</f>
        <v>0</v>
      </c>
      <c r="V45" s="119"/>
      <c r="W45" s="120"/>
      <c r="X45" s="120"/>
      <c r="Y45" s="120"/>
      <c r="Z45" s="120"/>
      <c r="AA45" s="120"/>
      <c r="AB45" s="120"/>
      <c r="AC45" s="120"/>
      <c r="AD45" s="121"/>
    </row>
    <row r="46" spans="3:30" s="13" customFormat="1" ht="24" customHeight="1" x14ac:dyDescent="0.25">
      <c r="C46" s="110"/>
      <c r="D46" s="112"/>
      <c r="E46" s="63"/>
      <c r="F46" s="46"/>
      <c r="G46" s="46"/>
      <c r="H46" s="16" t="str">
        <f>IF(ISNA(VLOOKUP($C46,[2]Bareme!$B:$M,2,FALSE)),"",VLOOKUP($C46,[2]Bareme!$B:$M,2,FALSE))</f>
        <v/>
      </c>
      <c r="I46" s="25">
        <f>IF(ISNA(VLOOKUP($C46,[2]Bareme!$B:$M,3,FALSE)),0,VLOOKUP($C46,[2]Bareme!$B:$M,3,FALSE))</f>
        <v>0</v>
      </c>
      <c r="J46" s="60">
        <f>ROUNDUP(IFERROR($S$2*G46*F46/IF(ISNA(VLOOKUP($C46,[2]Bareme!$B$2:$M$10000,12,FALSE)),"",VLOOKUP($C46,[2]Bareme!$B$2:$M$10000,12,FALSE))/E46,0),1)</f>
        <v>0</v>
      </c>
      <c r="K46" s="19">
        <f>IF(ISNA(VLOOKUP($C46,[2]Bareme!$B:$M,7,FALSE)),0,VLOOKUP($C46,[2]Bareme!$B:$M,7,FALSE))</f>
        <v>0</v>
      </c>
      <c r="L46" s="20">
        <f t="shared" si="18"/>
        <v>0</v>
      </c>
      <c r="M46" s="21">
        <f>IF(ISNA(VLOOKUP($C46,[2]Bareme!$B:$M,4,FALSE)),0,VLOOKUP($C46,[2]Bareme!$B:$M,4,FALSE))</f>
        <v>0</v>
      </c>
      <c r="N46" s="21">
        <f>IF(ISNA(VLOOKUP($C46,[2]Bareme!$B:$M,5,FALSE)),0,VLOOKUP($C46,[2]Bareme!$B:$M,5,FALSE))</f>
        <v>0</v>
      </c>
      <c r="O46" s="21">
        <f>IF(ISNA(VLOOKUP($C46,[2]Bareme!$B:$M,6,FALSE)),0,VLOOKUP($C46,[2]Bareme!$B:$M,6,FALSE))</f>
        <v>0</v>
      </c>
      <c r="P46" s="21">
        <f>IF(ISNA(VLOOKUP($C46,[2]Bareme!$B:$M,8,FALSE)),0,VLOOKUP($C46,[2]Bareme!$B:$M,8,FALSE))</f>
        <v>0</v>
      </c>
      <c r="Q46" s="19">
        <f>+P46+O46+N46+M46</f>
        <v>0</v>
      </c>
      <c r="R46" s="22">
        <f>+IFERROR(Q46*J46*$S$3,0)</f>
        <v>0</v>
      </c>
      <c r="S46" s="26">
        <f t="shared" si="19"/>
        <v>0</v>
      </c>
      <c r="T46" s="27">
        <f t="shared" si="20"/>
        <v>0</v>
      </c>
      <c r="U46" s="64"/>
      <c r="V46" s="119"/>
      <c r="W46" s="120"/>
      <c r="X46" s="120"/>
      <c r="Y46" s="120"/>
      <c r="Z46" s="120"/>
      <c r="AA46" s="120"/>
      <c r="AB46" s="120"/>
      <c r="AC46" s="120"/>
      <c r="AD46" s="121"/>
    </row>
    <row r="47" spans="3:30" s="13" customFormat="1" ht="24" customHeight="1" x14ac:dyDescent="0.25">
      <c r="C47" s="125"/>
      <c r="D47" s="127"/>
      <c r="E47" s="65"/>
      <c r="F47" s="66"/>
      <c r="G47" s="66"/>
      <c r="H47" s="67" t="str">
        <f>IF(ISNA(VLOOKUP($C47,[2]Bareme!$B:$M,2,FALSE)),"",VLOOKUP($C47,[2]Bareme!$B:$M,2,FALSE))</f>
        <v/>
      </c>
      <c r="I47" s="68">
        <f>IF(ISNA(VLOOKUP($C47,[2]Bareme!$B:$M,3,FALSE)),0,VLOOKUP($C47,[2]Bareme!$B:$M,3,FALSE))</f>
        <v>0</v>
      </c>
      <c r="J47" s="69">
        <f>ROUNDUP(IFERROR($S$2*G47*F47/IF(ISNA(VLOOKUP($C47,[2]Bareme!$B$2:$M$10000,12,FALSE)),"",VLOOKUP($C47,[2]Bareme!$B$2:$M$10000,12,FALSE))/E47,0),1)</f>
        <v>0</v>
      </c>
      <c r="K47" s="70">
        <f>IF(ISNA(VLOOKUP($C47,[2]Bareme!$B:$M,7,FALSE)),0,VLOOKUP($C47,[2]Bareme!$B:$M,7,FALSE))</f>
        <v>0</v>
      </c>
      <c r="L47" s="71">
        <f t="shared" si="18"/>
        <v>0</v>
      </c>
      <c r="M47" s="72">
        <f>IF(ISNA(VLOOKUP($C47,[2]Bareme!$B:$M,4,FALSE)),0,VLOOKUP($C47,[2]Bareme!$B:$M,4,FALSE))</f>
        <v>0</v>
      </c>
      <c r="N47" s="72">
        <f>IF(ISNA(VLOOKUP($C47,[2]Bareme!$B:$M,5,FALSE)),0,VLOOKUP($C47,[2]Bareme!$B:$M,5,FALSE))</f>
        <v>0</v>
      </c>
      <c r="O47" s="72">
        <f>IF(ISNA(VLOOKUP($C47,[2]Bareme!$B:$M,6,FALSE)),0,VLOOKUP($C47,[2]Bareme!$B:$M,6,FALSE))</f>
        <v>0</v>
      </c>
      <c r="P47" s="72">
        <f>IF(ISNA(VLOOKUP($C47,[2]Bareme!$B:$M,8,FALSE)),0,VLOOKUP($C47,[2]Bareme!$B:$M,8,FALSE))</f>
        <v>0</v>
      </c>
      <c r="Q47" s="70">
        <f>+P47+O47+N47+M47</f>
        <v>0</v>
      </c>
      <c r="R47" s="73">
        <f>+IFERROR(Q47*J47*$S$3,0)</f>
        <v>0</v>
      </c>
      <c r="S47" s="74">
        <f t="shared" si="19"/>
        <v>0</v>
      </c>
      <c r="T47" s="75">
        <f t="shared" si="20"/>
        <v>0</v>
      </c>
      <c r="U47" s="64"/>
      <c r="V47" s="122"/>
      <c r="W47" s="123"/>
      <c r="X47" s="123"/>
      <c r="Y47" s="123"/>
      <c r="Z47" s="123"/>
      <c r="AA47" s="123"/>
      <c r="AB47" s="123"/>
      <c r="AC47" s="123"/>
      <c r="AD47" s="124"/>
    </row>
    <row r="48" spans="3:30" s="76" customFormat="1" ht="8.25" customHeight="1" x14ac:dyDescent="0.4">
      <c r="I48" s="77"/>
      <c r="J48" s="78"/>
      <c r="S48" s="10"/>
    </row>
    <row r="49" spans="2:10" s="8" customFormat="1" ht="23.25" customHeight="1" x14ac:dyDescent="0.25">
      <c r="C49" s="79"/>
      <c r="D49" s="79"/>
      <c r="F49" s="80"/>
    </row>
    <row r="50" spans="2:10" ht="8.25" customHeight="1" x14ac:dyDescent="0.35">
      <c r="C50" s="81"/>
      <c r="D50" s="81"/>
      <c r="F50" s="82"/>
      <c r="I50" s="1"/>
      <c r="J50" s="1"/>
    </row>
    <row r="51" spans="2:10" s="8" customFormat="1" ht="20.25" customHeight="1" x14ac:dyDescent="0.25">
      <c r="C51" s="79"/>
      <c r="D51" s="79"/>
      <c r="E51" s="79"/>
      <c r="F51" s="80"/>
    </row>
    <row r="52" spans="2:10" ht="8.25" customHeight="1" x14ac:dyDescent="0.35">
      <c r="C52" s="81"/>
      <c r="D52" s="81"/>
      <c r="E52" s="81"/>
      <c r="F52" s="82"/>
      <c r="I52" s="1"/>
      <c r="J52" s="1"/>
    </row>
    <row r="53" spans="2:10" s="8" customFormat="1" ht="23.25" customHeight="1" x14ac:dyDescent="0.25">
      <c r="C53" s="83"/>
      <c r="D53" s="83"/>
      <c r="E53" s="83"/>
      <c r="F53" s="84"/>
    </row>
    <row r="54" spans="2:10" ht="8.25" customHeight="1" x14ac:dyDescent="0.35">
      <c r="C54" s="81"/>
      <c r="D54" s="81"/>
      <c r="E54" s="81"/>
      <c r="F54" s="82"/>
      <c r="I54" s="1"/>
      <c r="J54" s="1"/>
    </row>
    <row r="55" spans="2:10" s="85" customFormat="1" ht="23.25" customHeight="1" x14ac:dyDescent="0.25">
      <c r="C55" s="86"/>
      <c r="D55" s="86"/>
      <c r="E55" s="86"/>
      <c r="F55" s="87"/>
    </row>
    <row r="56" spans="2:10" s="88" customFormat="1" x14ac:dyDescent="0.35">
      <c r="B56" s="1"/>
      <c r="C56" s="1"/>
      <c r="D56" s="1"/>
      <c r="E56" s="1"/>
      <c r="F56" s="1"/>
    </row>
    <row r="57" spans="2:10" x14ac:dyDescent="0.35">
      <c r="I57" s="1"/>
      <c r="J57" s="1"/>
    </row>
  </sheetData>
  <sheetProtection selectLockedCells="1"/>
  <mergeCells count="213">
    <mergeCell ref="F2:G2"/>
    <mergeCell ref="H2:J2"/>
    <mergeCell ref="K2:L2"/>
    <mergeCell ref="Q4:R4"/>
    <mergeCell ref="S4:T4"/>
    <mergeCell ref="H3:I3"/>
    <mergeCell ref="F4:G5"/>
    <mergeCell ref="H4:L5"/>
    <mergeCell ref="Q5:R5"/>
    <mergeCell ref="S5:T5"/>
    <mergeCell ref="Q2:R2"/>
    <mergeCell ref="S2:T2"/>
    <mergeCell ref="F3:G3"/>
    <mergeCell ref="Q3:R3"/>
    <mergeCell ref="S3:T3"/>
    <mergeCell ref="F7:S7"/>
    <mergeCell ref="F8:J8"/>
    <mergeCell ref="K8:L8"/>
    <mergeCell ref="M8:R8"/>
    <mergeCell ref="L9:L10"/>
    <mergeCell ref="M9:P9"/>
    <mergeCell ref="Q9:Q10"/>
    <mergeCell ref="R9:R10"/>
    <mergeCell ref="S9:S10"/>
    <mergeCell ref="C9:E10"/>
    <mergeCell ref="F9:G10"/>
    <mergeCell ref="H9:H10"/>
    <mergeCell ref="I9:I10"/>
    <mergeCell ref="J9:J10"/>
    <mergeCell ref="K9:K10"/>
    <mergeCell ref="AB11:AB12"/>
    <mergeCell ref="W8:W9"/>
    <mergeCell ref="X8:X9"/>
    <mergeCell ref="Y8:Y9"/>
    <mergeCell ref="Z8:Z9"/>
    <mergeCell ref="AA8:AA9"/>
    <mergeCell ref="AB8:AB9"/>
    <mergeCell ref="AC11:AC12"/>
    <mergeCell ref="AD11:AD12"/>
    <mergeCell ref="C12:E12"/>
    <mergeCell ref="F12:G12"/>
    <mergeCell ref="C13:E13"/>
    <mergeCell ref="F13:G13"/>
    <mergeCell ref="V11:V12"/>
    <mergeCell ref="W11:W12"/>
    <mergeCell ref="X11:X12"/>
    <mergeCell ref="Y11:Y12"/>
    <mergeCell ref="Z11:Z12"/>
    <mergeCell ref="AA11:AA12"/>
    <mergeCell ref="C11:E11"/>
    <mergeCell ref="F11:G11"/>
    <mergeCell ref="AC14:AC15"/>
    <mergeCell ref="AD14:AD15"/>
    <mergeCell ref="C15:E15"/>
    <mergeCell ref="F15:G15"/>
    <mergeCell ref="C14:E14"/>
    <mergeCell ref="F14:G14"/>
    <mergeCell ref="V14:V15"/>
    <mergeCell ref="W14:W15"/>
    <mergeCell ref="X14:X15"/>
    <mergeCell ref="Y14:Y15"/>
    <mergeCell ref="C16:E16"/>
    <mergeCell ref="F16:G16"/>
    <mergeCell ref="C17:E17"/>
    <mergeCell ref="F17:G17"/>
    <mergeCell ref="V17:V18"/>
    <mergeCell ref="W17:W18"/>
    <mergeCell ref="Z14:Z15"/>
    <mergeCell ref="AA14:AA15"/>
    <mergeCell ref="AB14:AB15"/>
    <mergeCell ref="Y20:Y21"/>
    <mergeCell ref="Z20:Z21"/>
    <mergeCell ref="AA20:AA21"/>
    <mergeCell ref="AB20:AB21"/>
    <mergeCell ref="AC20:AC21"/>
    <mergeCell ref="AD20:AD21"/>
    <mergeCell ref="AD17:AD18"/>
    <mergeCell ref="C18:E18"/>
    <mergeCell ref="F18:G18"/>
    <mergeCell ref="C19:E19"/>
    <mergeCell ref="F19:G19"/>
    <mergeCell ref="C20:E20"/>
    <mergeCell ref="F20:G20"/>
    <mergeCell ref="V20:V21"/>
    <mergeCell ref="W20:W21"/>
    <mergeCell ref="X20:X21"/>
    <mergeCell ref="X17:X18"/>
    <mergeCell ref="Y17:Y18"/>
    <mergeCell ref="Z17:Z18"/>
    <mergeCell ref="AA17:AA18"/>
    <mergeCell ref="AB17:AB18"/>
    <mergeCell ref="AC17:AC18"/>
    <mergeCell ref="H21:T21"/>
    <mergeCell ref="R23:R24"/>
    <mergeCell ref="S23:S24"/>
    <mergeCell ref="V23:V24"/>
    <mergeCell ref="W23:W24"/>
    <mergeCell ref="K22:L22"/>
    <mergeCell ref="M22:R22"/>
    <mergeCell ref="F23:G24"/>
    <mergeCell ref="H23:H24"/>
    <mergeCell ref="I23:I24"/>
    <mergeCell ref="J23:J24"/>
    <mergeCell ref="K23:K24"/>
    <mergeCell ref="L23:L24"/>
    <mergeCell ref="H22:J22"/>
    <mergeCell ref="AA26:AA27"/>
    <mergeCell ref="AB26:AB27"/>
    <mergeCell ref="AC26:AC27"/>
    <mergeCell ref="AD26:AD27"/>
    <mergeCell ref="C27:E27"/>
    <mergeCell ref="F27:G27"/>
    <mergeCell ref="AD23:AD24"/>
    <mergeCell ref="C25:E25"/>
    <mergeCell ref="F25:G25"/>
    <mergeCell ref="C26:E26"/>
    <mergeCell ref="F26:G26"/>
    <mergeCell ref="V26:V27"/>
    <mergeCell ref="W26:W27"/>
    <mergeCell ref="X26:X27"/>
    <mergeCell ref="Y26:Y27"/>
    <mergeCell ref="Z26:Z27"/>
    <mergeCell ref="X23:X24"/>
    <mergeCell ref="Y23:Y24"/>
    <mergeCell ref="Z23:Z24"/>
    <mergeCell ref="AA23:AA24"/>
    <mergeCell ref="AB23:AB24"/>
    <mergeCell ref="AC23:AC24"/>
    <mergeCell ref="M23:P23"/>
    <mergeCell ref="Q23:Q24"/>
    <mergeCell ref="AD29:AD30"/>
    <mergeCell ref="C28:E28"/>
    <mergeCell ref="F28:G28"/>
    <mergeCell ref="V29:V30"/>
    <mergeCell ref="W29:W30"/>
    <mergeCell ref="X29:X30"/>
    <mergeCell ref="K30:N30"/>
    <mergeCell ref="O30:R30"/>
    <mergeCell ref="S30:S32"/>
    <mergeCell ref="H31:H32"/>
    <mergeCell ref="I31:I32"/>
    <mergeCell ref="J31:J32"/>
    <mergeCell ref="K31:K32"/>
    <mergeCell ref="Y29:Y30"/>
    <mergeCell ref="Z29:Z30"/>
    <mergeCell ref="AA29:AA30"/>
    <mergeCell ref="AB29:AB30"/>
    <mergeCell ref="AC29:AC30"/>
    <mergeCell ref="H29:T29"/>
    <mergeCell ref="H30:J30"/>
    <mergeCell ref="AC33:AC34"/>
    <mergeCell ref="AD33:AD34"/>
    <mergeCell ref="C34:E34"/>
    <mergeCell ref="M34:N34"/>
    <mergeCell ref="Q34:R34"/>
    <mergeCell ref="C35:E35"/>
    <mergeCell ref="M35:N35"/>
    <mergeCell ref="Q35:R35"/>
    <mergeCell ref="AA31:AA32"/>
    <mergeCell ref="AB31:AB32"/>
    <mergeCell ref="C33:E33"/>
    <mergeCell ref="M33:N33"/>
    <mergeCell ref="Q33:R33"/>
    <mergeCell ref="V33:V34"/>
    <mergeCell ref="AA33:AA34"/>
    <mergeCell ref="AB33:AB34"/>
    <mergeCell ref="L31:L32"/>
    <mergeCell ref="M31:N32"/>
    <mergeCell ref="O31:O32"/>
    <mergeCell ref="P31:P32"/>
    <mergeCell ref="Q31:R32"/>
    <mergeCell ref="V31:V32"/>
    <mergeCell ref="F31:F32"/>
    <mergeCell ref="G31:G32"/>
    <mergeCell ref="C38:E38"/>
    <mergeCell ref="M38:N38"/>
    <mergeCell ref="Q38:R38"/>
    <mergeCell ref="C39:E39"/>
    <mergeCell ref="M39:N39"/>
    <mergeCell ref="Q39:R39"/>
    <mergeCell ref="Y36:Y37"/>
    <mergeCell ref="Z36:Z37"/>
    <mergeCell ref="AA36:AA37"/>
    <mergeCell ref="C37:E37"/>
    <mergeCell ref="M37:N37"/>
    <mergeCell ref="Q37:R37"/>
    <mergeCell ref="C36:E36"/>
    <mergeCell ref="M36:N36"/>
    <mergeCell ref="Q36:R36"/>
    <mergeCell ref="V36:V37"/>
    <mergeCell ref="W36:W37"/>
    <mergeCell ref="X36:X37"/>
    <mergeCell ref="V39:AD39"/>
    <mergeCell ref="C40:E40"/>
    <mergeCell ref="M40:N40"/>
    <mergeCell ref="Q40:R40"/>
    <mergeCell ref="V40:AD47"/>
    <mergeCell ref="C41:E41"/>
    <mergeCell ref="M41:N41"/>
    <mergeCell ref="Q41:R41"/>
    <mergeCell ref="E43:E44"/>
    <mergeCell ref="M43:R44"/>
    <mergeCell ref="S43:S44"/>
    <mergeCell ref="C45:D45"/>
    <mergeCell ref="C46:D46"/>
    <mergeCell ref="C47:D47"/>
    <mergeCell ref="F43:F44"/>
    <mergeCell ref="G43:G44"/>
    <mergeCell ref="H43:H44"/>
    <mergeCell ref="I43:I44"/>
    <mergeCell ref="J43:J44"/>
    <mergeCell ref="K43:L44"/>
    <mergeCell ref="H42:T42"/>
  </mergeCells>
  <conditionalFormatting sqref="W36:AA3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28" orientation="landscape" r:id="rId1"/>
  <headerFooter>
    <oddFooter>&amp;L&amp;A&amp;C&amp;D ,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SDsup">
                <anchor moveWithCells="1" sizeWithCells="1">
                  <from>
                    <xdr:col>21</xdr:col>
                    <xdr:colOff>104775</xdr:colOff>
                    <xdr:row>2</xdr:row>
                    <xdr:rowOff>142875</xdr:rowOff>
                  </from>
                  <to>
                    <xdr:col>22</xdr:col>
                    <xdr:colOff>952500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Duplique">
                <anchor moveWithCells="1" sizeWithCells="1">
                  <from>
                    <xdr:col>22</xdr:col>
                    <xdr:colOff>1495425</xdr:colOff>
                    <xdr:row>2</xdr:row>
                    <xdr:rowOff>133350</xdr:rowOff>
                  </from>
                  <to>
                    <xdr:col>24</xdr:col>
                    <xdr:colOff>428625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6" name="Button 5">
              <controlPr defaultSize="0" print="0" autoFill="0" autoPict="0" macro="[0]!VERSRECAP">
                <anchor moveWithCells="1" sizeWithCells="1">
                  <from>
                    <xdr:col>26</xdr:col>
                    <xdr:colOff>600075</xdr:colOff>
                    <xdr:row>2</xdr:row>
                    <xdr:rowOff>38100</xdr:rowOff>
                  </from>
                  <to>
                    <xdr:col>27</xdr:col>
                    <xdr:colOff>1133475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7" name="Button 6">
              <controlPr defaultSize="0" print="0" autoFill="0" autoPict="0" macro="[0]!récupérationSD">
                <anchor moveWithCells="1" sizeWithCells="1">
                  <from>
                    <xdr:col>24</xdr:col>
                    <xdr:colOff>1228725</xdr:colOff>
                    <xdr:row>2</xdr:row>
                    <xdr:rowOff>38100</xdr:rowOff>
                  </from>
                  <to>
                    <xdr:col>26</xdr:col>
                    <xdr:colOff>57150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7" tint="0.39997558519241921"/>
    <pageSetUpPr fitToPage="1"/>
  </sheetPr>
  <dimension ref="B1:AD57"/>
  <sheetViews>
    <sheetView showZeros="0" tabSelected="1" zoomScale="51" zoomScaleNormal="51" workbookViewId="0">
      <selection activeCell="P45" sqref="P45"/>
    </sheetView>
  </sheetViews>
  <sheetFormatPr baseColWidth="10" defaultRowHeight="17.25" x14ac:dyDescent="0.35"/>
  <cols>
    <col min="1" max="2" width="3" style="1" customWidth="1"/>
    <col min="3" max="4" width="6.28515625" style="1" customWidth="1"/>
    <col min="5" max="5" width="9.140625" style="1" customWidth="1"/>
    <col min="6" max="7" width="12" style="1" customWidth="1"/>
    <col min="8" max="8" width="41.140625" style="1" customWidth="1"/>
    <col min="9" max="9" width="7.5703125" style="89" customWidth="1"/>
    <col min="10" max="10" width="14.85546875" style="8" customWidth="1"/>
    <col min="11" max="17" width="14.85546875" style="1" customWidth="1"/>
    <col min="18" max="18" width="16.5703125" style="1" customWidth="1"/>
    <col min="19" max="19" width="23.28515625" style="1" customWidth="1"/>
    <col min="20" max="20" width="10.28515625" style="1" customWidth="1"/>
    <col min="21" max="21" width="33.85546875" style="1" customWidth="1"/>
    <col min="22" max="27" width="25.7109375" style="1" customWidth="1"/>
    <col min="28" max="28" width="19.28515625" style="1" customWidth="1"/>
    <col min="29" max="29" width="5.28515625" style="1" customWidth="1"/>
    <col min="30" max="30" width="7.85546875" style="1" customWidth="1"/>
    <col min="31" max="16384" width="11.42578125" style="1"/>
  </cols>
  <sheetData>
    <row r="1" spans="3:30" ht="11.25" customHeight="1" thickBot="1" x14ac:dyDescent="0.4">
      <c r="I1" s="1"/>
      <c r="J1" s="1"/>
    </row>
    <row r="2" spans="3:30" s="2" customFormat="1" ht="30.75" customHeight="1" thickBot="1" x14ac:dyDescent="0.3">
      <c r="F2" s="239" t="s">
        <v>60</v>
      </c>
      <c r="G2" s="240"/>
      <c r="H2" s="241" t="e">
        <f>+#REF!</f>
        <v>#REF!</v>
      </c>
      <c r="I2" s="242"/>
      <c r="J2" s="240"/>
      <c r="K2" s="243" t="e">
        <f>+#REF!</f>
        <v>#REF!</v>
      </c>
      <c r="L2" s="244"/>
      <c r="M2" s="3"/>
      <c r="Q2" s="265" t="s">
        <v>5</v>
      </c>
      <c r="R2" s="266"/>
      <c r="S2" s="275">
        <f>IFERROR(IF(S5=0,IF(O5=0,O4/S4,O5/S4),S5),"PAS CALCULE")</f>
        <v>1600</v>
      </c>
      <c r="T2" s="276"/>
    </row>
    <row r="3" spans="3:30" s="2" customFormat="1" ht="30.75" customHeight="1" thickBot="1" x14ac:dyDescent="0.3">
      <c r="F3" s="269" t="s">
        <v>59</v>
      </c>
      <c r="G3" s="270"/>
      <c r="H3" s="249" t="s">
        <v>56</v>
      </c>
      <c r="I3" s="250"/>
      <c r="M3" s="3"/>
      <c r="Q3" s="271" t="s">
        <v>6</v>
      </c>
      <c r="R3" s="272"/>
      <c r="S3" s="273">
        <f>+IF(O5=0,IFERROR(O4/S2,S2),IFERROR(O5/S2,S2))</f>
        <v>3</v>
      </c>
      <c r="T3" s="274"/>
      <c r="U3" s="4"/>
    </row>
    <row r="4" spans="3:30" s="2" customFormat="1" ht="30.75" customHeight="1" x14ac:dyDescent="0.25">
      <c r="C4" s="5"/>
      <c r="F4" s="251" t="s">
        <v>2</v>
      </c>
      <c r="G4" s="252"/>
      <c r="H4" s="255" t="s">
        <v>57</v>
      </c>
      <c r="I4" s="256"/>
      <c r="J4" s="256"/>
      <c r="K4" s="256"/>
      <c r="L4" s="257"/>
      <c r="M4" s="90"/>
      <c r="N4" s="91" t="s">
        <v>4</v>
      </c>
      <c r="O4" s="92">
        <v>4800</v>
      </c>
      <c r="P4" s="96" t="s">
        <v>58</v>
      </c>
      <c r="Q4" s="245" t="s">
        <v>1</v>
      </c>
      <c r="R4" s="246"/>
      <c r="S4" s="247">
        <v>3</v>
      </c>
      <c r="T4" s="248"/>
      <c r="U4" s="4"/>
    </row>
    <row r="5" spans="3:30" s="2" customFormat="1" ht="30.75" customHeight="1" thickBot="1" x14ac:dyDescent="0.3">
      <c r="C5" s="5"/>
      <c r="F5" s="253"/>
      <c r="G5" s="254"/>
      <c r="H5" s="258"/>
      <c r="I5" s="259"/>
      <c r="J5" s="259"/>
      <c r="K5" s="259"/>
      <c r="L5" s="260"/>
      <c r="M5" s="93"/>
      <c r="N5" s="94" t="s">
        <v>51</v>
      </c>
      <c r="O5" s="95"/>
      <c r="P5" s="97"/>
      <c r="Q5" s="261" t="s">
        <v>3</v>
      </c>
      <c r="R5" s="262"/>
      <c r="S5" s="263"/>
      <c r="T5" s="264"/>
      <c r="U5" s="4"/>
      <c r="V5" s="6"/>
      <c r="W5" s="6"/>
      <c r="X5" s="4"/>
      <c r="Y5" s="4"/>
      <c r="Z5" s="4"/>
    </row>
    <row r="6" spans="3:30" ht="26.25" customHeight="1" x14ac:dyDescent="0.35">
      <c r="C6" s="7"/>
      <c r="D6" s="7"/>
      <c r="E6" s="7"/>
      <c r="I6" s="1"/>
    </row>
    <row r="7" spans="3:30" ht="24" customHeight="1" x14ac:dyDescent="0.35">
      <c r="D7" s="7"/>
      <c r="E7" s="7"/>
      <c r="F7" s="237" t="s">
        <v>31</v>
      </c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9"/>
      <c r="U7" s="10"/>
      <c r="V7" s="10"/>
      <c r="W7" s="10"/>
    </row>
    <row r="8" spans="3:30" s="10" customFormat="1" ht="24" customHeight="1" x14ac:dyDescent="0.5">
      <c r="D8" s="7"/>
      <c r="E8" s="7"/>
      <c r="F8" s="238" t="s">
        <v>8</v>
      </c>
      <c r="G8" s="190"/>
      <c r="H8" s="190"/>
      <c r="I8" s="190"/>
      <c r="J8" s="191"/>
      <c r="K8" s="133" t="s">
        <v>9</v>
      </c>
      <c r="L8" s="135"/>
      <c r="M8" s="133" t="s">
        <v>7</v>
      </c>
      <c r="N8" s="134"/>
      <c r="O8" s="134"/>
      <c r="P8" s="134"/>
      <c r="Q8" s="134"/>
      <c r="R8" s="135"/>
      <c r="S8" s="11"/>
      <c r="V8" s="12"/>
      <c r="W8" s="150" t="s">
        <v>30</v>
      </c>
      <c r="X8" s="150" t="s">
        <v>34</v>
      </c>
      <c r="Y8" s="150" t="s">
        <v>35</v>
      </c>
      <c r="Z8" s="150" t="s">
        <v>36</v>
      </c>
      <c r="AA8" s="150" t="s">
        <v>37</v>
      </c>
      <c r="AB8" s="150" t="s">
        <v>12</v>
      </c>
    </row>
    <row r="9" spans="3:30" s="13" customFormat="1" ht="24" customHeight="1" x14ac:dyDescent="0.45">
      <c r="C9" s="229" t="s">
        <v>13</v>
      </c>
      <c r="D9" s="230"/>
      <c r="E9" s="231"/>
      <c r="F9" s="235" t="s">
        <v>14</v>
      </c>
      <c r="G9" s="236"/>
      <c r="H9" s="214" t="s">
        <v>15</v>
      </c>
      <c r="I9" s="204" t="s">
        <v>0</v>
      </c>
      <c r="J9" s="204" t="s">
        <v>16</v>
      </c>
      <c r="K9" s="204" t="s">
        <v>17</v>
      </c>
      <c r="L9" s="216" t="s">
        <v>45</v>
      </c>
      <c r="M9" s="203" t="s">
        <v>18</v>
      </c>
      <c r="N9" s="203"/>
      <c r="O9" s="203"/>
      <c r="P9" s="203"/>
      <c r="Q9" s="204" t="s">
        <v>19</v>
      </c>
      <c r="R9" s="206" t="s">
        <v>44</v>
      </c>
      <c r="S9" s="208">
        <f>SUM(S11:S20)</f>
        <v>2763</v>
      </c>
      <c r="T9" s="100"/>
      <c r="V9" s="14"/>
      <c r="W9" s="150"/>
      <c r="X9" s="150"/>
      <c r="Y9" s="150"/>
      <c r="Z9" s="150"/>
      <c r="AA9" s="150"/>
      <c r="AB9" s="150"/>
    </row>
    <row r="10" spans="3:30" s="13" customFormat="1" ht="24" customHeight="1" x14ac:dyDescent="0.45">
      <c r="C10" s="232"/>
      <c r="D10" s="233"/>
      <c r="E10" s="234"/>
      <c r="F10" s="212"/>
      <c r="G10" s="213"/>
      <c r="H10" s="214"/>
      <c r="I10" s="205"/>
      <c r="J10" s="205"/>
      <c r="K10" s="205"/>
      <c r="L10" s="217"/>
      <c r="M10" s="99" t="s">
        <v>20</v>
      </c>
      <c r="N10" s="99" t="s">
        <v>21</v>
      </c>
      <c r="O10" s="99" t="s">
        <v>22</v>
      </c>
      <c r="P10" s="99" t="s">
        <v>23</v>
      </c>
      <c r="Q10" s="205"/>
      <c r="R10" s="207"/>
      <c r="S10" s="209"/>
      <c r="T10" s="101"/>
      <c r="V10" s="14"/>
      <c r="W10" s="15"/>
      <c r="X10" s="14"/>
      <c r="Y10" s="14"/>
      <c r="Z10" s="14"/>
      <c r="AA10" s="14"/>
      <c r="AB10" s="14"/>
    </row>
    <row r="11" spans="3:30" s="13" customFormat="1" ht="24" customHeight="1" x14ac:dyDescent="0.25">
      <c r="C11" s="277" t="s">
        <v>62</v>
      </c>
      <c r="D11" s="278"/>
      <c r="E11" s="279"/>
      <c r="F11" s="280">
        <v>1</v>
      </c>
      <c r="G11" s="281"/>
      <c r="H11" s="16" t="str">
        <f>IF(ISNA(VLOOKUP($C11,[2]Bareme!$B:$M,2,FALSE)),0,VLOOKUP($C11,[2]Bareme!$B:$M,2,FALSE))</f>
        <v>Pelle à Pneu</v>
      </c>
      <c r="I11" s="17" t="str">
        <f>IF(ISNA(VLOOKUP($C11,[2]Bareme!$B:$M,3,FALSE)),0,VLOOKUP($C11,[2]Bareme!$B:$M,3,FALSE))</f>
        <v>J</v>
      </c>
      <c r="J11" s="18">
        <f t="shared" ref="J11:J20" si="0">IF(C11&lt;&gt;"",$S$3,0)</f>
        <v>3</v>
      </c>
      <c r="K11" s="19">
        <f>IF(ISNA(VLOOKUP($C11,[2]Bareme!$B:$M,7,FALSE)),0,VLOOKUP($C11,[2]Bareme!$B:$M,7,FALSE))</f>
        <v>240</v>
      </c>
      <c r="L11" s="20">
        <f t="shared" ref="L11:L20" si="1">IFERROR(K11*J11*F11,0)</f>
        <v>720</v>
      </c>
      <c r="M11" s="21">
        <f>IF(ISNA(VLOOKUP($C11,[2]Bareme!$B:$M,4,FALSE)),0,VLOOKUP($C11,[2]Bareme!$B:$M,4,FALSE))</f>
        <v>336</v>
      </c>
      <c r="N11" s="21">
        <f>IF(ISNA(VLOOKUP($C11,[2]Bareme!$B:$M,5,FALSE)),0,VLOOKUP($C11,[2]Bareme!$B:$M,5,FALSE))</f>
        <v>0</v>
      </c>
      <c r="O11" s="21">
        <f>IF(ISNA(VLOOKUP($C11,[2]Bareme!$B:$M,6,FALSE)),0,VLOOKUP($C11,[2]Bareme!$B:$M,6,FALSE))</f>
        <v>0</v>
      </c>
      <c r="P11" s="21">
        <f>IF(ISNA(VLOOKUP($C11,[2]Bareme!$B:$M,8,FALSE)),0,VLOOKUP($C11,[2]Bareme!$B:$M,8,FALSE))</f>
        <v>0</v>
      </c>
      <c r="Q11" s="19">
        <f>+P11+O11+N11+M11</f>
        <v>336</v>
      </c>
      <c r="R11" s="22">
        <f>IFERROR(Q11*J11*F11,0)</f>
        <v>1008</v>
      </c>
      <c r="S11" s="23">
        <f>+R11+L11</f>
        <v>1728</v>
      </c>
      <c r="T11" s="24">
        <f>IFERROR(S11/$AB$11,0)</f>
        <v>3.9E-2</v>
      </c>
      <c r="V11" s="150" t="s">
        <v>39</v>
      </c>
      <c r="W11" s="192">
        <f>SUM(R11:R20)+SUM(R25:R28)</f>
        <v>1473</v>
      </c>
      <c r="X11" s="192">
        <f>SUM(L11:L20)+SUM(L25:L28)+SUM(L45:L47)</f>
        <v>4800</v>
      </c>
      <c r="Y11" s="192">
        <f>SUM(M33:N41)</f>
        <v>24499.200000000001</v>
      </c>
      <c r="Z11" s="192">
        <f>SUM(Q33:R41)</f>
        <v>0</v>
      </c>
      <c r="AA11" s="192">
        <f>SUM(R45:R47)</f>
        <v>13350</v>
      </c>
      <c r="AB11" s="192">
        <f>SUM(W11:AA12)</f>
        <v>44122.2</v>
      </c>
      <c r="AC11" s="152" t="s">
        <v>53</v>
      </c>
      <c r="AD11" s="193"/>
    </row>
    <row r="12" spans="3:30" s="13" customFormat="1" ht="24" customHeight="1" x14ac:dyDescent="0.25">
      <c r="C12" s="282" t="s">
        <v>63</v>
      </c>
      <c r="D12" s="283"/>
      <c r="E12" s="284"/>
      <c r="F12" s="285">
        <v>1</v>
      </c>
      <c r="G12" s="286"/>
      <c r="H12" s="16" t="str">
        <f>IF(ISNA(VLOOKUP($C12,[2]Bareme!$B:$M,2,FALSE)),0,VLOOKUP($C12,[2]Bareme!$B:$M,2,FALSE))</f>
        <v>Cylindre CAT 120</v>
      </c>
      <c r="I12" s="17" t="str">
        <f>IF(ISNA(VLOOKUP($C12,[2]Bareme!$B:$M,3,FALSE)),0,VLOOKUP($C12,[2]Bareme!$B:$M,3,FALSE))</f>
        <v>J</v>
      </c>
      <c r="J12" s="18">
        <f t="shared" si="0"/>
        <v>3</v>
      </c>
      <c r="K12" s="19">
        <f>IF(ISNA(VLOOKUP($C12,[2]Bareme!$B:$M,7,FALSE)),0,VLOOKUP($C12,[2]Bareme!$B:$M,7,FALSE))</f>
        <v>240</v>
      </c>
      <c r="L12" s="20">
        <f t="shared" si="1"/>
        <v>720</v>
      </c>
      <c r="M12" s="21">
        <f>IF(ISNA(VLOOKUP($C12,[2]Bareme!$B:$M,4,FALSE)),0,VLOOKUP($C12,[2]Bareme!$B:$M,4,FALSE))</f>
        <v>105</v>
      </c>
      <c r="N12" s="21">
        <f>IF(ISNA(VLOOKUP($C12,[2]Bareme!$B:$M,5,FALSE)),0,VLOOKUP($C12,[2]Bareme!$B:$M,5,FALSE))</f>
        <v>0</v>
      </c>
      <c r="O12" s="21">
        <f>IF(ISNA(VLOOKUP($C12,[2]Bareme!$B:$M,6,FALSE)),0,VLOOKUP($C12,[2]Bareme!$B:$M,6,FALSE))</f>
        <v>0</v>
      </c>
      <c r="P12" s="21">
        <f>IF(ISNA(VLOOKUP($C12,[2]Bareme!$B:$M,8,FALSE)),0,VLOOKUP($C12,[2]Bareme!$B:$M,8,FALSE))</f>
        <v>0</v>
      </c>
      <c r="Q12" s="19">
        <f t="shared" ref="Q12:Q20" si="2">+P12+O12+N12+M12</f>
        <v>105</v>
      </c>
      <c r="R12" s="22">
        <f>IFERROR(Q12*J12*F12,0)</f>
        <v>315</v>
      </c>
      <c r="S12" s="26">
        <f t="shared" ref="S12:S20" si="3">+R12+L12</f>
        <v>1035</v>
      </c>
      <c r="T12" s="27">
        <f t="shared" ref="T12:T20" si="4">IFERROR(S12/$AB$11,0)</f>
        <v>2.3E-2</v>
      </c>
      <c r="V12" s="150"/>
      <c r="W12" s="150"/>
      <c r="X12" s="150"/>
      <c r="Y12" s="150"/>
      <c r="Z12" s="150"/>
      <c r="AA12" s="150"/>
      <c r="AB12" s="150"/>
      <c r="AC12" s="153"/>
      <c r="AD12" s="194"/>
    </row>
    <row r="13" spans="3:30" s="13" customFormat="1" ht="24" customHeight="1" x14ac:dyDescent="0.25">
      <c r="C13" s="282"/>
      <c r="D13" s="283"/>
      <c r="E13" s="284"/>
      <c r="F13" s="285"/>
      <c r="G13" s="286"/>
      <c r="H13" s="16">
        <f>IF(ISNA(VLOOKUP($C13,[2]Bareme!$B:$M,2,FALSE)),0,VLOOKUP($C13,[2]Bareme!$B:$M,2,FALSE))</f>
        <v>0</v>
      </c>
      <c r="I13" s="17">
        <f>IF(ISNA(VLOOKUP($C13,[2]Bareme!$B:$M,3,FALSE)),0,VLOOKUP($C13,[2]Bareme!$B:$M,3,FALSE))</f>
        <v>0</v>
      </c>
      <c r="J13" s="18">
        <f t="shared" si="0"/>
        <v>0</v>
      </c>
      <c r="K13" s="19">
        <f>IF(ISNA(VLOOKUP($C13,[2]Bareme!$B:$M,7,FALSE)),0,VLOOKUP($C13,[2]Bareme!$B:$M,7,FALSE))</f>
        <v>0</v>
      </c>
      <c r="L13" s="20">
        <f t="shared" si="1"/>
        <v>0</v>
      </c>
      <c r="M13" s="21">
        <f>IF(ISNA(VLOOKUP($C13,[2]Bareme!$B:$M,4,FALSE)),0,VLOOKUP($C13,[2]Bareme!$B:$M,4,FALSE))</f>
        <v>0</v>
      </c>
      <c r="N13" s="21">
        <f>IF(ISNA(VLOOKUP($C13,[2]Bareme!$B:$M,5,FALSE)),0,VLOOKUP($C13,[2]Bareme!$B:$M,5,FALSE))</f>
        <v>0</v>
      </c>
      <c r="O13" s="21">
        <f>IF(ISNA(VLOOKUP($C13,[2]Bareme!$B:$M,6,FALSE)),0,VLOOKUP($C13,[2]Bareme!$B:$M,6,FALSE))</f>
        <v>0</v>
      </c>
      <c r="P13" s="21">
        <f>IF(ISNA(VLOOKUP($C13,[2]Bareme!$B:$M,8,FALSE)),0,VLOOKUP($C13,[2]Bareme!$B:$M,8,FALSE))</f>
        <v>0</v>
      </c>
      <c r="Q13" s="19">
        <f t="shared" si="2"/>
        <v>0</v>
      </c>
      <c r="R13" s="22">
        <f t="shared" ref="R13:R20" si="5">IFERROR(Q13*J13*F13,0)</f>
        <v>0</v>
      </c>
      <c r="S13" s="26">
        <f t="shared" si="3"/>
        <v>0</v>
      </c>
      <c r="T13" s="27">
        <f t="shared" si="4"/>
        <v>0</v>
      </c>
      <c r="V13" s="14"/>
      <c r="W13" s="14"/>
      <c r="X13" s="14"/>
      <c r="Y13" s="14"/>
      <c r="Z13" s="14"/>
      <c r="AA13" s="14"/>
      <c r="AB13" s="14"/>
    </row>
    <row r="14" spans="3:30" s="13" customFormat="1" ht="24" customHeight="1" x14ac:dyDescent="0.25">
      <c r="C14" s="282"/>
      <c r="D14" s="283"/>
      <c r="E14" s="284"/>
      <c r="F14" s="285"/>
      <c r="G14" s="286"/>
      <c r="H14" s="16">
        <f>IF(ISNA(VLOOKUP($C14,[2]Bareme!$B:$M,2,FALSE)),0,VLOOKUP($C14,[2]Bareme!$B:$M,2,FALSE))</f>
        <v>0</v>
      </c>
      <c r="I14" s="17">
        <f>IF(ISNA(VLOOKUP($C14,[2]Bareme!$B:$M,3,FALSE)),0,VLOOKUP($C14,[2]Bareme!$B:$M,3,FALSE))</f>
        <v>0</v>
      </c>
      <c r="J14" s="18">
        <f t="shared" si="0"/>
        <v>0</v>
      </c>
      <c r="K14" s="19">
        <f>IF(ISNA(VLOOKUP($C14,[2]Bareme!$B:$M,7,FALSE)),0,VLOOKUP($C14,[2]Bareme!$B:$M,7,FALSE))</f>
        <v>0</v>
      </c>
      <c r="L14" s="20">
        <f t="shared" si="1"/>
        <v>0</v>
      </c>
      <c r="M14" s="21">
        <f>IF(ISNA(VLOOKUP($C14,[2]Bareme!$B:$M,4,FALSE)),0,VLOOKUP($C14,[2]Bareme!$B:$M,4,FALSE))</f>
        <v>0</v>
      </c>
      <c r="N14" s="21">
        <f>IF(ISNA(VLOOKUP($C14,[2]Bareme!$B:$M,5,FALSE)),0,VLOOKUP($C14,[2]Bareme!$B:$M,5,FALSE))</f>
        <v>0</v>
      </c>
      <c r="O14" s="21">
        <f>IF(ISNA(VLOOKUP($C14,[2]Bareme!$B:$M,6,FALSE)),0,VLOOKUP($C14,[2]Bareme!$B:$M,6,FALSE))</f>
        <v>0</v>
      </c>
      <c r="P14" s="21">
        <f>IF(ISNA(VLOOKUP($C14,[2]Bareme!$B:$M,8,FALSE)),0,VLOOKUP($C14,[2]Bareme!$B:$M,8,FALSE))</f>
        <v>0</v>
      </c>
      <c r="Q14" s="19">
        <f t="shared" si="2"/>
        <v>0</v>
      </c>
      <c r="R14" s="22">
        <f t="shared" si="5"/>
        <v>0</v>
      </c>
      <c r="S14" s="26">
        <f t="shared" si="3"/>
        <v>0</v>
      </c>
      <c r="T14" s="27">
        <f t="shared" si="4"/>
        <v>0</v>
      </c>
      <c r="V14" s="150" t="s">
        <v>38</v>
      </c>
      <c r="W14" s="192">
        <f>IFERROR(W11/$O$4,0)</f>
        <v>0.31</v>
      </c>
      <c r="X14" s="192">
        <f>IFERROR(X11/$O$4,0)</f>
        <v>1</v>
      </c>
      <c r="Y14" s="192">
        <f>IFERROR(Y11/$O$4,0)</f>
        <v>5.0999999999999996</v>
      </c>
      <c r="Z14" s="192">
        <f>IFERROR(Z11/$O$4,0)</f>
        <v>0</v>
      </c>
      <c r="AA14" s="192">
        <f>IFERROR(AA11/$O$4,0)</f>
        <v>2.78</v>
      </c>
      <c r="AB14" s="225">
        <f>SUM(W14:AA15)</f>
        <v>9.19</v>
      </c>
      <c r="AC14" s="152" t="s">
        <v>54</v>
      </c>
      <c r="AD14" s="154" t="str">
        <f>+P4</f>
        <v>M2</v>
      </c>
    </row>
    <row r="15" spans="3:30" s="13" customFormat="1" ht="24" customHeight="1" x14ac:dyDescent="0.25">
      <c r="C15" s="282"/>
      <c r="D15" s="283"/>
      <c r="E15" s="284"/>
      <c r="F15" s="285"/>
      <c r="G15" s="286"/>
      <c r="H15" s="16">
        <f>IF(ISNA(VLOOKUP($C15,[2]Bareme!$B:$M,2,FALSE)),0,VLOOKUP($C15,[2]Bareme!$B:$M,2,FALSE))</f>
        <v>0</v>
      </c>
      <c r="I15" s="17">
        <f>IF(ISNA(VLOOKUP($C15,[2]Bareme!$B:$M,3,FALSE)),0,VLOOKUP($C15,[2]Bareme!$B:$M,3,FALSE))</f>
        <v>0</v>
      </c>
      <c r="J15" s="18">
        <f t="shared" si="0"/>
        <v>0</v>
      </c>
      <c r="K15" s="19">
        <f>IF(ISNA(VLOOKUP($C15,[2]Bareme!$B:$M,7,FALSE)),0,VLOOKUP($C15,[2]Bareme!$B:$M,7,FALSE))</f>
        <v>0</v>
      </c>
      <c r="L15" s="20">
        <f t="shared" si="1"/>
        <v>0</v>
      </c>
      <c r="M15" s="21">
        <f>IF(ISNA(VLOOKUP($C15,[2]Bareme!$B:$M,4,FALSE)),0,VLOOKUP($C15,[2]Bareme!$B:$M,4,FALSE))</f>
        <v>0</v>
      </c>
      <c r="N15" s="21">
        <f>IF(ISNA(VLOOKUP($C15,[2]Bareme!$B:$M,5,FALSE)),0,VLOOKUP($C15,[2]Bareme!$B:$M,5,FALSE))</f>
        <v>0</v>
      </c>
      <c r="O15" s="21">
        <f>IF(ISNA(VLOOKUP($C15,[2]Bareme!$B:$M,6,FALSE)),0,VLOOKUP($C15,[2]Bareme!$B:$M,6,FALSE))</f>
        <v>0</v>
      </c>
      <c r="P15" s="21">
        <f>IF(ISNA(VLOOKUP($C15,[2]Bareme!$B:$M,8,FALSE)),0,VLOOKUP($C15,[2]Bareme!$B:$M,8,FALSE))</f>
        <v>0</v>
      </c>
      <c r="Q15" s="19">
        <f t="shared" si="2"/>
        <v>0</v>
      </c>
      <c r="R15" s="22">
        <f t="shared" si="5"/>
        <v>0</v>
      </c>
      <c r="S15" s="26">
        <f t="shared" si="3"/>
        <v>0</v>
      </c>
      <c r="T15" s="27">
        <f t="shared" si="4"/>
        <v>0</v>
      </c>
      <c r="V15" s="150"/>
      <c r="W15" s="150"/>
      <c r="X15" s="150"/>
      <c r="Y15" s="150"/>
      <c r="Z15" s="150"/>
      <c r="AA15" s="150"/>
      <c r="AB15" s="226"/>
      <c r="AC15" s="153"/>
      <c r="AD15" s="155"/>
    </row>
    <row r="16" spans="3:30" s="13" customFormat="1" ht="24" customHeight="1" x14ac:dyDescent="0.25">
      <c r="C16" s="282"/>
      <c r="D16" s="283"/>
      <c r="E16" s="284"/>
      <c r="F16" s="285"/>
      <c r="G16" s="286"/>
      <c r="H16" s="16">
        <f>IF(ISNA(VLOOKUP($C16,[2]Bareme!$B:$M,2,FALSE)),0,VLOOKUP($C16,[2]Bareme!$B:$M,2,FALSE))</f>
        <v>0</v>
      </c>
      <c r="I16" s="17">
        <f>IF(ISNA(VLOOKUP($C16,[2]Bareme!$B:$M,3,FALSE)),0,VLOOKUP($C16,[2]Bareme!$B:$M,3,FALSE))</f>
        <v>0</v>
      </c>
      <c r="J16" s="18">
        <f t="shared" si="0"/>
        <v>0</v>
      </c>
      <c r="K16" s="19">
        <f>IF(ISNA(VLOOKUP($C16,[2]Bareme!$B:$M,7,FALSE)),0,VLOOKUP($C16,[2]Bareme!$B:$M,7,FALSE))</f>
        <v>0</v>
      </c>
      <c r="L16" s="20">
        <f t="shared" si="1"/>
        <v>0</v>
      </c>
      <c r="M16" s="21">
        <f>IF(ISNA(VLOOKUP($C16,[2]Bareme!$B:$M,4,FALSE)),0,VLOOKUP($C16,[2]Bareme!$B:$M,4,FALSE))</f>
        <v>0</v>
      </c>
      <c r="N16" s="21">
        <f>IF(ISNA(VLOOKUP($C16,[2]Bareme!$B:$M,5,FALSE)),0,VLOOKUP($C16,[2]Bareme!$B:$M,5,FALSE))</f>
        <v>0</v>
      </c>
      <c r="O16" s="21">
        <f>IF(ISNA(VLOOKUP($C16,[2]Bareme!$B:$M,6,FALSE)),0,VLOOKUP($C16,[2]Bareme!$B:$M,6,FALSE))</f>
        <v>0</v>
      </c>
      <c r="P16" s="21">
        <f>IF(ISNA(VLOOKUP($C16,[2]Bareme!$B:$M,8,FALSE)),0,VLOOKUP($C16,[2]Bareme!$B:$M,8,FALSE))</f>
        <v>0</v>
      </c>
      <c r="Q16" s="19">
        <f t="shared" si="2"/>
        <v>0</v>
      </c>
      <c r="R16" s="22">
        <f t="shared" si="5"/>
        <v>0</v>
      </c>
      <c r="S16" s="26">
        <f t="shared" si="3"/>
        <v>0</v>
      </c>
      <c r="T16" s="27">
        <f t="shared" si="4"/>
        <v>0</v>
      </c>
      <c r="V16" s="14"/>
      <c r="W16" s="14"/>
      <c r="X16" s="14"/>
      <c r="Y16" s="14"/>
      <c r="Z16" s="14"/>
      <c r="AA16" s="14"/>
      <c r="AB16" s="14"/>
    </row>
    <row r="17" spans="3:30" s="13" customFormat="1" ht="24" customHeight="1" x14ac:dyDescent="0.25">
      <c r="C17" s="282"/>
      <c r="D17" s="283"/>
      <c r="E17" s="284"/>
      <c r="F17" s="285"/>
      <c r="G17" s="286"/>
      <c r="H17" s="16">
        <f>IF(ISNA(VLOOKUP($C17,[2]Bareme!$B:$M,2,FALSE)),0,VLOOKUP($C17,[2]Bareme!$B:$M,2,FALSE))</f>
        <v>0</v>
      </c>
      <c r="I17" s="17">
        <f>IF(ISNA(VLOOKUP($C17,[2]Bareme!$B:$M,3,FALSE)),0,VLOOKUP($C17,[2]Bareme!$B:$M,3,FALSE))</f>
        <v>0</v>
      </c>
      <c r="J17" s="18">
        <f t="shared" si="0"/>
        <v>0</v>
      </c>
      <c r="K17" s="19">
        <f>IF(ISNA(VLOOKUP($C17,[2]Bareme!$B:$M,7,FALSE)),0,VLOOKUP($C17,[2]Bareme!$B:$M,7,FALSE))</f>
        <v>0</v>
      </c>
      <c r="L17" s="20">
        <f t="shared" si="1"/>
        <v>0</v>
      </c>
      <c r="M17" s="21">
        <f>IF(ISNA(VLOOKUP($C17,[2]Bareme!$B:$M,4,FALSE)),0,VLOOKUP($C17,[2]Bareme!$B:$M,4,FALSE))</f>
        <v>0</v>
      </c>
      <c r="N17" s="21">
        <f>IF(ISNA(VLOOKUP($C17,[2]Bareme!$B:$M,5,FALSE)),0,VLOOKUP($C17,[2]Bareme!$B:$M,5,FALSE))</f>
        <v>0</v>
      </c>
      <c r="O17" s="21">
        <f>IF(ISNA(VLOOKUP($C17,[2]Bareme!$B:$M,6,FALSE)),0,VLOOKUP($C17,[2]Bareme!$B:$M,6,FALSE))</f>
        <v>0</v>
      </c>
      <c r="P17" s="21">
        <f>IF(ISNA(VLOOKUP($C17,[2]Bareme!$B:$M,8,FALSE)),0,VLOOKUP($C17,[2]Bareme!$B:$M,8,FALSE))</f>
        <v>0</v>
      </c>
      <c r="Q17" s="19">
        <f t="shared" si="2"/>
        <v>0</v>
      </c>
      <c r="R17" s="22">
        <f t="shared" si="5"/>
        <v>0</v>
      </c>
      <c r="S17" s="26">
        <f t="shared" si="3"/>
        <v>0</v>
      </c>
      <c r="T17" s="27">
        <f t="shared" si="4"/>
        <v>0</v>
      </c>
      <c r="V17" s="176" t="s">
        <v>40</v>
      </c>
      <c r="W17" s="221">
        <v>1.2</v>
      </c>
      <c r="X17" s="221">
        <v>1.2</v>
      </c>
      <c r="Y17" s="221">
        <v>1.2</v>
      </c>
      <c r="Z17" s="221">
        <v>1.2</v>
      </c>
      <c r="AA17" s="221">
        <v>1.2</v>
      </c>
      <c r="AB17" s="221">
        <v>1.2</v>
      </c>
      <c r="AC17" s="223"/>
      <c r="AD17" s="220"/>
    </row>
    <row r="18" spans="3:30" s="13" customFormat="1" ht="24" customHeight="1" x14ac:dyDescent="0.25">
      <c r="C18" s="282"/>
      <c r="D18" s="283"/>
      <c r="E18" s="284"/>
      <c r="F18" s="285"/>
      <c r="G18" s="286"/>
      <c r="H18" s="16">
        <f>IF(ISNA(VLOOKUP($C18,[2]Bareme!$B:$M,2,FALSE)),0,VLOOKUP($C18,[2]Bareme!$B:$M,2,FALSE))</f>
        <v>0</v>
      </c>
      <c r="I18" s="17">
        <f>IF(ISNA(VLOOKUP($C18,[2]Bareme!$B:$M,3,FALSE)),0,VLOOKUP($C18,[2]Bareme!$B:$M,3,FALSE))</f>
        <v>0</v>
      </c>
      <c r="J18" s="18">
        <f t="shared" si="0"/>
        <v>0</v>
      </c>
      <c r="K18" s="19">
        <f>IF(ISNA(VLOOKUP($C18,[2]Bareme!$B:$M,7,FALSE)),0,VLOOKUP($C18,[2]Bareme!$B:$M,7,FALSE))</f>
        <v>0</v>
      </c>
      <c r="L18" s="20">
        <f t="shared" si="1"/>
        <v>0</v>
      </c>
      <c r="M18" s="21">
        <f>IF(ISNA(VLOOKUP($C18,[2]Bareme!$B:$M,4,FALSE)),0,VLOOKUP($C18,[2]Bareme!$B:$M,4,FALSE))</f>
        <v>0</v>
      </c>
      <c r="N18" s="21">
        <f>IF(ISNA(VLOOKUP($C18,[2]Bareme!$B:$M,5,FALSE)),0,VLOOKUP($C18,[2]Bareme!$B:$M,5,FALSE))</f>
        <v>0</v>
      </c>
      <c r="O18" s="21">
        <f>IF(ISNA(VLOOKUP($C18,[2]Bareme!$B:$M,6,FALSE)),0,VLOOKUP($C18,[2]Bareme!$B:$M,6,FALSE))</f>
        <v>0</v>
      </c>
      <c r="P18" s="21">
        <f>IF(ISNA(VLOOKUP($C18,[2]Bareme!$B:$M,8,FALSE)),0,VLOOKUP($C18,[2]Bareme!$B:$M,8,FALSE))</f>
        <v>0</v>
      </c>
      <c r="Q18" s="19">
        <f t="shared" si="2"/>
        <v>0</v>
      </c>
      <c r="R18" s="22">
        <f t="shared" si="5"/>
        <v>0</v>
      </c>
      <c r="S18" s="26">
        <f t="shared" si="3"/>
        <v>0</v>
      </c>
      <c r="T18" s="27">
        <f t="shared" si="4"/>
        <v>0</v>
      </c>
      <c r="V18" s="177"/>
      <c r="W18" s="222"/>
      <c r="X18" s="222"/>
      <c r="Y18" s="222"/>
      <c r="Z18" s="222"/>
      <c r="AA18" s="222"/>
      <c r="AB18" s="222"/>
      <c r="AC18" s="223"/>
      <c r="AD18" s="220"/>
    </row>
    <row r="19" spans="3:30" s="13" customFormat="1" ht="24" customHeight="1" x14ac:dyDescent="0.25">
      <c r="C19" s="282"/>
      <c r="D19" s="283"/>
      <c r="E19" s="284"/>
      <c r="F19" s="285"/>
      <c r="G19" s="286"/>
      <c r="H19" s="16">
        <f>IF(ISNA(VLOOKUP($C19,[2]Bareme!$B:$M,2,FALSE)),0,VLOOKUP($C19,[2]Bareme!$B:$M,2,FALSE))</f>
        <v>0</v>
      </c>
      <c r="I19" s="17">
        <f>IF(ISNA(VLOOKUP($C19,[2]Bareme!$B:$M,3,FALSE)),0,VLOOKUP($C19,[2]Bareme!$B:$M,3,FALSE))</f>
        <v>0</v>
      </c>
      <c r="J19" s="18">
        <f t="shared" si="0"/>
        <v>0</v>
      </c>
      <c r="K19" s="19">
        <f>IF(ISNA(VLOOKUP($C19,[2]Bareme!$B:$M,7,FALSE)),0,VLOOKUP($C19,[2]Bareme!$B:$M,7,FALSE))</f>
        <v>0</v>
      </c>
      <c r="L19" s="20">
        <f t="shared" si="1"/>
        <v>0</v>
      </c>
      <c r="M19" s="21">
        <f>IF(ISNA(VLOOKUP($C19,[2]Bareme!$B:$M,4,FALSE)),0,VLOOKUP($C19,[2]Bareme!$B:$M,4,FALSE))</f>
        <v>0</v>
      </c>
      <c r="N19" s="21">
        <f>IF(ISNA(VLOOKUP($C19,[2]Bareme!$B:$M,5,FALSE)),0,VLOOKUP($C19,[2]Bareme!$B:$M,5,FALSE))</f>
        <v>0</v>
      </c>
      <c r="O19" s="21">
        <f>IF(ISNA(VLOOKUP($C19,[2]Bareme!$B:$M,6,FALSE)),0,VLOOKUP($C19,[2]Bareme!$B:$M,6,FALSE))</f>
        <v>0</v>
      </c>
      <c r="P19" s="21">
        <f>IF(ISNA(VLOOKUP($C19,[2]Bareme!$B:$M,8,FALSE)),0,VLOOKUP($C19,[2]Bareme!$B:$M,8,FALSE))</f>
        <v>0</v>
      </c>
      <c r="Q19" s="19">
        <f t="shared" si="2"/>
        <v>0</v>
      </c>
      <c r="R19" s="22">
        <f t="shared" si="5"/>
        <v>0</v>
      </c>
      <c r="S19" s="26">
        <f t="shared" si="3"/>
        <v>0</v>
      </c>
      <c r="T19" s="27">
        <f t="shared" si="4"/>
        <v>0</v>
      </c>
      <c r="V19" s="14"/>
      <c r="W19" s="14"/>
      <c r="X19" s="14"/>
      <c r="Y19" s="14"/>
      <c r="Z19" s="14"/>
      <c r="AA19" s="14"/>
      <c r="AB19" s="14"/>
    </row>
    <row r="20" spans="3:30" s="13" customFormat="1" ht="24" customHeight="1" x14ac:dyDescent="0.25">
      <c r="C20" s="282"/>
      <c r="D20" s="283"/>
      <c r="E20" s="284"/>
      <c r="F20" s="285"/>
      <c r="G20" s="286"/>
      <c r="H20" s="16">
        <f>IF(ISNA(VLOOKUP($C20,[2]Bareme!$B:$M,2,FALSE)),0,VLOOKUP($C20,[2]Bareme!$B:$M,2,FALSE))</f>
        <v>0</v>
      </c>
      <c r="I20" s="17">
        <f>IF(ISNA(VLOOKUP($C20,[2]Bareme!$B:$M,3,FALSE)),0,VLOOKUP($C20,[2]Bareme!$B:$M,3,FALSE))</f>
        <v>0</v>
      </c>
      <c r="J20" s="18">
        <f t="shared" si="0"/>
        <v>0</v>
      </c>
      <c r="K20" s="19">
        <f>IF(ISNA(VLOOKUP($C20,[2]Bareme!$B:$M,7,FALSE)),0,VLOOKUP($C20,[2]Bareme!$B:$M,7,FALSE))</f>
        <v>0</v>
      </c>
      <c r="L20" s="20">
        <f t="shared" si="1"/>
        <v>0</v>
      </c>
      <c r="M20" s="21">
        <f>IF(ISNA(VLOOKUP($C20,[2]Bareme!$B:$M,4,FALSE)),0,VLOOKUP($C20,[2]Bareme!$B:$M,4,FALSE))</f>
        <v>0</v>
      </c>
      <c r="N20" s="21">
        <f>IF(ISNA(VLOOKUP($C20,[2]Bareme!$B:$M,5,FALSE)),0,VLOOKUP($C20,[2]Bareme!$B:$M,5,FALSE))</f>
        <v>0</v>
      </c>
      <c r="O20" s="21">
        <f>IF(ISNA(VLOOKUP($C20,[2]Bareme!$B:$M,6,FALSE)),0,VLOOKUP($C20,[2]Bareme!$B:$M,6,FALSE))</f>
        <v>0</v>
      </c>
      <c r="P20" s="21">
        <f>IF(ISNA(VLOOKUP($C20,[2]Bareme!$B:$M,8,FALSE)),0,VLOOKUP($C20,[2]Bareme!$B:$M,8,FALSE))</f>
        <v>0</v>
      </c>
      <c r="Q20" s="19">
        <f t="shared" si="2"/>
        <v>0</v>
      </c>
      <c r="R20" s="22">
        <f t="shared" si="5"/>
        <v>0</v>
      </c>
      <c r="S20" s="26">
        <f t="shared" si="3"/>
        <v>0</v>
      </c>
      <c r="T20" s="27">
        <f t="shared" si="4"/>
        <v>0</v>
      </c>
      <c r="V20" s="198" t="s">
        <v>52</v>
      </c>
      <c r="W20" s="197">
        <f>IFERROR(W11/$O$5,0)</f>
        <v>0</v>
      </c>
      <c r="X20" s="197">
        <f>IFERROR(X11/$O$5,0)</f>
        <v>0</v>
      </c>
      <c r="Y20" s="197">
        <f>IFERROR(Y11/$O$5,0)</f>
        <v>0</v>
      </c>
      <c r="Z20" s="197">
        <f>IFERROR(Z11/$O$5,0)</f>
        <v>0</v>
      </c>
      <c r="AA20" s="197">
        <f>IFERROR(AA11/$O$5,0)</f>
        <v>0</v>
      </c>
      <c r="AB20" s="199">
        <f>SUM(W20:AA21)</f>
        <v>0</v>
      </c>
      <c r="AC20" s="201">
        <f>+IF(O5=0,0,"€ / ")</f>
        <v>0</v>
      </c>
      <c r="AD20" s="195">
        <f>+P5</f>
        <v>0</v>
      </c>
    </row>
    <row r="21" spans="3:30" s="13" customFormat="1" ht="24" customHeight="1" x14ac:dyDescent="0.25">
      <c r="C21" s="102"/>
      <c r="D21" s="102"/>
      <c r="E21" s="102"/>
      <c r="F21" s="28"/>
      <c r="G21" s="29"/>
      <c r="H21" s="224" t="s">
        <v>9</v>
      </c>
      <c r="I21" s="224"/>
      <c r="J21" s="224"/>
      <c r="K21" s="147"/>
      <c r="L21" s="147"/>
      <c r="M21" s="147"/>
      <c r="N21" s="147"/>
      <c r="O21" s="147"/>
      <c r="P21" s="147"/>
      <c r="Q21" s="147"/>
      <c r="R21" s="147"/>
      <c r="S21" s="147"/>
      <c r="T21" s="148"/>
      <c r="V21" s="198"/>
      <c r="W21" s="198"/>
      <c r="X21" s="198"/>
      <c r="Y21" s="198"/>
      <c r="Z21" s="198"/>
      <c r="AA21" s="198"/>
      <c r="AB21" s="200"/>
      <c r="AC21" s="202"/>
      <c r="AD21" s="196"/>
    </row>
    <row r="22" spans="3:30" s="13" customFormat="1" ht="24" customHeight="1" x14ac:dyDescent="0.45">
      <c r="C22" s="102"/>
      <c r="D22" s="102"/>
      <c r="E22" s="102"/>
      <c r="F22" s="30"/>
      <c r="G22" s="31"/>
      <c r="H22" s="218" t="s">
        <v>8</v>
      </c>
      <c r="I22" s="218"/>
      <c r="J22" s="219"/>
      <c r="K22" s="131" t="s">
        <v>9</v>
      </c>
      <c r="L22" s="132"/>
      <c r="M22" s="146" t="s">
        <v>43</v>
      </c>
      <c r="N22" s="146"/>
      <c r="O22" s="146"/>
      <c r="P22" s="146"/>
      <c r="Q22" s="146"/>
      <c r="R22" s="146"/>
      <c r="S22" s="11"/>
      <c r="T22" s="11"/>
      <c r="V22" s="32"/>
      <c r="W22" s="32"/>
      <c r="X22" s="32"/>
      <c r="Y22" s="32"/>
      <c r="Z22" s="32"/>
      <c r="AA22" s="32"/>
      <c r="AB22" s="32"/>
      <c r="AC22" s="32"/>
      <c r="AD22" s="32"/>
    </row>
    <row r="23" spans="3:30" s="13" customFormat="1" ht="24" customHeight="1" x14ac:dyDescent="0.45">
      <c r="C23" s="102"/>
      <c r="D23" s="102"/>
      <c r="E23" s="102"/>
      <c r="F23" s="210" t="s">
        <v>14</v>
      </c>
      <c r="G23" s="211"/>
      <c r="H23" s="205" t="s">
        <v>15</v>
      </c>
      <c r="I23" s="215" t="s">
        <v>0</v>
      </c>
      <c r="J23" s="215" t="s">
        <v>16</v>
      </c>
      <c r="K23" s="204" t="s">
        <v>17</v>
      </c>
      <c r="L23" s="216" t="s">
        <v>45</v>
      </c>
      <c r="M23" s="203" t="s">
        <v>18</v>
      </c>
      <c r="N23" s="203"/>
      <c r="O23" s="203"/>
      <c r="P23" s="203"/>
      <c r="Q23" s="204" t="s">
        <v>19</v>
      </c>
      <c r="R23" s="206" t="s">
        <v>44</v>
      </c>
      <c r="S23" s="208">
        <f>SUM(S25:S28)</f>
        <v>3510</v>
      </c>
      <c r="T23" s="100"/>
      <c r="V23" s="198" t="s">
        <v>55</v>
      </c>
      <c r="W23" s="197">
        <f>+W20*W17</f>
        <v>0</v>
      </c>
      <c r="X23" s="197">
        <f t="shared" ref="X23:AA23" si="6">+X20*X17</f>
        <v>0</v>
      </c>
      <c r="Y23" s="197">
        <f t="shared" si="6"/>
        <v>0</v>
      </c>
      <c r="Z23" s="197">
        <f t="shared" si="6"/>
        <v>0</v>
      </c>
      <c r="AA23" s="197">
        <f t="shared" si="6"/>
        <v>0</v>
      </c>
      <c r="AB23" s="199">
        <f>SUM(W23:AA24)</f>
        <v>0</v>
      </c>
      <c r="AC23" s="201">
        <f>+IF(O5=0,0,"€ / ")</f>
        <v>0</v>
      </c>
      <c r="AD23" s="195">
        <f>+P5</f>
        <v>0</v>
      </c>
    </row>
    <row r="24" spans="3:30" s="13" customFormat="1" ht="24" customHeight="1" x14ac:dyDescent="0.45">
      <c r="C24" s="102"/>
      <c r="D24" s="102"/>
      <c r="E24" s="102"/>
      <c r="F24" s="212"/>
      <c r="G24" s="213"/>
      <c r="H24" s="214"/>
      <c r="I24" s="205"/>
      <c r="J24" s="205"/>
      <c r="K24" s="205"/>
      <c r="L24" s="217"/>
      <c r="M24" s="99" t="s">
        <v>20</v>
      </c>
      <c r="N24" s="99" t="s">
        <v>21</v>
      </c>
      <c r="O24" s="99" t="s">
        <v>22</v>
      </c>
      <c r="P24" s="99" t="s">
        <v>23</v>
      </c>
      <c r="Q24" s="205"/>
      <c r="R24" s="207"/>
      <c r="S24" s="209"/>
      <c r="T24" s="101"/>
      <c r="V24" s="198"/>
      <c r="W24" s="198"/>
      <c r="X24" s="198"/>
      <c r="Y24" s="198"/>
      <c r="Z24" s="198"/>
      <c r="AA24" s="198"/>
      <c r="AB24" s="200"/>
      <c r="AC24" s="202"/>
      <c r="AD24" s="196"/>
    </row>
    <row r="25" spans="3:30" s="13" customFormat="1" ht="24" customHeight="1" x14ac:dyDescent="0.25">
      <c r="C25" s="277" t="s">
        <v>64</v>
      </c>
      <c r="D25" s="278"/>
      <c r="E25" s="279"/>
      <c r="F25" s="285">
        <v>1</v>
      </c>
      <c r="G25" s="286"/>
      <c r="H25" s="16" t="str">
        <f>IF(ISNA(VLOOKUP($C25,[2]Bareme!$B:$M,2,FALSE)),0,VLOOKUP($C25,[2]Bareme!$B:$M,2,FALSE))</f>
        <v>Chef de chantier + véhicule</v>
      </c>
      <c r="I25" s="25" t="str">
        <f>IF(ISNA(VLOOKUP($C25,[2]Bareme!$B:$M,3,FALSE)),0,VLOOKUP($C25,[2]Bareme!$B:$M,3,FALSE))</f>
        <v>J</v>
      </c>
      <c r="J25" s="33">
        <f>IF(C25&lt;&gt;"",$S$3,0)</f>
        <v>3</v>
      </c>
      <c r="K25" s="34">
        <f>IF(ISNA(VLOOKUP($C25,[2]Bareme!$B:$M,7,FALSE)),0,VLOOKUP($C25,[2]Bareme!$B:$M,7,FALSE))</f>
        <v>400</v>
      </c>
      <c r="L25" s="35">
        <f t="shared" ref="L25:L28" si="7">IFERROR(K25*J25*F25,0)</f>
        <v>1200</v>
      </c>
      <c r="M25" s="21">
        <f>IF(ISNA(VLOOKUP($C25,[2]Bareme!$B:$M,4,FALSE)),0,VLOOKUP($C25,[2]Bareme!$B:$M,4,FALSE))</f>
        <v>50</v>
      </c>
      <c r="N25" s="21">
        <f>IF(ISNA(VLOOKUP($C25,[2]Bareme!$B:$M,5,FALSE)),0,VLOOKUP($C25,[2]Bareme!$B:$M,5,FALSE))</f>
        <v>0</v>
      </c>
      <c r="O25" s="21">
        <f>IF(ISNA(VLOOKUP($C25,[2]Bareme!$B:$M,6,FALSE)),0,VLOOKUP($C25,[2]Bareme!$B:$M,6,FALSE))</f>
        <v>0</v>
      </c>
      <c r="P25" s="21">
        <f>IF(ISNA(VLOOKUP($C25,[2]Bareme!$B:$M,8,FALSE)),0,VLOOKUP($C25,[2]Bareme!$B:$M,8,FALSE))</f>
        <v>0</v>
      </c>
      <c r="Q25" s="19">
        <f t="shared" ref="Q25:Q28" si="8">+P25+O25+N25+M25</f>
        <v>50</v>
      </c>
      <c r="R25" s="35">
        <f t="shared" ref="R25:R28" si="9">IFERROR(Q25*J25*F25,0)</f>
        <v>150</v>
      </c>
      <c r="S25" s="23">
        <f t="shared" ref="S25:S28" si="10">+R25+L25</f>
        <v>1350</v>
      </c>
      <c r="T25" s="27">
        <f t="shared" ref="T25:T28" si="11">IFERROR(S25/$AB$11,0)</f>
        <v>3.1E-2</v>
      </c>
      <c r="V25" s="14"/>
      <c r="W25" s="14"/>
      <c r="X25" s="14"/>
      <c r="Y25" s="14"/>
      <c r="Z25" s="14"/>
      <c r="AA25" s="14"/>
      <c r="AB25" s="14"/>
    </row>
    <row r="26" spans="3:30" s="13" customFormat="1" ht="24" customHeight="1" x14ac:dyDescent="0.25">
      <c r="C26" s="282" t="s">
        <v>65</v>
      </c>
      <c r="D26" s="283"/>
      <c r="E26" s="284"/>
      <c r="F26" s="285">
        <v>3</v>
      </c>
      <c r="G26" s="286"/>
      <c r="H26" s="16" t="str">
        <f>IF(ISNA(VLOOKUP($C26,[2]Bareme!$B:$M,2,FALSE)),0,VLOOKUP($C26,[2]Bareme!$B:$M,2,FALSE))</f>
        <v>Ouvrier spécialisé</v>
      </c>
      <c r="I26" s="25" t="str">
        <f>IF(ISNA(VLOOKUP($C26,[2]Bareme!$B:$M,3,FALSE)),0,VLOOKUP($C26,[2]Bareme!$B:$M,3,FALSE))</f>
        <v>J</v>
      </c>
      <c r="J26" s="33">
        <f>IF(C26&lt;&gt;"",$S$3,0)</f>
        <v>3</v>
      </c>
      <c r="K26" s="19">
        <f>IF(ISNA(VLOOKUP($C26,[2]Bareme!$B:$M,7,FALSE)),0,VLOOKUP($C26,[2]Bareme!$B:$M,7,FALSE))</f>
        <v>240</v>
      </c>
      <c r="L26" s="36">
        <f t="shared" si="7"/>
        <v>2160</v>
      </c>
      <c r="M26" s="21">
        <f>IF(ISNA(VLOOKUP($C26,[2]Bareme!$B:$M,4,FALSE)),0,VLOOKUP($C26,[2]Bareme!$B:$M,4,FALSE))</f>
        <v>0</v>
      </c>
      <c r="N26" s="21">
        <f>IF(ISNA(VLOOKUP($C26,[2]Bareme!$B:$M,5,FALSE)),0,VLOOKUP($C26,[2]Bareme!$B:$M,5,FALSE))</f>
        <v>0</v>
      </c>
      <c r="O26" s="21">
        <f>IF(ISNA(VLOOKUP($C26,[2]Bareme!$B:$M,6,FALSE)),0,VLOOKUP($C26,[2]Bareme!$B:$M,6,FALSE))</f>
        <v>0</v>
      </c>
      <c r="P26" s="21">
        <f>IF(ISNA(VLOOKUP($C26,[2]Bareme!$B:$M,8,FALSE)),0,VLOOKUP($C26,[2]Bareme!$B:$M,8,FALSE))</f>
        <v>0</v>
      </c>
      <c r="Q26" s="37">
        <f t="shared" si="8"/>
        <v>0</v>
      </c>
      <c r="R26" s="36">
        <f t="shared" si="9"/>
        <v>0</v>
      </c>
      <c r="S26" s="26">
        <f t="shared" si="10"/>
        <v>2160</v>
      </c>
      <c r="T26" s="27">
        <f t="shared" si="11"/>
        <v>4.9000000000000002E-2</v>
      </c>
      <c r="V26" s="150" t="s">
        <v>48</v>
      </c>
      <c r="W26" s="192">
        <f>+W29*$O$4</f>
        <v>1776</v>
      </c>
      <c r="X26" s="192">
        <f>+X29*$O$4</f>
        <v>5760</v>
      </c>
      <c r="Y26" s="192">
        <f>+Y29*$O$4</f>
        <v>29376</v>
      </c>
      <c r="Z26" s="192">
        <f>+Z29*$O$4</f>
        <v>0</v>
      </c>
      <c r="AA26" s="192">
        <f>+AA29*$O$4</f>
        <v>16032</v>
      </c>
      <c r="AB26" s="192">
        <f>SUM(W26:AA27)</f>
        <v>52944</v>
      </c>
      <c r="AC26" s="152" t="s">
        <v>53</v>
      </c>
      <c r="AD26" s="193"/>
    </row>
    <row r="27" spans="3:30" s="13" customFormat="1" ht="24" customHeight="1" x14ac:dyDescent="0.25">
      <c r="C27" s="282"/>
      <c r="D27" s="283"/>
      <c r="E27" s="284"/>
      <c r="F27" s="285"/>
      <c r="G27" s="286"/>
      <c r="H27" s="16">
        <f>IF(ISNA(VLOOKUP($C27,[2]Bareme!$B:$M,2,FALSE)),0,VLOOKUP($C27,[2]Bareme!$B:$M,2,FALSE))</f>
        <v>0</v>
      </c>
      <c r="I27" s="25">
        <f>IF(ISNA(VLOOKUP($C27,[2]Bareme!$B:$M,3,FALSE)),0,VLOOKUP($C27,[2]Bareme!$B:$M,3,FALSE))</f>
        <v>0</v>
      </c>
      <c r="J27" s="33">
        <f>IF(C27&lt;&gt;"",$S$3,0)</f>
        <v>0</v>
      </c>
      <c r="K27" s="19">
        <f>IF(ISNA(VLOOKUP($C27,[2]Bareme!$B:$M,7,FALSE)),0,VLOOKUP($C27,[2]Bareme!$B:$M,7,FALSE))</f>
        <v>0</v>
      </c>
      <c r="L27" s="36">
        <f t="shared" si="7"/>
        <v>0</v>
      </c>
      <c r="M27" s="21">
        <f>IF(ISNA(VLOOKUP($C27,[2]Bareme!$B:$M,4,FALSE)),0,VLOOKUP($C27,[2]Bareme!$B:$M,4,FALSE))</f>
        <v>0</v>
      </c>
      <c r="N27" s="21">
        <f>IF(ISNA(VLOOKUP($C27,[2]Bareme!$B:$M,5,FALSE)),0,VLOOKUP($C27,[2]Bareme!$B:$M,5,FALSE))</f>
        <v>0</v>
      </c>
      <c r="O27" s="21">
        <f>IF(ISNA(VLOOKUP($C27,[2]Bareme!$B:$M,6,FALSE)),0,VLOOKUP($C27,[2]Bareme!$B:$M,6,FALSE))</f>
        <v>0</v>
      </c>
      <c r="P27" s="21">
        <f>IF(ISNA(VLOOKUP($C27,[2]Bareme!$B:$M,8,FALSE)),0,VLOOKUP($C27,[2]Bareme!$B:$M,8,FALSE))</f>
        <v>0</v>
      </c>
      <c r="Q27" s="37">
        <f t="shared" si="8"/>
        <v>0</v>
      </c>
      <c r="R27" s="36">
        <f t="shared" si="9"/>
        <v>0</v>
      </c>
      <c r="S27" s="26">
        <f t="shared" si="10"/>
        <v>0</v>
      </c>
      <c r="T27" s="27">
        <f t="shared" si="11"/>
        <v>0</v>
      </c>
      <c r="V27" s="150"/>
      <c r="W27" s="150"/>
      <c r="X27" s="150"/>
      <c r="Y27" s="150"/>
      <c r="Z27" s="150"/>
      <c r="AA27" s="150"/>
      <c r="AB27" s="150"/>
      <c r="AC27" s="153"/>
      <c r="AD27" s="194"/>
    </row>
    <row r="28" spans="3:30" s="13" customFormat="1" ht="24" customHeight="1" thickBot="1" x14ac:dyDescent="0.3">
      <c r="C28" s="287"/>
      <c r="D28" s="288"/>
      <c r="E28" s="289"/>
      <c r="F28" s="285"/>
      <c r="G28" s="286"/>
      <c r="H28" s="16">
        <f>IF(ISNA(VLOOKUP($C28,[2]Bareme!$B:$M,2,FALSE)),0,VLOOKUP($C28,[2]Bareme!$B:$M,2,FALSE))</f>
        <v>0</v>
      </c>
      <c r="I28" s="25">
        <f>IF(ISNA(VLOOKUP($C28,[2]Bareme!$B:$M,3,FALSE)),0,VLOOKUP($C28,[2]Bareme!$B:$M,3,FALSE))</f>
        <v>0</v>
      </c>
      <c r="J28" s="33">
        <f>IF(C28&lt;&gt;"",$S$3,0)</f>
        <v>0</v>
      </c>
      <c r="K28" s="19">
        <f>IF(ISNA(VLOOKUP($C28,[2]Bareme!$B:$M,7,FALSE)),0,VLOOKUP($C28,[2]Bareme!$B:$M,7,FALSE))</f>
        <v>0</v>
      </c>
      <c r="L28" s="36">
        <f t="shared" si="7"/>
        <v>0</v>
      </c>
      <c r="M28" s="21">
        <f>IF(ISNA(VLOOKUP($C28,[2]Bareme!$B:$M,4,FALSE)),0,VLOOKUP($C28,[2]Bareme!$B:$M,4,FALSE))</f>
        <v>0</v>
      </c>
      <c r="N28" s="21">
        <f>IF(ISNA(VLOOKUP($C28,[2]Bareme!$B:$M,5,FALSE)),0,VLOOKUP($C28,[2]Bareme!$B:$M,5,FALSE))</f>
        <v>0</v>
      </c>
      <c r="O28" s="21">
        <f>IF(ISNA(VLOOKUP($C28,[2]Bareme!$B:$M,6,FALSE)),0,VLOOKUP($C28,[2]Bareme!$B:$M,6,FALSE))</f>
        <v>0</v>
      </c>
      <c r="P28" s="21">
        <f>IF(ISNA(VLOOKUP($C28,[2]Bareme!$B:$M,8,FALSE)),0,VLOOKUP($C28,[2]Bareme!$B:$M,8,FALSE))</f>
        <v>0</v>
      </c>
      <c r="Q28" s="37">
        <f t="shared" si="8"/>
        <v>0</v>
      </c>
      <c r="R28" s="36">
        <f t="shared" si="9"/>
        <v>0</v>
      </c>
      <c r="S28" s="26">
        <f t="shared" si="10"/>
        <v>0</v>
      </c>
      <c r="T28" s="27">
        <f t="shared" si="11"/>
        <v>0</v>
      </c>
    </row>
    <row r="29" spans="3:30" s="10" customFormat="1" ht="24" customHeight="1" x14ac:dyDescent="0.45">
      <c r="C29" s="11"/>
      <c r="D29" s="11"/>
      <c r="E29" s="11"/>
      <c r="F29" s="38"/>
      <c r="G29" s="39"/>
      <c r="H29" s="147" t="s">
        <v>24</v>
      </c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8"/>
      <c r="V29" s="176" t="s">
        <v>41</v>
      </c>
      <c r="W29" s="178">
        <f>+W17*W14</f>
        <v>0.37</v>
      </c>
      <c r="X29" s="178">
        <f>+X17*X14</f>
        <v>1.2</v>
      </c>
      <c r="Y29" s="178">
        <f>+Y17*Y14</f>
        <v>6.12</v>
      </c>
      <c r="Z29" s="178">
        <f>+Z17*Z14</f>
        <v>0</v>
      </c>
      <c r="AA29" s="184">
        <f>+AA17*AA14</f>
        <v>3.34</v>
      </c>
      <c r="AB29" s="186">
        <f>SUM(W29:AA30)</f>
        <v>11.03</v>
      </c>
      <c r="AC29" s="188" t="s">
        <v>54</v>
      </c>
      <c r="AD29" s="154" t="str">
        <f>+P4</f>
        <v>M2</v>
      </c>
    </row>
    <row r="30" spans="3:30" s="10" customFormat="1" ht="24" customHeight="1" thickBot="1" x14ac:dyDescent="0.5">
      <c r="C30" s="11"/>
      <c r="D30" s="11"/>
      <c r="E30" s="11"/>
      <c r="F30" s="40"/>
      <c r="G30" s="41"/>
      <c r="H30" s="190" t="s">
        <v>8</v>
      </c>
      <c r="I30" s="190"/>
      <c r="J30" s="191"/>
      <c r="K30" s="135" t="s">
        <v>10</v>
      </c>
      <c r="L30" s="146"/>
      <c r="M30" s="146"/>
      <c r="N30" s="146"/>
      <c r="O30" s="146" t="s">
        <v>11</v>
      </c>
      <c r="P30" s="146"/>
      <c r="Q30" s="146"/>
      <c r="R30" s="146"/>
      <c r="S30" s="136">
        <f>SUM(S33:S41)</f>
        <v>24499.200000000001</v>
      </c>
      <c r="T30" s="103"/>
      <c r="V30" s="177"/>
      <c r="W30" s="179"/>
      <c r="X30" s="179"/>
      <c r="Y30" s="179"/>
      <c r="Z30" s="179"/>
      <c r="AA30" s="185"/>
      <c r="AB30" s="187"/>
      <c r="AC30" s="189"/>
      <c r="AD30" s="155"/>
    </row>
    <row r="31" spans="3:30" s="10" customFormat="1" ht="24" customHeight="1" x14ac:dyDescent="0.45">
      <c r="C31" s="11"/>
      <c r="D31" s="11"/>
      <c r="E31" s="11"/>
      <c r="F31" s="129" t="s">
        <v>25</v>
      </c>
      <c r="G31" s="142" t="s">
        <v>26</v>
      </c>
      <c r="H31" s="180" t="s">
        <v>15</v>
      </c>
      <c r="I31" s="182" t="s">
        <v>0</v>
      </c>
      <c r="J31" s="142" t="s">
        <v>33</v>
      </c>
      <c r="K31" s="170" t="s">
        <v>61</v>
      </c>
      <c r="L31" s="164" t="s">
        <v>47</v>
      </c>
      <c r="M31" s="166" t="s">
        <v>32</v>
      </c>
      <c r="N31" s="167"/>
      <c r="O31" s="170" t="s">
        <v>46</v>
      </c>
      <c r="P31" s="164" t="s">
        <v>47</v>
      </c>
      <c r="Q31" s="166" t="s">
        <v>32</v>
      </c>
      <c r="R31" s="167"/>
      <c r="S31" s="136"/>
      <c r="T31" s="103"/>
      <c r="V31" s="150" t="s">
        <v>47</v>
      </c>
      <c r="W31" s="42"/>
      <c r="X31" s="43"/>
      <c r="Y31" s="43"/>
      <c r="Z31" s="43"/>
      <c r="AA31" s="157"/>
      <c r="AB31" s="159"/>
      <c r="AC31" s="13"/>
      <c r="AD31" s="13"/>
    </row>
    <row r="32" spans="3:30" s="10" customFormat="1" ht="24" customHeight="1" thickBot="1" x14ac:dyDescent="0.5">
      <c r="C32" s="11"/>
      <c r="D32" s="11"/>
      <c r="E32" s="11"/>
      <c r="F32" s="172"/>
      <c r="G32" s="173"/>
      <c r="H32" s="181"/>
      <c r="I32" s="183"/>
      <c r="J32" s="173"/>
      <c r="K32" s="171"/>
      <c r="L32" s="165"/>
      <c r="M32" s="168"/>
      <c r="N32" s="169"/>
      <c r="O32" s="171"/>
      <c r="P32" s="165"/>
      <c r="Q32" s="168"/>
      <c r="R32" s="169"/>
      <c r="S32" s="137"/>
      <c r="T32" s="101"/>
      <c r="V32" s="150"/>
      <c r="W32" s="44"/>
      <c r="X32" s="45"/>
      <c r="Y32" s="45"/>
      <c r="Z32" s="45"/>
      <c r="AA32" s="158"/>
      <c r="AB32" s="160"/>
    </row>
    <row r="33" spans="3:30" s="13" customFormat="1" ht="24" customHeight="1" x14ac:dyDescent="0.25">
      <c r="C33" s="277" t="s">
        <v>66</v>
      </c>
      <c r="D33" s="278"/>
      <c r="E33" s="279"/>
      <c r="F33" s="104">
        <v>0.2</v>
      </c>
      <c r="G33" s="104">
        <v>2.2000000000000002</v>
      </c>
      <c r="H33" s="16" t="str">
        <f>IF(ISNA(VLOOKUP($C33,[2]Bareme!$B:$M,2,FALSE)),0,VLOOKUP($C33,[2]Bareme!$B:$M,2,FALSE))</f>
        <v>GNT 0/20 Rendu semi</v>
      </c>
      <c r="I33" s="25" t="str">
        <f>IF(ISNA(VLOOKUP($C33,[2]Bareme!$B:$M,3,FALSE)),0,VLOOKUP($C33,[2]Bareme!$B:$M,3,FALSE))</f>
        <v>T</v>
      </c>
      <c r="J33" s="47">
        <f t="shared" ref="J33:J41" si="12">+IF($O$5=0,$O$4*F33*G33,$O$5*F33*G33)</f>
        <v>2112</v>
      </c>
      <c r="K33" s="48">
        <f>IF(ISNA(VLOOKUP($C33,[2]Bareme!$B:$M,10,FALSE)),0,VLOOKUP($C33,[2]Bareme!$B:$M,10,FALSE))</f>
        <v>11.6</v>
      </c>
      <c r="L33" s="49"/>
      <c r="M33" s="113">
        <f>+IF(L33="",K33*J33,L33*J33)</f>
        <v>24499.200000000001</v>
      </c>
      <c r="N33" s="114"/>
      <c r="O33" s="50">
        <f>IF(ISNA(VLOOKUP($C33,[2]Bareme!$B:$M,11,FALSE)),0,VLOOKUP($C33,[2]Bareme!$B:$M,11,FALSE))</f>
        <v>0</v>
      </c>
      <c r="P33" s="51"/>
      <c r="Q33" s="113">
        <f>+IF(P33="",O33*J33,P33*J33)</f>
        <v>0</v>
      </c>
      <c r="R33" s="114"/>
      <c r="S33" s="26">
        <f t="shared" ref="S33:S35" si="13">+Q33+M33</f>
        <v>24499.200000000001</v>
      </c>
      <c r="T33" s="27">
        <f t="shared" ref="T33:T41" si="14">IFERROR(S33/$AB$11,0)</f>
        <v>0.55500000000000005</v>
      </c>
      <c r="V33" s="150" t="s">
        <v>50</v>
      </c>
      <c r="W33" s="42"/>
      <c r="X33" s="43"/>
      <c r="Y33" s="43"/>
      <c r="Z33" s="43"/>
      <c r="AA33" s="157"/>
      <c r="AB33" s="162">
        <f>+IF(AB31="",AB29,AB31)</f>
        <v>11.03</v>
      </c>
      <c r="AC33" s="152" t="s">
        <v>54</v>
      </c>
      <c r="AD33" s="154" t="str">
        <f>+P4</f>
        <v>M2</v>
      </c>
    </row>
    <row r="34" spans="3:30" s="13" customFormat="1" ht="24" customHeight="1" thickBot="1" x14ac:dyDescent="0.3">
      <c r="C34" s="282"/>
      <c r="D34" s="283"/>
      <c r="E34" s="284"/>
      <c r="F34" s="104"/>
      <c r="G34" s="104"/>
      <c r="H34" s="16">
        <f>IF(ISNA(VLOOKUP($C34,[2]Bareme!$B:$M,2,FALSE)),0,VLOOKUP($C34,[2]Bareme!$B:$M,2,FALSE))</f>
        <v>0</v>
      </c>
      <c r="I34" s="25">
        <f>IF(ISNA(VLOOKUP($C34,[2]Bareme!$B:$M,3,FALSE)),0,VLOOKUP($C34,[2]Bareme!$B:$M,3,FALSE))</f>
        <v>0</v>
      </c>
      <c r="J34" s="47">
        <f t="shared" si="12"/>
        <v>0</v>
      </c>
      <c r="K34" s="21">
        <f>IF(ISNA(VLOOKUP($C34,[2]Bareme!$B:$M,10,FALSE)),0,VLOOKUP($C34,[2]Bareme!$B:$M,10,FALSE))</f>
        <v>0</v>
      </c>
      <c r="L34" s="52"/>
      <c r="M34" s="113">
        <f t="shared" ref="M34:M41" si="15">+IF(L34="",K34*J34,L34*J34)</f>
        <v>0</v>
      </c>
      <c r="N34" s="114"/>
      <c r="O34" s="53">
        <f>IF(ISNA(VLOOKUP($C34,[2]Bareme!$B:$M,11,FALSE)),0,VLOOKUP($C34,[2]Bareme!$B:$M,11,FALSE))</f>
        <v>0</v>
      </c>
      <c r="P34" s="54"/>
      <c r="Q34" s="115">
        <f t="shared" ref="Q34:Q41" si="16">+IF(P34="",O34*J34,P34*J34)</f>
        <v>0</v>
      </c>
      <c r="R34" s="114"/>
      <c r="S34" s="26">
        <f t="shared" si="13"/>
        <v>0</v>
      </c>
      <c r="T34" s="27">
        <f t="shared" si="14"/>
        <v>0</v>
      </c>
      <c r="V34" s="150"/>
      <c r="W34" s="44"/>
      <c r="X34" s="45"/>
      <c r="Y34" s="45"/>
      <c r="Z34" s="45"/>
      <c r="AA34" s="158"/>
      <c r="AB34" s="163"/>
      <c r="AC34" s="153"/>
      <c r="AD34" s="155"/>
    </row>
    <row r="35" spans="3:30" s="13" customFormat="1" ht="24" customHeight="1" x14ac:dyDescent="0.35">
      <c r="C35" s="290"/>
      <c r="D35" s="283"/>
      <c r="E35" s="284"/>
      <c r="F35" s="104"/>
      <c r="G35" s="104"/>
      <c r="H35" s="16">
        <f>IF(ISNA(VLOOKUP($C35,[2]Bareme!$B:$M,2,FALSE)),0,VLOOKUP($C35,[2]Bareme!$B:$M,2,FALSE))</f>
        <v>0</v>
      </c>
      <c r="I35" s="25">
        <f>IF(ISNA(VLOOKUP($C35,[2]Bareme!$B:$M,3,FALSE)),0,VLOOKUP($C35,[2]Bareme!$B:$M,3,FALSE))</f>
        <v>0</v>
      </c>
      <c r="J35" s="47">
        <f t="shared" si="12"/>
        <v>0</v>
      </c>
      <c r="K35" s="21">
        <f>IF(ISNA(VLOOKUP($C35,[2]Bareme!$B:$M,10,FALSE)),0,VLOOKUP($C35,[2]Bareme!$B:$M,10,FALSE))</f>
        <v>0</v>
      </c>
      <c r="L35" s="52"/>
      <c r="M35" s="113">
        <f t="shared" si="15"/>
        <v>0</v>
      </c>
      <c r="N35" s="114"/>
      <c r="O35" s="53">
        <f>IF(ISNA(VLOOKUP($C35,[2]Bareme!$B:$M,11,FALSE)),0,VLOOKUP($C35,[2]Bareme!$B:$M,11,FALSE))</f>
        <v>0</v>
      </c>
      <c r="P35" s="54"/>
      <c r="Q35" s="115">
        <f t="shared" si="16"/>
        <v>0</v>
      </c>
      <c r="R35" s="114"/>
      <c r="S35" s="26">
        <f t="shared" si="13"/>
        <v>0</v>
      </c>
      <c r="T35" s="27">
        <f t="shared" si="14"/>
        <v>0</v>
      </c>
      <c r="V35" s="10"/>
      <c r="W35" s="10"/>
      <c r="X35" s="10"/>
      <c r="Y35" s="10"/>
      <c r="Z35" s="10"/>
      <c r="AA35" s="10"/>
      <c r="AB35" s="10"/>
      <c r="AC35" s="10"/>
      <c r="AD35" s="10"/>
    </row>
    <row r="36" spans="3:30" s="13" customFormat="1" ht="24" customHeight="1" x14ac:dyDescent="0.25">
      <c r="C36" s="282"/>
      <c r="D36" s="283"/>
      <c r="E36" s="284"/>
      <c r="F36" s="104"/>
      <c r="G36" s="104"/>
      <c r="H36" s="16">
        <f>IF(ISNA(VLOOKUP($C36,[2]Bareme!$B:$M,2,FALSE)),0,VLOOKUP($C36,[2]Bareme!$B:$M,2,FALSE))</f>
        <v>0</v>
      </c>
      <c r="I36" s="25">
        <f>IF(ISNA(VLOOKUP($C36,[2]Bareme!$B:$M,3,FALSE)),0,VLOOKUP($C36,[2]Bareme!$B:$M,3,FALSE))</f>
        <v>0</v>
      </c>
      <c r="J36" s="47">
        <f t="shared" si="12"/>
        <v>0</v>
      </c>
      <c r="K36" s="21">
        <f>IF(ISNA(VLOOKUP($C36,[2]Bareme!$B:$M,10,FALSE)),0,VLOOKUP($C36,[2]Bareme!$B:$M,10,FALSE))</f>
        <v>0</v>
      </c>
      <c r="L36" s="52"/>
      <c r="M36" s="113">
        <f t="shared" si="15"/>
        <v>0</v>
      </c>
      <c r="N36" s="114"/>
      <c r="O36" s="53">
        <f>IF(ISNA(VLOOKUP($C36,[2]Bareme!$B:$M,11,FALSE)),0,VLOOKUP($C36,[2]Bareme!$B:$M,11,FALSE))</f>
        <v>0</v>
      </c>
      <c r="P36" s="54"/>
      <c r="Q36" s="115">
        <f t="shared" si="16"/>
        <v>0</v>
      </c>
      <c r="R36" s="114"/>
      <c r="S36" s="26">
        <f>+Q36+M36</f>
        <v>0</v>
      </c>
      <c r="T36" s="27">
        <f t="shared" si="14"/>
        <v>0</v>
      </c>
      <c r="V36" s="150" t="s">
        <v>42</v>
      </c>
      <c r="W36" s="149">
        <f>IFERROR(W29/$AB$29,0)</f>
        <v>3.3500000000000002E-2</v>
      </c>
      <c r="X36" s="149">
        <f>IFERROR(X29/$AB$29,0)</f>
        <v>0.10879999999999999</v>
      </c>
      <c r="Y36" s="149">
        <f>IFERROR(Y29/$AB$29,0)</f>
        <v>0.55489999999999995</v>
      </c>
      <c r="Z36" s="149">
        <f>IFERROR(Z29/$AB$29,0)</f>
        <v>0</v>
      </c>
      <c r="AA36" s="149">
        <f>IFERROR(AA29/$AB$29,0)</f>
        <v>0.30280000000000001</v>
      </c>
    </row>
    <row r="37" spans="3:30" s="13" customFormat="1" ht="24" customHeight="1" x14ac:dyDescent="0.35">
      <c r="C37" s="290"/>
      <c r="D37" s="283"/>
      <c r="E37" s="284"/>
      <c r="F37" s="104"/>
      <c r="G37" s="104"/>
      <c r="H37" s="16">
        <f>IF(ISNA(VLOOKUP($C37,[2]Bareme!$B:$M,2,FALSE)),0,VLOOKUP($C37,[2]Bareme!$B:$M,2,FALSE))</f>
        <v>0</v>
      </c>
      <c r="I37" s="25">
        <f>IF(ISNA(VLOOKUP($C37,[2]Bareme!$B:$M,3,FALSE)),0,VLOOKUP($C37,[2]Bareme!$B:$M,3,FALSE))</f>
        <v>0</v>
      </c>
      <c r="J37" s="47">
        <f t="shared" si="12"/>
        <v>0</v>
      </c>
      <c r="K37" s="21">
        <f>IF(ISNA(VLOOKUP($C37,[2]Bareme!$B:$M,10,FALSE)),0,VLOOKUP($C37,[2]Bareme!$B:$M,10,FALSE))</f>
        <v>0</v>
      </c>
      <c r="L37" s="52"/>
      <c r="M37" s="113">
        <f t="shared" si="15"/>
        <v>0</v>
      </c>
      <c r="N37" s="114"/>
      <c r="O37" s="53">
        <f>IF(ISNA(VLOOKUP($C37,[2]Bareme!$B:$M,11,FALSE)),0,VLOOKUP($C37,[2]Bareme!$B:$M,11,FALSE))</f>
        <v>0</v>
      </c>
      <c r="P37" s="54"/>
      <c r="Q37" s="115">
        <f t="shared" si="16"/>
        <v>0</v>
      </c>
      <c r="R37" s="114"/>
      <c r="S37" s="26">
        <f t="shared" ref="S37:S41" si="17">+Q37+M37</f>
        <v>0</v>
      </c>
      <c r="T37" s="27">
        <f t="shared" si="14"/>
        <v>0</v>
      </c>
      <c r="V37" s="150"/>
      <c r="W37" s="149"/>
      <c r="X37" s="149"/>
      <c r="Y37" s="149"/>
      <c r="Z37" s="149"/>
      <c r="AA37" s="149"/>
      <c r="AB37" s="10"/>
    </row>
    <row r="38" spans="3:30" s="13" customFormat="1" ht="24" customHeight="1" x14ac:dyDescent="0.25">
      <c r="C38" s="282"/>
      <c r="D38" s="283"/>
      <c r="E38" s="284"/>
      <c r="F38" s="104"/>
      <c r="G38" s="104"/>
      <c r="H38" s="16">
        <f>IF(ISNA(VLOOKUP($C38,[2]Bareme!$B:$M,2,FALSE)),0,VLOOKUP($C38,[2]Bareme!$B:$M,2,FALSE))</f>
        <v>0</v>
      </c>
      <c r="I38" s="25">
        <f>IF(ISNA(VLOOKUP($C38,[2]Bareme!$B:$M,3,FALSE)),0,VLOOKUP($C38,[2]Bareme!$B:$M,3,FALSE))</f>
        <v>0</v>
      </c>
      <c r="J38" s="47">
        <f t="shared" si="12"/>
        <v>0</v>
      </c>
      <c r="K38" s="21">
        <f>IF(ISNA(VLOOKUP($C38,[2]Bareme!$B:$M,10,FALSE)),0,VLOOKUP($C38,[2]Bareme!$B:$M,10,FALSE))</f>
        <v>0</v>
      </c>
      <c r="L38" s="52"/>
      <c r="M38" s="113">
        <f t="shared" si="15"/>
        <v>0</v>
      </c>
      <c r="N38" s="114"/>
      <c r="O38" s="53">
        <f>IF(ISNA(VLOOKUP($C38,[2]Bareme!$B:$M,11,FALSE)),0,VLOOKUP($C38,[2]Bareme!$B:$M,11,FALSE))</f>
        <v>0</v>
      </c>
      <c r="P38" s="54"/>
      <c r="Q38" s="115">
        <f t="shared" si="16"/>
        <v>0</v>
      </c>
      <c r="R38" s="114"/>
      <c r="S38" s="26">
        <f t="shared" si="17"/>
        <v>0</v>
      </c>
      <c r="T38" s="27">
        <f t="shared" si="14"/>
        <v>0</v>
      </c>
    </row>
    <row r="39" spans="3:30" s="13" customFormat="1" ht="24" customHeight="1" x14ac:dyDescent="0.25">
      <c r="C39" s="290"/>
      <c r="D39" s="283"/>
      <c r="E39" s="284"/>
      <c r="F39" s="104"/>
      <c r="G39" s="104"/>
      <c r="H39" s="16">
        <f>IF(ISNA(VLOOKUP($C39,[2]Bareme!$B:$M,2,FALSE)),0,VLOOKUP($C39,[2]Bareme!$B:$M,2,FALSE))</f>
        <v>0</v>
      </c>
      <c r="I39" s="25">
        <f>IF(ISNA(VLOOKUP($C39,[2]Bareme!$B:$M,3,FALSE)),0,VLOOKUP($C39,[2]Bareme!$B:$M,3,FALSE))</f>
        <v>0</v>
      </c>
      <c r="J39" s="47">
        <f t="shared" si="12"/>
        <v>0</v>
      </c>
      <c r="K39" s="21">
        <f>IF(ISNA(VLOOKUP($C39,[2]Bareme!$B:$M,10,FALSE)),0,VLOOKUP($C39,[2]Bareme!$B:$M,10,FALSE))</f>
        <v>0</v>
      </c>
      <c r="L39" s="52"/>
      <c r="M39" s="113">
        <f t="shared" si="15"/>
        <v>0</v>
      </c>
      <c r="N39" s="114"/>
      <c r="O39" s="53">
        <f>IF(ISNA(VLOOKUP($C39,[2]Bareme!$B:$M,11,FALSE)),0,VLOOKUP($C39,[2]Bareme!$B:$M,11,FALSE))</f>
        <v>0</v>
      </c>
      <c r="P39" s="54"/>
      <c r="Q39" s="115">
        <f t="shared" si="16"/>
        <v>0</v>
      </c>
      <c r="R39" s="114"/>
      <c r="S39" s="26">
        <f t="shared" si="17"/>
        <v>0</v>
      </c>
      <c r="T39" s="27">
        <f t="shared" si="14"/>
        <v>0</v>
      </c>
      <c r="V39" s="151" t="s">
        <v>49</v>
      </c>
      <c r="W39" s="151"/>
      <c r="X39" s="151"/>
      <c r="Y39" s="151"/>
      <c r="Z39" s="151"/>
      <c r="AA39" s="151"/>
      <c r="AB39" s="151"/>
      <c r="AC39" s="151"/>
      <c r="AD39" s="151"/>
    </row>
    <row r="40" spans="3:30" s="13" customFormat="1" ht="24" customHeight="1" x14ac:dyDescent="0.25">
      <c r="C40" s="282"/>
      <c r="D40" s="283"/>
      <c r="E40" s="284"/>
      <c r="F40" s="104"/>
      <c r="G40" s="104"/>
      <c r="H40" s="16">
        <f>IF(ISNA(VLOOKUP($C40,[2]Bareme!$B:$M,2,FALSE)),0,VLOOKUP($C40,[2]Bareme!$B:$M,2,FALSE))</f>
        <v>0</v>
      </c>
      <c r="I40" s="25">
        <f>IF(ISNA(VLOOKUP($C40,[2]Bareme!$B:$M,3,FALSE)),0,VLOOKUP($C40,[2]Bareme!$B:$M,3,FALSE))</f>
        <v>0</v>
      </c>
      <c r="J40" s="47">
        <f t="shared" si="12"/>
        <v>0</v>
      </c>
      <c r="K40" s="21">
        <f>IF(ISNA(VLOOKUP($C40,[2]Bareme!$B:$M,10,FALSE)),0,VLOOKUP($C40,[2]Bareme!$B:$M,10,FALSE))</f>
        <v>0</v>
      </c>
      <c r="L40" s="52"/>
      <c r="M40" s="113">
        <f t="shared" si="15"/>
        <v>0</v>
      </c>
      <c r="N40" s="114"/>
      <c r="O40" s="53">
        <f>IF(ISNA(VLOOKUP($C40,[2]Bareme!$B:$M,11,FALSE)),0,VLOOKUP($C40,[2]Bareme!$B:$M,11,FALSE))</f>
        <v>0</v>
      </c>
      <c r="P40" s="54"/>
      <c r="Q40" s="115">
        <f t="shared" si="16"/>
        <v>0</v>
      </c>
      <c r="R40" s="114"/>
      <c r="S40" s="26">
        <f t="shared" si="17"/>
        <v>0</v>
      </c>
      <c r="T40" s="27">
        <f t="shared" si="14"/>
        <v>0</v>
      </c>
      <c r="V40" s="116"/>
      <c r="W40" s="117"/>
      <c r="X40" s="117"/>
      <c r="Y40" s="117"/>
      <c r="Z40" s="117"/>
      <c r="AA40" s="117"/>
      <c r="AB40" s="117"/>
      <c r="AC40" s="117"/>
      <c r="AD40" s="118"/>
    </row>
    <row r="41" spans="3:30" s="13" customFormat="1" ht="24" customHeight="1" x14ac:dyDescent="0.25">
      <c r="C41" s="290"/>
      <c r="D41" s="283"/>
      <c r="E41" s="284"/>
      <c r="F41" s="104"/>
      <c r="G41" s="104"/>
      <c r="H41" s="16">
        <f>IF(ISNA(VLOOKUP($C41,[2]Bareme!$B:$M,2,FALSE)),0,VLOOKUP($C41,[2]Bareme!$B:$M,2,FALSE))</f>
        <v>0</v>
      </c>
      <c r="I41" s="25">
        <f>IF(ISNA(VLOOKUP($C41,[2]Bareme!$B:$M,3,FALSE)),0,VLOOKUP($C41,[2]Bareme!$B:$M,3,FALSE))</f>
        <v>0</v>
      </c>
      <c r="J41" s="47">
        <f t="shared" si="12"/>
        <v>0</v>
      </c>
      <c r="K41" s="21">
        <f>IF(ISNA(VLOOKUP($C41,[2]Bareme!$B:$M,10,FALSE)),0,VLOOKUP($C41,[2]Bareme!$B:$M,10,FALSE))</f>
        <v>0</v>
      </c>
      <c r="L41" s="52"/>
      <c r="M41" s="113">
        <f t="shared" si="15"/>
        <v>0</v>
      </c>
      <c r="N41" s="114"/>
      <c r="O41" s="53">
        <f>IF(ISNA(VLOOKUP($C41,[2]Bareme!$B:$M,11,FALSE)),0,VLOOKUP($C41,[2]Bareme!$B:$M,11,FALSE))</f>
        <v>0</v>
      </c>
      <c r="P41" s="54"/>
      <c r="Q41" s="115">
        <f t="shared" si="16"/>
        <v>0</v>
      </c>
      <c r="R41" s="114"/>
      <c r="S41" s="26">
        <f t="shared" si="17"/>
        <v>0</v>
      </c>
      <c r="T41" s="27">
        <f t="shared" si="14"/>
        <v>0</v>
      </c>
      <c r="V41" s="119"/>
      <c r="W41" s="120"/>
      <c r="X41" s="120"/>
      <c r="Y41" s="120"/>
      <c r="Z41" s="120"/>
      <c r="AA41" s="120"/>
      <c r="AB41" s="120"/>
      <c r="AC41" s="120"/>
      <c r="AD41" s="121"/>
    </row>
    <row r="42" spans="3:30" s="13" customFormat="1" ht="24" customHeight="1" x14ac:dyDescent="0.25">
      <c r="C42" s="102"/>
      <c r="D42" s="55"/>
      <c r="E42" s="55"/>
      <c r="F42" s="38"/>
      <c r="G42" s="39"/>
      <c r="H42" s="147" t="s">
        <v>27</v>
      </c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8"/>
      <c r="V42" s="119"/>
      <c r="W42" s="120"/>
      <c r="X42" s="120"/>
      <c r="Y42" s="120"/>
      <c r="Z42" s="120"/>
      <c r="AA42" s="120"/>
      <c r="AB42" s="120"/>
      <c r="AC42" s="120"/>
      <c r="AD42" s="121"/>
    </row>
    <row r="43" spans="3:30" s="10" customFormat="1" ht="24" customHeight="1" x14ac:dyDescent="0.45">
      <c r="C43" s="11"/>
      <c r="D43" s="11"/>
      <c r="E43" s="128" t="s">
        <v>28</v>
      </c>
      <c r="F43" s="140" t="s">
        <v>25</v>
      </c>
      <c r="G43" s="141" t="s">
        <v>26</v>
      </c>
      <c r="H43" s="143" t="s">
        <v>15</v>
      </c>
      <c r="I43" s="145" t="s">
        <v>0</v>
      </c>
      <c r="J43" s="141" t="s">
        <v>29</v>
      </c>
      <c r="K43" s="130" t="s">
        <v>9</v>
      </c>
      <c r="L43" s="132"/>
      <c r="M43" s="130" t="s">
        <v>7</v>
      </c>
      <c r="N43" s="131"/>
      <c r="O43" s="131"/>
      <c r="P43" s="131"/>
      <c r="Q43" s="131"/>
      <c r="R43" s="132"/>
      <c r="S43" s="136">
        <f>SUM(S45:S47)</f>
        <v>13350</v>
      </c>
      <c r="T43" s="103"/>
      <c r="V43" s="119"/>
      <c r="W43" s="120"/>
      <c r="X43" s="120"/>
      <c r="Y43" s="120"/>
      <c r="Z43" s="120"/>
      <c r="AA43" s="120"/>
      <c r="AB43" s="120"/>
      <c r="AC43" s="120"/>
      <c r="AD43" s="121"/>
    </row>
    <row r="44" spans="3:30" s="10" customFormat="1" ht="30.75" customHeight="1" x14ac:dyDescent="0.45">
      <c r="C44" s="11"/>
      <c r="D44" s="11"/>
      <c r="E44" s="129"/>
      <c r="F44" s="129"/>
      <c r="G44" s="142"/>
      <c r="H44" s="144"/>
      <c r="I44" s="146"/>
      <c r="J44" s="142"/>
      <c r="K44" s="133"/>
      <c r="L44" s="135"/>
      <c r="M44" s="133"/>
      <c r="N44" s="134"/>
      <c r="O44" s="134"/>
      <c r="P44" s="134"/>
      <c r="Q44" s="134"/>
      <c r="R44" s="135"/>
      <c r="S44" s="137"/>
      <c r="T44" s="101"/>
      <c r="V44" s="119"/>
      <c r="W44" s="120"/>
      <c r="X44" s="120"/>
      <c r="Y44" s="120"/>
      <c r="Z44" s="120"/>
      <c r="AA44" s="120"/>
      <c r="AB44" s="120"/>
      <c r="AC44" s="120"/>
      <c r="AD44" s="121"/>
    </row>
    <row r="45" spans="3:30" s="13" customFormat="1" ht="24" customHeight="1" x14ac:dyDescent="0.25">
      <c r="C45" s="277" t="s">
        <v>67</v>
      </c>
      <c r="D45" s="279"/>
      <c r="E45" s="105">
        <v>6</v>
      </c>
      <c r="F45" s="105">
        <v>0.2</v>
      </c>
      <c r="G45" s="106">
        <v>1</v>
      </c>
      <c r="H45" s="58" t="str">
        <f>IF(ISNA(VLOOKUP($C45,[2]Bareme!$B:$M,2,FALSE)),"",VLOOKUP($C45,[2]Bareme!$B:$M,2,FALSE))</f>
        <v>6x4 de location</v>
      </c>
      <c r="I45" s="59" t="str">
        <f>IF(ISNA(VLOOKUP($C45,[2]Bareme!$B:$M,3,FALSE)),0,VLOOKUP($C45,[2]Bareme!$B:$M,3,FALSE))</f>
        <v>J</v>
      </c>
      <c r="J45" s="60">
        <f>ROUNDUP(IFERROR($S$2*G45*F45/IF(ISNA(VLOOKUP($C45,[2]Bareme!$B$2:$M$10000,12,FALSE)),"",VLOOKUP($C45,[2]Bareme!$B$2:$M$10000,12,FALSE))/E45,0),1)</f>
        <v>8.9</v>
      </c>
      <c r="K45" s="34">
        <f>IF(ISNA(VLOOKUP($C45,[2]Bareme!$B:$M,7,FALSE)),0,VLOOKUP($C45,[2]Bareme!$B:$M,7,FALSE))</f>
        <v>0</v>
      </c>
      <c r="L45" s="61">
        <f t="shared" ref="L45:L47" si="18">IFERROR(K45*J45*F45,0)</f>
        <v>0</v>
      </c>
      <c r="M45" s="48">
        <f>IF(ISNA(VLOOKUP($C45,[2]Bareme!$B:$M,4,FALSE)),0,VLOOKUP($C45,[2]Bareme!$B:$M,4,FALSE))</f>
        <v>0</v>
      </c>
      <c r="N45" s="48">
        <f>IF(ISNA(VLOOKUP($C45,[2]Bareme!$B:$M,5,FALSE)),0,VLOOKUP($C45,[2]Bareme!$B:$M,5,FALSE))</f>
        <v>0</v>
      </c>
      <c r="O45" s="48">
        <f>IF(ISNA(VLOOKUP($C45,[2]Bareme!$B:$M,6,FALSE)),0,VLOOKUP($C45,[2]Bareme!$B:$M,6,FALSE))</f>
        <v>0</v>
      </c>
      <c r="P45" s="48">
        <f>IF(ISNA(VLOOKUP($C45,[2]Bareme!$B:$M,8,FALSE)),0,VLOOKUP($C45,[2]Bareme!$B:$M,8,FALSE))</f>
        <v>500</v>
      </c>
      <c r="Q45" s="34">
        <f>+P45+O45+N45+M45</f>
        <v>500</v>
      </c>
      <c r="R45" s="62">
        <f>+IFERROR(Q45*J45*$S$3,0)</f>
        <v>13350</v>
      </c>
      <c r="S45" s="23">
        <f t="shared" ref="S45:S47" si="19">+R45+L45</f>
        <v>13350</v>
      </c>
      <c r="T45" s="24">
        <f t="shared" ref="T45:T47" si="20">IFERROR(S45/$AB$11,0)</f>
        <v>0.30299999999999999</v>
      </c>
      <c r="V45" s="119"/>
      <c r="W45" s="120"/>
      <c r="X45" s="120"/>
      <c r="Y45" s="120"/>
      <c r="Z45" s="120"/>
      <c r="AA45" s="120"/>
      <c r="AB45" s="120"/>
      <c r="AC45" s="120"/>
      <c r="AD45" s="121"/>
    </row>
    <row r="46" spans="3:30" s="13" customFormat="1" ht="24" customHeight="1" x14ac:dyDescent="0.25">
      <c r="C46" s="282"/>
      <c r="D46" s="284"/>
      <c r="E46" s="107"/>
      <c r="F46" s="104"/>
      <c r="G46" s="104"/>
      <c r="H46" s="16" t="str">
        <f>IF(ISNA(VLOOKUP($C46,[2]Bareme!$B:$M,2,FALSE)),"",VLOOKUP($C46,[2]Bareme!$B:$M,2,FALSE))</f>
        <v/>
      </c>
      <c r="I46" s="25">
        <f>IF(ISNA(VLOOKUP($C46,[2]Bareme!$B:$M,3,FALSE)),0,VLOOKUP($C46,[2]Bareme!$B:$M,3,FALSE))</f>
        <v>0</v>
      </c>
      <c r="J46" s="60">
        <f>ROUNDUP(IFERROR($S$2*G46*F46/IF(ISNA(VLOOKUP($C46,[2]Bareme!$B$2:$M$10000,12,FALSE)),"",VLOOKUP($C46,[2]Bareme!$B$2:$M$10000,12,FALSE))/E46,0),1)</f>
        <v>0</v>
      </c>
      <c r="K46" s="19">
        <f>IF(ISNA(VLOOKUP($C46,[2]Bareme!$B:$M,7,FALSE)),0,VLOOKUP($C46,[2]Bareme!$B:$M,7,FALSE))</f>
        <v>0</v>
      </c>
      <c r="L46" s="20">
        <f t="shared" si="18"/>
        <v>0</v>
      </c>
      <c r="M46" s="21">
        <f>IF(ISNA(VLOOKUP($C46,[2]Bareme!$B:$M,4,FALSE)),0,VLOOKUP($C46,[2]Bareme!$B:$M,4,FALSE))</f>
        <v>0</v>
      </c>
      <c r="N46" s="21">
        <f>IF(ISNA(VLOOKUP($C46,[2]Bareme!$B:$M,5,FALSE)),0,VLOOKUP($C46,[2]Bareme!$B:$M,5,FALSE))</f>
        <v>0</v>
      </c>
      <c r="O46" s="21">
        <f>IF(ISNA(VLOOKUP($C46,[2]Bareme!$B:$M,6,FALSE)),0,VLOOKUP($C46,[2]Bareme!$B:$M,6,FALSE))</f>
        <v>0</v>
      </c>
      <c r="P46" s="21">
        <f>IF(ISNA(VLOOKUP($C46,[2]Bareme!$B:$M,8,FALSE)),0,VLOOKUP($C46,[2]Bareme!$B:$M,8,FALSE))</f>
        <v>0</v>
      </c>
      <c r="Q46" s="19">
        <f>+P46+O46+N46+M46</f>
        <v>0</v>
      </c>
      <c r="R46" s="22">
        <f>+IFERROR(Q46*J46*$S$3,0)</f>
        <v>0</v>
      </c>
      <c r="S46" s="26">
        <f t="shared" si="19"/>
        <v>0</v>
      </c>
      <c r="T46" s="27">
        <f t="shared" si="20"/>
        <v>0</v>
      </c>
      <c r="U46" s="64"/>
      <c r="V46" s="119"/>
      <c r="W46" s="120"/>
      <c r="X46" s="120"/>
      <c r="Y46" s="120"/>
      <c r="Z46" s="120"/>
      <c r="AA46" s="120"/>
      <c r="AB46" s="120"/>
      <c r="AC46" s="120"/>
      <c r="AD46" s="121"/>
    </row>
    <row r="47" spans="3:30" s="13" customFormat="1" ht="24" customHeight="1" x14ac:dyDescent="0.25">
      <c r="C47" s="287"/>
      <c r="D47" s="289"/>
      <c r="E47" s="108"/>
      <c r="F47" s="109"/>
      <c r="G47" s="109"/>
      <c r="H47" s="67" t="str">
        <f>IF(ISNA(VLOOKUP($C47,[2]Bareme!$B:$M,2,FALSE)),"",VLOOKUP($C47,[2]Bareme!$B:$M,2,FALSE))</f>
        <v/>
      </c>
      <c r="I47" s="68">
        <f>IF(ISNA(VLOOKUP($C47,[2]Bareme!$B:$M,3,FALSE)),0,VLOOKUP($C47,[2]Bareme!$B:$M,3,FALSE))</f>
        <v>0</v>
      </c>
      <c r="J47" s="69">
        <f>ROUNDUP(IFERROR($S$2*G47*F47/IF(ISNA(VLOOKUP($C47,[2]Bareme!$B$2:$M$10000,12,FALSE)),"",VLOOKUP($C47,[2]Bareme!$B$2:$M$10000,12,FALSE))/E47,0),1)</f>
        <v>0</v>
      </c>
      <c r="K47" s="70">
        <f>IF(ISNA(VLOOKUP($C47,[2]Bareme!$B:$M,7,FALSE)),0,VLOOKUP($C47,[2]Bareme!$B:$M,7,FALSE))</f>
        <v>0</v>
      </c>
      <c r="L47" s="71">
        <f t="shared" si="18"/>
        <v>0</v>
      </c>
      <c r="M47" s="72">
        <f>IF(ISNA(VLOOKUP($C47,[2]Bareme!$B:$M,4,FALSE)),0,VLOOKUP($C47,[2]Bareme!$B:$M,4,FALSE))</f>
        <v>0</v>
      </c>
      <c r="N47" s="72">
        <f>IF(ISNA(VLOOKUP($C47,[2]Bareme!$B:$M,5,FALSE)),0,VLOOKUP($C47,[2]Bareme!$B:$M,5,FALSE))</f>
        <v>0</v>
      </c>
      <c r="O47" s="72">
        <f>IF(ISNA(VLOOKUP($C47,[2]Bareme!$B:$M,6,FALSE)),0,VLOOKUP($C47,[2]Bareme!$B:$M,6,FALSE))</f>
        <v>0</v>
      </c>
      <c r="P47" s="72">
        <f>IF(ISNA(VLOOKUP($C47,[2]Bareme!$B:$M,8,FALSE)),0,VLOOKUP($C47,[2]Bareme!$B:$M,8,FALSE))</f>
        <v>0</v>
      </c>
      <c r="Q47" s="70">
        <f>+P47+O47+N47+M47</f>
        <v>0</v>
      </c>
      <c r="R47" s="73">
        <f>+IFERROR(Q47*J47*$S$3,0)</f>
        <v>0</v>
      </c>
      <c r="S47" s="74">
        <f t="shared" si="19"/>
        <v>0</v>
      </c>
      <c r="T47" s="75">
        <f t="shared" si="20"/>
        <v>0</v>
      </c>
      <c r="U47" s="64"/>
      <c r="V47" s="122"/>
      <c r="W47" s="123"/>
      <c r="X47" s="123"/>
      <c r="Y47" s="123"/>
      <c r="Z47" s="123"/>
      <c r="AA47" s="123"/>
      <c r="AB47" s="123"/>
      <c r="AC47" s="123"/>
      <c r="AD47" s="124"/>
    </row>
    <row r="48" spans="3:30" s="76" customFormat="1" ht="8.25" customHeight="1" x14ac:dyDescent="0.4">
      <c r="I48" s="77"/>
      <c r="J48" s="78"/>
      <c r="S48" s="10"/>
    </row>
    <row r="49" spans="2:10" s="8" customFormat="1" ht="23.25" customHeight="1" x14ac:dyDescent="0.25">
      <c r="C49" s="79"/>
      <c r="D49" s="79"/>
      <c r="F49" s="80"/>
    </row>
    <row r="50" spans="2:10" ht="8.25" customHeight="1" x14ac:dyDescent="0.35">
      <c r="C50" s="81"/>
      <c r="D50" s="81"/>
      <c r="F50" s="82"/>
      <c r="I50" s="1"/>
      <c r="J50" s="1"/>
    </row>
    <row r="51" spans="2:10" s="8" customFormat="1" ht="20.25" customHeight="1" x14ac:dyDescent="0.25">
      <c r="C51" s="79"/>
      <c r="D51" s="79"/>
      <c r="E51" s="79"/>
      <c r="F51" s="80"/>
    </row>
    <row r="52" spans="2:10" ht="8.25" customHeight="1" x14ac:dyDescent="0.35">
      <c r="C52" s="81"/>
      <c r="D52" s="81"/>
      <c r="E52" s="81"/>
      <c r="F52" s="82"/>
      <c r="I52" s="1"/>
      <c r="J52" s="1"/>
    </row>
    <row r="53" spans="2:10" s="8" customFormat="1" ht="23.25" customHeight="1" x14ac:dyDescent="0.25">
      <c r="C53" s="83"/>
      <c r="D53" s="83"/>
      <c r="E53" s="83"/>
      <c r="F53" s="84"/>
    </row>
    <row r="54" spans="2:10" ht="8.25" customHeight="1" x14ac:dyDescent="0.35">
      <c r="C54" s="81"/>
      <c r="D54" s="81"/>
      <c r="E54" s="81"/>
      <c r="F54" s="82"/>
      <c r="I54" s="1"/>
      <c r="J54" s="1"/>
    </row>
    <row r="55" spans="2:10" s="85" customFormat="1" ht="23.25" customHeight="1" x14ac:dyDescent="0.25">
      <c r="C55" s="86"/>
      <c r="D55" s="86"/>
      <c r="E55" s="86"/>
      <c r="F55" s="87"/>
    </row>
    <row r="56" spans="2:10" s="88" customFormat="1" x14ac:dyDescent="0.35">
      <c r="B56" s="1"/>
      <c r="C56" s="1"/>
      <c r="D56" s="1"/>
      <c r="E56" s="1"/>
      <c r="F56" s="1"/>
    </row>
    <row r="57" spans="2:10" x14ac:dyDescent="0.35">
      <c r="I57" s="1"/>
      <c r="J57" s="1"/>
    </row>
  </sheetData>
  <sheetProtection selectLockedCells="1"/>
  <mergeCells count="213">
    <mergeCell ref="C40:E40"/>
    <mergeCell ref="M40:N40"/>
    <mergeCell ref="Q40:R40"/>
    <mergeCell ref="V40:AD47"/>
    <mergeCell ref="C41:E41"/>
    <mergeCell ref="M41:N41"/>
    <mergeCell ref="Q41:R41"/>
    <mergeCell ref="H42:T42"/>
    <mergeCell ref="E43:E44"/>
    <mergeCell ref="M43:R44"/>
    <mergeCell ref="S43:S44"/>
    <mergeCell ref="C45:D45"/>
    <mergeCell ref="C46:D46"/>
    <mergeCell ref="C47:D47"/>
    <mergeCell ref="F43:F44"/>
    <mergeCell ref="G43:G44"/>
    <mergeCell ref="H43:H44"/>
    <mergeCell ref="I43:I44"/>
    <mergeCell ref="J43:J44"/>
    <mergeCell ref="K43:L44"/>
    <mergeCell ref="C38:E38"/>
    <mergeCell ref="M38:N38"/>
    <mergeCell ref="Q38:R38"/>
    <mergeCell ref="C39:E39"/>
    <mergeCell ref="M39:N39"/>
    <mergeCell ref="Q39:R39"/>
    <mergeCell ref="Y36:Y37"/>
    <mergeCell ref="Z36:Z37"/>
    <mergeCell ref="AA36:AA37"/>
    <mergeCell ref="C37:E37"/>
    <mergeCell ref="M37:N37"/>
    <mergeCell ref="Q37:R37"/>
    <mergeCell ref="C36:E36"/>
    <mergeCell ref="M36:N36"/>
    <mergeCell ref="Q36:R36"/>
    <mergeCell ref="V36:V37"/>
    <mergeCell ref="W36:W37"/>
    <mergeCell ref="X36:X37"/>
    <mergeCell ref="V39:AD39"/>
    <mergeCell ref="AC33:AC34"/>
    <mergeCell ref="AD33:AD34"/>
    <mergeCell ref="C34:E34"/>
    <mergeCell ref="M34:N34"/>
    <mergeCell ref="Q34:R34"/>
    <mergeCell ref="C35:E35"/>
    <mergeCell ref="M35:N35"/>
    <mergeCell ref="Q35:R35"/>
    <mergeCell ref="AA31:AA32"/>
    <mergeCell ref="AB31:AB32"/>
    <mergeCell ref="C33:E33"/>
    <mergeCell ref="M33:N33"/>
    <mergeCell ref="Q33:R33"/>
    <mergeCell ref="V33:V34"/>
    <mergeCell ref="AA33:AA34"/>
    <mergeCell ref="AB33:AB34"/>
    <mergeCell ref="L31:L32"/>
    <mergeCell ref="M31:N32"/>
    <mergeCell ref="O31:O32"/>
    <mergeCell ref="P31:P32"/>
    <mergeCell ref="Q31:R32"/>
    <mergeCell ref="V31:V32"/>
    <mergeCell ref="F31:F32"/>
    <mergeCell ref="G31:G32"/>
    <mergeCell ref="AD29:AD30"/>
    <mergeCell ref="C28:E28"/>
    <mergeCell ref="F28:G28"/>
    <mergeCell ref="H29:T29"/>
    <mergeCell ref="V29:V30"/>
    <mergeCell ref="W29:W30"/>
    <mergeCell ref="X29:X30"/>
    <mergeCell ref="H30:J30"/>
    <mergeCell ref="K30:N30"/>
    <mergeCell ref="O30:R30"/>
    <mergeCell ref="S30:S32"/>
    <mergeCell ref="H31:H32"/>
    <mergeCell ref="I31:I32"/>
    <mergeCell ref="J31:J32"/>
    <mergeCell ref="K31:K32"/>
    <mergeCell ref="Y29:Y30"/>
    <mergeCell ref="Z29:Z30"/>
    <mergeCell ref="AA29:AA30"/>
    <mergeCell ref="AB29:AB30"/>
    <mergeCell ref="AC29:AC30"/>
    <mergeCell ref="AA26:AA27"/>
    <mergeCell ref="AB26:AB27"/>
    <mergeCell ref="AC26:AC27"/>
    <mergeCell ref="AD26:AD27"/>
    <mergeCell ref="C27:E27"/>
    <mergeCell ref="F27:G27"/>
    <mergeCell ref="AD23:AD24"/>
    <mergeCell ref="C25:E25"/>
    <mergeCell ref="F25:G25"/>
    <mergeCell ref="C26:E26"/>
    <mergeCell ref="F26:G26"/>
    <mergeCell ref="V26:V27"/>
    <mergeCell ref="W26:W27"/>
    <mergeCell ref="X26:X27"/>
    <mergeCell ref="Y26:Y27"/>
    <mergeCell ref="Z26:Z27"/>
    <mergeCell ref="X23:X24"/>
    <mergeCell ref="Y23:Y24"/>
    <mergeCell ref="Z23:Z24"/>
    <mergeCell ref="AA23:AA24"/>
    <mergeCell ref="AB23:AB24"/>
    <mergeCell ref="AC23:AC24"/>
    <mergeCell ref="M23:P23"/>
    <mergeCell ref="Q23:Q24"/>
    <mergeCell ref="R23:R24"/>
    <mergeCell ref="S23:S24"/>
    <mergeCell ref="V23:V24"/>
    <mergeCell ref="W23:W24"/>
    <mergeCell ref="F23:G24"/>
    <mergeCell ref="H23:H24"/>
    <mergeCell ref="I23:I24"/>
    <mergeCell ref="J23:J24"/>
    <mergeCell ref="K23:K24"/>
    <mergeCell ref="L23:L24"/>
    <mergeCell ref="AD20:AD21"/>
    <mergeCell ref="H21:T21"/>
    <mergeCell ref="H22:J22"/>
    <mergeCell ref="K22:L22"/>
    <mergeCell ref="M22:R22"/>
    <mergeCell ref="V20:V21"/>
    <mergeCell ref="W20:W21"/>
    <mergeCell ref="X20:X21"/>
    <mergeCell ref="Y20:Y21"/>
    <mergeCell ref="Z20:Z21"/>
    <mergeCell ref="AA20:AA21"/>
    <mergeCell ref="C19:E19"/>
    <mergeCell ref="F19:G19"/>
    <mergeCell ref="C20:E20"/>
    <mergeCell ref="F20:G20"/>
    <mergeCell ref="Y17:Y18"/>
    <mergeCell ref="Z17:Z18"/>
    <mergeCell ref="AA17:AA18"/>
    <mergeCell ref="AB20:AB21"/>
    <mergeCell ref="AC20:AC21"/>
    <mergeCell ref="AB17:AB18"/>
    <mergeCell ref="AC17:AC18"/>
    <mergeCell ref="AD17:AD18"/>
    <mergeCell ref="AD14:AD15"/>
    <mergeCell ref="C15:E15"/>
    <mergeCell ref="F15:G15"/>
    <mergeCell ref="C16:E16"/>
    <mergeCell ref="F16:G16"/>
    <mergeCell ref="C17:E17"/>
    <mergeCell ref="F17:G17"/>
    <mergeCell ref="V17:V18"/>
    <mergeCell ref="W17:W18"/>
    <mergeCell ref="X17:X18"/>
    <mergeCell ref="X14:X15"/>
    <mergeCell ref="Y14:Y15"/>
    <mergeCell ref="Z14:Z15"/>
    <mergeCell ref="AA14:AA15"/>
    <mergeCell ref="AB14:AB15"/>
    <mergeCell ref="AC14:AC15"/>
    <mergeCell ref="C18:E18"/>
    <mergeCell ref="F18:G18"/>
    <mergeCell ref="C13:E13"/>
    <mergeCell ref="F13:G13"/>
    <mergeCell ref="C14:E14"/>
    <mergeCell ref="F14:G14"/>
    <mergeCell ref="V14:V15"/>
    <mergeCell ref="W14:W15"/>
    <mergeCell ref="Y11:Y12"/>
    <mergeCell ref="Z11:Z12"/>
    <mergeCell ref="AA11:AA12"/>
    <mergeCell ref="AB11:AB12"/>
    <mergeCell ref="AC11:AC12"/>
    <mergeCell ref="AD11:AD12"/>
    <mergeCell ref="S9:S10"/>
    <mergeCell ref="C11:E11"/>
    <mergeCell ref="F11:G11"/>
    <mergeCell ref="V11:V12"/>
    <mergeCell ref="W11:W12"/>
    <mergeCell ref="X11:X12"/>
    <mergeCell ref="C12:E12"/>
    <mergeCell ref="F12:G12"/>
    <mergeCell ref="Y8:Y9"/>
    <mergeCell ref="Z8:Z9"/>
    <mergeCell ref="AA8:AA9"/>
    <mergeCell ref="AB8:AB9"/>
    <mergeCell ref="C9:E10"/>
    <mergeCell ref="F9:G10"/>
    <mergeCell ref="H9:H10"/>
    <mergeCell ref="I9:I10"/>
    <mergeCell ref="J9:J10"/>
    <mergeCell ref="K9:K10"/>
    <mergeCell ref="F7:S7"/>
    <mergeCell ref="F8:J8"/>
    <mergeCell ref="K8:L8"/>
    <mergeCell ref="M8:R8"/>
    <mergeCell ref="W8:W9"/>
    <mergeCell ref="X8:X9"/>
    <mergeCell ref="L9:L10"/>
    <mergeCell ref="M9:P9"/>
    <mergeCell ref="Q9:Q10"/>
    <mergeCell ref="R9:R10"/>
    <mergeCell ref="F4:G5"/>
    <mergeCell ref="H4:L5"/>
    <mergeCell ref="Q4:R4"/>
    <mergeCell ref="S4:T4"/>
    <mergeCell ref="Q5:R5"/>
    <mergeCell ref="S5:T5"/>
    <mergeCell ref="F2:G2"/>
    <mergeCell ref="H2:J2"/>
    <mergeCell ref="K2:L2"/>
    <mergeCell ref="Q2:R2"/>
    <mergeCell ref="S2:T2"/>
    <mergeCell ref="F3:G3"/>
    <mergeCell ref="H3:I3"/>
    <mergeCell ref="Q3:R3"/>
    <mergeCell ref="S3:T3"/>
  </mergeCells>
  <conditionalFormatting sqref="W36:AA3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28" orientation="landscape" r:id="rId1"/>
  <headerFooter>
    <oddFooter>&amp;L&amp;A&amp;C&amp;D ,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SDsup">
                <anchor moveWithCells="1" sizeWithCells="1">
                  <from>
                    <xdr:col>21</xdr:col>
                    <xdr:colOff>104775</xdr:colOff>
                    <xdr:row>2</xdr:row>
                    <xdr:rowOff>142875</xdr:rowOff>
                  </from>
                  <to>
                    <xdr:col>22</xdr:col>
                    <xdr:colOff>952500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Duplique">
                <anchor moveWithCells="1" sizeWithCells="1">
                  <from>
                    <xdr:col>22</xdr:col>
                    <xdr:colOff>1495425</xdr:colOff>
                    <xdr:row>2</xdr:row>
                    <xdr:rowOff>133350</xdr:rowOff>
                  </from>
                  <to>
                    <xdr:col>24</xdr:col>
                    <xdr:colOff>428625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 macro="[0]!VERSRECAP">
                <anchor moveWithCells="1" sizeWithCells="1">
                  <from>
                    <xdr:col>26</xdr:col>
                    <xdr:colOff>600075</xdr:colOff>
                    <xdr:row>2</xdr:row>
                    <xdr:rowOff>38100</xdr:rowOff>
                  </from>
                  <to>
                    <xdr:col>27</xdr:col>
                    <xdr:colOff>1133475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7"/>
  <sheetViews>
    <sheetView workbookViewId="0">
      <selection activeCell="C15" sqref="C15"/>
    </sheetView>
  </sheetViews>
  <sheetFormatPr baseColWidth="10" defaultRowHeight="15" x14ac:dyDescent="0.25"/>
  <sheetData>
    <row r="2" spans="1:5" ht="21.75" x14ac:dyDescent="0.25">
      <c r="A2" s="277" t="s">
        <v>62</v>
      </c>
      <c r="B2" s="278"/>
      <c r="C2" s="279"/>
      <c r="D2" s="280">
        <v>1</v>
      </c>
      <c r="E2" s="281"/>
    </row>
    <row r="3" spans="1:5" ht="21.75" x14ac:dyDescent="0.25">
      <c r="A3" s="282" t="s">
        <v>63</v>
      </c>
      <c r="B3" s="283"/>
      <c r="C3" s="284"/>
      <c r="D3" s="285">
        <v>1</v>
      </c>
      <c r="E3" s="286"/>
    </row>
    <row r="4" spans="1:5" ht="21.75" x14ac:dyDescent="0.25">
      <c r="A4" s="277" t="s">
        <v>64</v>
      </c>
      <c r="B4" s="278"/>
      <c r="C4" s="279"/>
      <c r="D4" s="285">
        <v>1</v>
      </c>
      <c r="E4" s="286"/>
    </row>
    <row r="5" spans="1:5" ht="21.75" x14ac:dyDescent="0.25">
      <c r="A5" s="282" t="s">
        <v>65</v>
      </c>
      <c r="B5" s="283"/>
      <c r="C5" s="284"/>
      <c r="D5" s="285">
        <v>3</v>
      </c>
      <c r="E5" s="286"/>
    </row>
    <row r="6" spans="1:5" ht="21.75" x14ac:dyDescent="0.25">
      <c r="A6" s="277" t="s">
        <v>66</v>
      </c>
      <c r="B6" s="278"/>
      <c r="C6" s="279"/>
      <c r="D6" s="104">
        <v>0.2</v>
      </c>
      <c r="E6" s="104">
        <v>2.2000000000000002</v>
      </c>
    </row>
    <row r="7" spans="1:5" ht="21.75" x14ac:dyDescent="0.25">
      <c r="A7" s="277" t="s">
        <v>67</v>
      </c>
      <c r="B7" s="279"/>
      <c r="C7" s="105">
        <v>6</v>
      </c>
      <c r="D7" s="105">
        <v>0.2</v>
      </c>
      <c r="E7" s="106">
        <v>1</v>
      </c>
    </row>
  </sheetData>
  <mergeCells count="10">
    <mergeCell ref="A5:C5"/>
    <mergeCell ref="D5:E5"/>
    <mergeCell ref="A6:C6"/>
    <mergeCell ref="A7:B7"/>
    <mergeCell ref="A2:C2"/>
    <mergeCell ref="D2:E2"/>
    <mergeCell ref="A3:C3"/>
    <mergeCell ref="D3:E3"/>
    <mergeCell ref="A4:C4"/>
    <mergeCell ref="D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01</vt:lpstr>
      <vt:lpstr>A.2.2</vt:lpstr>
      <vt:lpstr>Stock</vt:lpstr>
      <vt:lpstr>'01'!Zone_d_impression</vt:lpstr>
      <vt:lpstr>A.2.2!Zone_d_impression</vt:lpstr>
    </vt:vector>
  </TitlesOfParts>
  <Manager>S BIASON</Manager>
  <Company>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Pc;S BIASON</dc:creator>
  <cp:lastModifiedBy>Pc</cp:lastModifiedBy>
  <cp:lastPrinted>2016-04-18T11:53:20Z</cp:lastPrinted>
  <dcterms:created xsi:type="dcterms:W3CDTF">2016-03-08T13:36:45Z</dcterms:created>
  <dcterms:modified xsi:type="dcterms:W3CDTF">2016-07-11T12:03:58Z</dcterms:modified>
</cp:coreProperties>
</file>