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05" yWindow="-105" windowWidth="21795" windowHeight="13095" tabRatio="796"/>
  </bookViews>
  <sheets>
    <sheet name="BA auto section" sheetId="15" r:id="rId1"/>
    <sheet name="Armement cie" sheetId="10" r:id="rId2"/>
  </sheets>
  <definedNames>
    <definedName name="_xlcn.WorksheetConnection_REPARTITIONARMEMENTCIE.xlsmTableau81" hidden="1">Tableau8[]</definedName>
    <definedName name="Armement">'Armement cie'!$AB$5:$AB$15</definedName>
    <definedName name="Choix">#REF!</definedName>
    <definedName name="Nom">'Armement cie'!$B$3:$B$151</definedName>
    <definedName name="NomCie">'Armement cie'!$B$3:$B$152</definedName>
    <definedName name="Section">'Armement cie'!$AC$5:$AC$10</definedName>
    <definedName name="_xlnm.Print_Area" localSheetId="1">Tableau8[[#All],[Section]:[Indispo ARMINUS]]</definedName>
    <definedName name="_xlnm.Print_Area" localSheetId="0">'BA auto section'!$C$1:$G$55,'BA auto section'!#REF!</definedName>
  </definedNames>
  <calcPr calcId="162913"/>
  <pivotCaches>
    <pivotCache cacheId="7" r:id="rId3"/>
  </pivotCaches>
  <extLst>
    <ext xmlns:x14="http://schemas.microsoft.com/office/spreadsheetml/2009/9/main" uri="{79F54976-1DA5-4618-B147-4CDE4B953A38}">
      <x14:workbookPr defaultImageDpi="330"/>
    </ext>
    <ext xmlns:x15="http://schemas.microsoft.com/office/spreadsheetml/2010/11/main" uri="{FCE2AD5D-F65C-4FA6-A056-5C36A1767C68}">
      <x15:dataModel>
        <x15:modelTables>
          <x15:modelTable id="Tableau8" name="Tableau8" connection="WorksheetConnection_REPARTITION ARMEMENT CIE.xlsm!Tableau8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O23" i="10" l="1"/>
  <c r="AN23" i="10"/>
  <c r="AM23" i="10"/>
  <c r="AL23" i="10"/>
  <c r="AK23" i="10"/>
  <c r="AJ23" i="10"/>
  <c r="AI23" i="10"/>
  <c r="AG23" i="10"/>
  <c r="AG15" i="10" l="1"/>
  <c r="AF15" i="10"/>
  <c r="AO22" i="10"/>
  <c r="AO21" i="10"/>
  <c r="AO20" i="10"/>
  <c r="AO18" i="10" a="1"/>
  <c r="AO18" i="10" s="1"/>
  <c r="AO19" i="10" s="1"/>
  <c r="W127" i="10"/>
  <c r="AH15" i="10" l="1"/>
  <c r="AI15" i="10" s="1"/>
  <c r="AJ15" i="10"/>
  <c r="AO24" i="10"/>
  <c r="AM18" i="10" a="1"/>
  <c r="AM18" i="10" s="1"/>
  <c r="AM19" i="10" s="1"/>
  <c r="AL18" i="10" a="1"/>
  <c r="AL18" i="10" s="1"/>
  <c r="AL19" i="10" s="1"/>
  <c r="AK18" i="10" a="1"/>
  <c r="AK18" i="10" s="1"/>
  <c r="AK19" i="10" s="1"/>
  <c r="AN18" i="10" a="1"/>
  <c r="AN18" i="10" s="1"/>
  <c r="AN19" i="10" s="1"/>
  <c r="AJ18" i="10" a="1"/>
  <c r="AJ18" i="10" s="1"/>
  <c r="AJ19" i="10" s="1"/>
  <c r="AI18" i="10" a="1"/>
  <c r="AI18" i="10" s="1"/>
  <c r="AI19" i="10" s="1"/>
  <c r="AH18" i="10" a="1"/>
  <c r="AH18" i="10" s="1"/>
  <c r="AF18" i="10" a="1"/>
  <c r="AF18" i="10" s="1"/>
  <c r="AN22" i="10"/>
  <c r="AM22" i="10"/>
  <c r="AL22" i="10"/>
  <c r="AK22" i="10"/>
  <c r="AJ22" i="10"/>
  <c r="AI22" i="10"/>
  <c r="AG22" i="10"/>
  <c r="AN21" i="10"/>
  <c r="AM21" i="10"/>
  <c r="AL21" i="10"/>
  <c r="AK21" i="10"/>
  <c r="AJ21" i="10"/>
  <c r="AI21" i="10"/>
  <c r="AG21" i="10"/>
  <c r="AN20" i="10"/>
  <c r="AM20" i="10"/>
  <c r="AL20" i="10"/>
  <c r="AK20" i="10"/>
  <c r="AJ20" i="10"/>
  <c r="AI20" i="10"/>
  <c r="AG20" i="10"/>
  <c r="AG18" i="10" a="1"/>
  <c r="AG18" i="10" s="1"/>
  <c r="AG19" i="10" s="1"/>
  <c r="AG24" i="10" l="1"/>
  <c r="AJ24" i="10"/>
  <c r="AL24" i="10"/>
  <c r="AN24" i="10"/>
  <c r="AI24" i="10"/>
  <c r="AK24" i="10"/>
  <c r="AM24" i="10"/>
  <c r="Y62" i="10"/>
  <c r="Y108" i="10"/>
  <c r="Y109" i="10"/>
  <c r="Y110" i="10"/>
  <c r="Y111" i="10"/>
  <c r="Y112" i="10"/>
  <c r="Y113" i="10"/>
  <c r="Y114" i="10"/>
  <c r="Y115" i="10"/>
  <c r="Y116" i="10"/>
  <c r="Y117" i="10"/>
  <c r="Y118" i="10"/>
  <c r="Y119" i="10"/>
  <c r="Y120" i="10"/>
  <c r="Y121" i="10"/>
  <c r="Y122" i="10"/>
  <c r="Y123" i="10"/>
  <c r="Y124" i="10"/>
  <c r="Y125" i="10"/>
  <c r="Y126" i="10"/>
  <c r="AF11" i="10" l="1"/>
  <c r="AG11" i="10"/>
  <c r="AF13" i="10"/>
  <c r="AG13" i="10"/>
  <c r="AH13" i="10" l="1"/>
  <c r="AI13" i="10" s="1"/>
  <c r="AH11" i="10"/>
  <c r="AI11" i="10" s="1"/>
  <c r="AJ13" i="10"/>
  <c r="AJ11" i="10"/>
  <c r="H39" i="15" l="1"/>
  <c r="F39" i="15"/>
  <c r="C39" i="15"/>
  <c r="H38" i="15"/>
  <c r="F38" i="15"/>
  <c r="C38" i="15"/>
  <c r="H37" i="15"/>
  <c r="F37" i="15"/>
  <c r="C37" i="15"/>
  <c r="H36" i="15"/>
  <c r="F36" i="15"/>
  <c r="C36" i="15"/>
  <c r="H35" i="15"/>
  <c r="F35" i="15"/>
  <c r="C35" i="15"/>
  <c r="H44" i="15"/>
  <c r="F44" i="15"/>
  <c r="C44" i="15"/>
  <c r="H43" i="15"/>
  <c r="F43" i="15"/>
  <c r="C43" i="15"/>
  <c r="H42" i="15"/>
  <c r="F42" i="15"/>
  <c r="C42" i="15"/>
  <c r="H41" i="15"/>
  <c r="F41" i="15"/>
  <c r="C41" i="15"/>
  <c r="H40" i="15"/>
  <c r="F40" i="15"/>
  <c r="C40" i="15"/>
  <c r="Y3" i="10" l="1"/>
  <c r="Y4" i="10"/>
  <c r="Y5" i="10"/>
  <c r="Y6" i="10"/>
  <c r="Y76" i="10"/>
  <c r="Y7" i="10"/>
  <c r="Y8" i="10"/>
  <c r="Y9" i="10"/>
  <c r="Y10" i="10"/>
  <c r="Y11" i="10"/>
  <c r="Y12" i="10"/>
  <c r="Y27" i="10"/>
  <c r="Y13" i="10"/>
  <c r="Y77" i="10"/>
  <c r="Y15" i="10"/>
  <c r="Y16" i="10"/>
  <c r="Y17" i="10"/>
  <c r="Y18" i="10"/>
  <c r="Y19" i="10"/>
  <c r="Y20" i="10"/>
  <c r="Y21" i="10"/>
  <c r="Y22" i="10"/>
  <c r="Y23" i="10"/>
  <c r="Y48" i="10"/>
  <c r="Y24" i="10"/>
  <c r="Y25" i="10"/>
  <c r="Y28" i="10"/>
  <c r="Y29" i="10"/>
  <c r="Y30" i="10"/>
  <c r="Y26" i="10"/>
  <c r="Y31" i="10"/>
  <c r="Y32" i="10"/>
  <c r="Y33" i="10"/>
  <c r="Y34" i="10"/>
  <c r="Y35" i="10"/>
  <c r="Y36" i="10"/>
  <c r="Y37" i="10"/>
  <c r="Y38" i="10"/>
  <c r="Y39" i="10"/>
  <c r="Y40" i="10"/>
  <c r="Y41" i="10"/>
  <c r="Y42" i="10"/>
  <c r="Y43" i="10"/>
  <c r="Y44" i="10"/>
  <c r="Y45" i="10"/>
  <c r="Y46" i="10"/>
  <c r="Y47" i="10"/>
  <c r="Y49" i="10"/>
  <c r="Y50" i="10"/>
  <c r="Y51" i="10"/>
  <c r="Y52" i="10"/>
  <c r="Y53" i="10"/>
  <c r="Y57" i="10"/>
  <c r="Y58" i="10"/>
  <c r="Y55" i="10"/>
  <c r="Y59" i="10"/>
  <c r="Y14" i="10"/>
  <c r="Y54" i="10"/>
  <c r="Y56" i="10"/>
  <c r="Y61" i="10"/>
  <c r="Y63" i="10"/>
  <c r="Y64" i="10"/>
  <c r="Y65" i="10"/>
  <c r="Y66" i="10"/>
  <c r="Y67" i="10"/>
  <c r="Y68" i="10"/>
  <c r="Y70" i="10"/>
  <c r="Y71" i="10"/>
  <c r="Y69" i="10"/>
  <c r="Y72" i="10"/>
  <c r="Y73" i="10"/>
  <c r="Y78" i="10"/>
  <c r="Y74" i="10"/>
  <c r="Y79" i="10"/>
  <c r="Y80" i="10"/>
  <c r="Y75" i="10"/>
  <c r="Y81" i="10"/>
  <c r="Y82" i="10"/>
  <c r="Y83" i="10"/>
  <c r="Y84" i="10"/>
  <c r="Y85" i="10"/>
  <c r="Y86" i="10"/>
  <c r="Y87" i="10"/>
  <c r="Y88" i="10"/>
  <c r="Y89" i="10"/>
  <c r="Y90" i="10"/>
  <c r="Y91" i="10"/>
  <c r="Y92" i="10"/>
  <c r="Y93" i="10"/>
  <c r="Y94" i="10"/>
  <c r="Y95" i="10"/>
  <c r="Y96" i="10"/>
  <c r="Y98" i="10"/>
  <c r="Y99" i="10"/>
  <c r="Y101" i="10"/>
  <c r="Y97" i="10"/>
  <c r="Y100" i="10"/>
  <c r="Y102" i="10"/>
  <c r="Y103" i="10"/>
  <c r="Y104" i="10"/>
  <c r="Y105" i="10"/>
  <c r="Y106" i="10"/>
  <c r="Y107" i="10"/>
  <c r="Y60" i="10"/>
  <c r="AG14" i="10" l="1"/>
  <c r="AG10" i="10"/>
  <c r="AG8" i="10"/>
  <c r="AG9" i="10"/>
  <c r="AG12" i="10"/>
  <c r="AG7" i="10"/>
  <c r="AG6" i="10"/>
  <c r="AF14" i="10"/>
  <c r="AF10" i="10"/>
  <c r="AF12" i="10"/>
  <c r="AF8" i="10"/>
  <c r="AF9" i="10"/>
  <c r="AF7" i="10"/>
  <c r="AF6" i="10"/>
  <c r="P127" i="10"/>
  <c r="AH23" i="10" s="1"/>
  <c r="F127" i="10"/>
  <c r="AF23" i="10" s="1"/>
  <c r="B127" i="10"/>
  <c r="E127" i="10"/>
  <c r="G127" i="10"/>
  <c r="I127" i="10"/>
  <c r="K127" i="10"/>
  <c r="M127" i="10"/>
  <c r="O127" i="10"/>
  <c r="Q127" i="10"/>
  <c r="S127" i="10"/>
  <c r="U127" i="10"/>
  <c r="P297" i="15"/>
  <c r="P296" i="15"/>
  <c r="P295" i="15"/>
  <c r="P294" i="15"/>
  <c r="P293" i="15"/>
  <c r="P292" i="15"/>
  <c r="P291" i="15"/>
  <c r="P290" i="15"/>
  <c r="P289" i="15"/>
  <c r="P288" i="15"/>
  <c r="P287" i="15"/>
  <c r="P286" i="15"/>
  <c r="P285" i="15"/>
  <c r="P284" i="15"/>
  <c r="P283" i="15"/>
  <c r="P282" i="15"/>
  <c r="P281" i="15"/>
  <c r="P280" i="15"/>
  <c r="P279" i="15"/>
  <c r="P278" i="15"/>
  <c r="P277" i="15"/>
  <c r="P276" i="15"/>
  <c r="P275" i="15"/>
  <c r="P274" i="15"/>
  <c r="P273" i="15"/>
  <c r="P272" i="15"/>
  <c r="P271" i="15"/>
  <c r="P270" i="15"/>
  <c r="P269" i="15"/>
  <c r="P268" i="15"/>
  <c r="P267" i="15"/>
  <c r="P266" i="15"/>
  <c r="H50" i="15"/>
  <c r="F50" i="15"/>
  <c r="C50" i="15"/>
  <c r="H49" i="15"/>
  <c r="F49" i="15"/>
  <c r="C49" i="15"/>
  <c r="H48" i="15"/>
  <c r="F48" i="15"/>
  <c r="C48" i="15"/>
  <c r="H47" i="15"/>
  <c r="F47" i="15"/>
  <c r="C47" i="15"/>
  <c r="H46" i="15"/>
  <c r="F46" i="15"/>
  <c r="C46" i="15"/>
  <c r="H45" i="15"/>
  <c r="F45" i="15"/>
  <c r="C45" i="15"/>
  <c r="H34" i="15"/>
  <c r="F34" i="15"/>
  <c r="C34" i="15"/>
  <c r="H33" i="15"/>
  <c r="F33" i="15"/>
  <c r="C33" i="15"/>
  <c r="H32" i="15"/>
  <c r="F32" i="15"/>
  <c r="C32" i="15"/>
  <c r="H31" i="15"/>
  <c r="F31" i="15"/>
  <c r="C31" i="15"/>
  <c r="H30" i="15"/>
  <c r="F30" i="15"/>
  <c r="C30" i="15"/>
  <c r="H29" i="15"/>
  <c r="F29" i="15"/>
  <c r="C29" i="15"/>
  <c r="H28" i="15"/>
  <c r="F28" i="15"/>
  <c r="C28" i="15"/>
  <c r="H27" i="15"/>
  <c r="F27" i="15"/>
  <c r="C27" i="15"/>
  <c r="H26" i="15"/>
  <c r="F26" i="15"/>
  <c r="C26" i="15"/>
  <c r="H25" i="15"/>
  <c r="F25" i="15"/>
  <c r="C25" i="15"/>
  <c r="H24" i="15"/>
  <c r="F24" i="15"/>
  <c r="C24" i="15"/>
  <c r="H23" i="15"/>
  <c r="F23" i="15"/>
  <c r="C23" i="15"/>
  <c r="H22" i="15"/>
  <c r="F22" i="15"/>
  <c r="C22" i="15"/>
  <c r="H21" i="15"/>
  <c r="F21" i="15"/>
  <c r="C21" i="15"/>
  <c r="H20" i="15"/>
  <c r="F20" i="15"/>
  <c r="C20" i="15"/>
  <c r="H19" i="15"/>
  <c r="F19" i="15"/>
  <c r="C19" i="15"/>
  <c r="AH19" i="10" l="1"/>
  <c r="AF19" i="10"/>
  <c r="AF21" i="10"/>
  <c r="AF22" i="10"/>
  <c r="AF20" i="10"/>
  <c r="AH21" i="10"/>
  <c r="AH22" i="10"/>
  <c r="AH20" i="10"/>
  <c r="AH12" i="10"/>
  <c r="AI12" i="10" s="1"/>
  <c r="AJ7" i="10"/>
  <c r="AH8" i="10"/>
  <c r="AI8" i="10" s="1"/>
  <c r="AH9" i="10"/>
  <c r="AI9" i="10" s="1"/>
  <c r="AH14" i="10"/>
  <c r="AI14" i="10" s="1"/>
  <c r="AJ10" i="10"/>
  <c r="AJ9" i="10"/>
  <c r="AJ12" i="10"/>
  <c r="AJ8" i="10"/>
  <c r="AJ14" i="10"/>
  <c r="AH7" i="10"/>
  <c r="AI7" i="10" s="1"/>
  <c r="AH10" i="10"/>
  <c r="AI10" i="10" s="1"/>
  <c r="AJ6" i="10"/>
  <c r="AH6" i="10"/>
  <c r="AI6" i="10" s="1"/>
  <c r="AF24" i="10" l="1"/>
  <c r="AH24" i="10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REPARTITION ARMEMENT CIE.xlsm!Tableau8" type="102" refreshedVersion="6" minRefreshableVersion="5">
    <extLst>
      <ext xmlns:x15="http://schemas.microsoft.com/office/spreadsheetml/2010/11/main" uri="{DE250136-89BD-433C-8126-D09CA5730AF9}">
        <x15:connection id="Tableau8" autoDelete="1">
          <x15:rangePr sourceName="_xlcn.WorksheetConnection_REPARTITIONARMEMENTCIE.xlsmTableau81"/>
        </x15:connection>
      </ext>
    </extLst>
  </connection>
</connections>
</file>

<file path=xl/sharedStrings.xml><?xml version="1.0" encoding="utf-8"?>
<sst xmlns="http://schemas.openxmlformats.org/spreadsheetml/2006/main" count="211" uniqueCount="103">
  <si>
    <t>CPL</t>
  </si>
  <si>
    <t>CCH</t>
  </si>
  <si>
    <t>CC1</t>
  </si>
  <si>
    <t>SCH</t>
  </si>
  <si>
    <t>ADJ</t>
  </si>
  <si>
    <t>LTN</t>
  </si>
  <si>
    <t>CNE</t>
  </si>
  <si>
    <t>PAMAS G1</t>
  </si>
  <si>
    <t>PAMAC 50</t>
  </si>
  <si>
    <t>NOM</t>
  </si>
  <si>
    <t>GRADE</t>
  </si>
  <si>
    <t>ARMINUS</t>
  </si>
  <si>
    <t>SGT</t>
  </si>
  <si>
    <t>1CL</t>
  </si>
  <si>
    <t>GUY</t>
  </si>
  <si>
    <t>OPEX</t>
  </si>
  <si>
    <t>STAGE</t>
  </si>
  <si>
    <t>EOTECH</t>
  </si>
  <si>
    <t>PAMAC</t>
  </si>
  <si>
    <t>PAMAS</t>
  </si>
  <si>
    <t>ADC</t>
  </si>
  <si>
    <t>HK 416 S</t>
  </si>
  <si>
    <t>HK 416 C</t>
  </si>
  <si>
    <t>A 0979573</t>
  </si>
  <si>
    <t>Section</t>
  </si>
  <si>
    <t>SK</t>
  </si>
  <si>
    <t>S1</t>
  </si>
  <si>
    <t>S2</t>
  </si>
  <si>
    <t>S3</t>
  </si>
  <si>
    <t>S4</t>
  </si>
  <si>
    <t>FONCTION</t>
  </si>
  <si>
    <t>CDU</t>
  </si>
  <si>
    <t>OA</t>
  </si>
  <si>
    <t>ADU</t>
  </si>
  <si>
    <t>CDS</t>
  </si>
  <si>
    <t>SOA</t>
  </si>
  <si>
    <t>N° D'ARME</t>
  </si>
  <si>
    <t>GRD</t>
  </si>
  <si>
    <t>Suite au verso</t>
  </si>
  <si>
    <t>TYPE D'ARMES</t>
  </si>
  <si>
    <t>FAMAS INF</t>
  </si>
  <si>
    <t>FAMAS F1</t>
  </si>
  <si>
    <t>FAMAS VALO</t>
  </si>
  <si>
    <t>IT</t>
  </si>
  <si>
    <t>Nti 1</t>
  </si>
  <si>
    <t>Nti 2</t>
  </si>
  <si>
    <t>Opex</t>
  </si>
  <si>
    <t>E.Stage</t>
  </si>
  <si>
    <t>Stage</t>
  </si>
  <si>
    <t>FAMAS X</t>
  </si>
  <si>
    <t>ACCESSOIRES</t>
  </si>
  <si>
    <t>OBERVATION</t>
  </si>
  <si>
    <t>Étiquettes de lignes</t>
  </si>
  <si>
    <t>Indisponibilité hk 416S</t>
  </si>
  <si>
    <t>Total</t>
  </si>
  <si>
    <t>SDT</t>
  </si>
  <si>
    <t>HK416 S</t>
  </si>
  <si>
    <t>NB TOTAL</t>
  </si>
  <si>
    <t>DISPONIBLE</t>
  </si>
  <si>
    <t>% de dispo</t>
  </si>
  <si>
    <t>% de indispo</t>
  </si>
  <si>
    <t>INDISPONIBILITE</t>
  </si>
  <si>
    <t>(Plusieurs éléments)</t>
  </si>
  <si>
    <t>Grade Nom</t>
  </si>
  <si>
    <t>(Tous)</t>
  </si>
  <si>
    <t>Choisir une Section / Grade</t>
  </si>
  <si>
    <t>NATURE</t>
  </si>
  <si>
    <t>INDISPO (IT,Nti,..)</t>
  </si>
  <si>
    <t>Indispo Pamac 50</t>
  </si>
  <si>
    <t>indispo Pamas G1</t>
  </si>
  <si>
    <t>Indispo Famas F1</t>
  </si>
  <si>
    <t>Indispo famas INF</t>
  </si>
  <si>
    <t>Indispo HK 416C</t>
  </si>
  <si>
    <t>Indispo famas valo</t>
  </si>
  <si>
    <t>Indispo EOTECH</t>
  </si>
  <si>
    <t>Indispo ARMINUS</t>
  </si>
  <si>
    <t>HK 269 F</t>
  </si>
  <si>
    <t>Indispo HK 269</t>
  </si>
  <si>
    <t>HK 269F</t>
  </si>
  <si>
    <t>doublon</t>
  </si>
  <si>
    <t>Mise en Dépôt</t>
  </si>
  <si>
    <t>Mise en dépôt</t>
  </si>
  <si>
    <t>QUANTITE Dans l'armurerie</t>
  </si>
  <si>
    <t>QUANTITE THEORIQUE (C12)</t>
  </si>
  <si>
    <t>HK416 C</t>
  </si>
  <si>
    <t>1 chargeur +plomber</t>
  </si>
  <si>
    <t>C</t>
  </si>
  <si>
    <t>B</t>
  </si>
  <si>
    <t>CA</t>
  </si>
  <si>
    <t>SAUT</t>
  </si>
  <si>
    <t>HACK</t>
  </si>
  <si>
    <t>RAOU</t>
  </si>
  <si>
    <t>BOURL</t>
  </si>
  <si>
    <t>CRU</t>
  </si>
  <si>
    <t>MAER</t>
  </si>
  <si>
    <t>LOQ</t>
  </si>
  <si>
    <t>NON</t>
  </si>
  <si>
    <t>GEND</t>
  </si>
  <si>
    <t>GON</t>
  </si>
  <si>
    <t>(vide)</t>
  </si>
  <si>
    <t>SCH C</t>
  </si>
  <si>
    <t>CNE B</t>
  </si>
  <si>
    <t>SCH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</si>
</sst>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2"/>
      <name val="Times New Roman"/>
      <family val="1"/>
    </font>
    <font>
      <sz val="11"/>
      <color indexed="8"/>
      <name val="Calibri"/>
      <family val="2"/>
    </font>
    <font>
      <sz val="11"/>
      <name val="Arial"/>
      <family val="2"/>
    </font>
    <font>
      <b/>
      <sz val="10"/>
      <name val="Times New Roman"/>
      <family val="1"/>
    </font>
    <font>
      <sz val="11"/>
      <name val="Times New Roman"/>
      <family val="1"/>
    </font>
    <font>
      <b/>
      <u/>
      <sz val="10"/>
      <name val="Times New Roman"/>
      <family val="1"/>
    </font>
    <font>
      <sz val="9"/>
      <name val="Times New Roman"/>
      <family val="1"/>
    </font>
    <font>
      <b/>
      <sz val="16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b/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name val="Arial"/>
      <family val="2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6"/>
      <name val="Calibri"/>
      <family val="2"/>
      <scheme val="minor"/>
    </font>
    <font>
      <sz val="26"/>
      <color theme="1"/>
      <name val="Calibri"/>
      <family val="2"/>
      <scheme val="minor"/>
    </font>
    <font>
      <sz val="8"/>
      <name val="Arial"/>
      <family val="2"/>
    </font>
    <font>
      <sz val="18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FF"/>
        <bgColor indexed="64"/>
      </patternFill>
    </fill>
    <fill>
      <patternFill patternType="darkDown">
        <fgColor theme="0"/>
        <bgColor rgb="FFFF0000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</fills>
  <borders count="5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theme="5"/>
      </left>
      <right/>
      <top style="medium">
        <color theme="5"/>
      </top>
      <bottom style="medium">
        <color theme="5"/>
      </bottom>
      <diagonal/>
    </border>
    <border>
      <left/>
      <right style="double">
        <color indexed="64"/>
      </right>
      <top style="double">
        <color indexed="64"/>
      </top>
      <bottom style="slantDashDot">
        <color indexed="64"/>
      </bottom>
      <diagonal/>
    </border>
    <border>
      <left/>
      <right style="double">
        <color indexed="64"/>
      </right>
      <top style="slantDashDot">
        <color indexed="64"/>
      </top>
      <bottom style="slantDashDot">
        <color indexed="64"/>
      </bottom>
      <diagonal/>
    </border>
    <border>
      <left/>
      <right style="double">
        <color indexed="64"/>
      </right>
      <top style="slantDashDot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indexed="64"/>
      </top>
      <bottom/>
      <diagonal/>
    </border>
    <border>
      <left style="double">
        <color auto="1"/>
      </left>
      <right/>
      <top style="thin">
        <color indexed="64"/>
      </top>
      <bottom/>
      <diagonal/>
    </border>
    <border>
      <left style="thin">
        <color indexed="64"/>
      </left>
      <right style="double">
        <color auto="1"/>
      </right>
      <top style="thin">
        <color indexed="64"/>
      </top>
      <bottom/>
      <diagonal/>
    </border>
    <border>
      <left style="thin">
        <color indexed="64"/>
      </left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thin">
        <color indexed="64"/>
      </right>
      <top/>
      <bottom style="double">
        <color auto="1"/>
      </bottom>
      <diagonal/>
    </border>
    <border>
      <left style="thin">
        <color indexed="64"/>
      </left>
      <right/>
      <top/>
      <bottom style="double">
        <color auto="1"/>
      </bottom>
      <diagonal/>
    </border>
    <border>
      <left style="thin">
        <color indexed="64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135">
    <xf numFmtId="0" fontId="0" fillId="0" borderId="0" xfId="0"/>
    <xf numFmtId="0" fontId="1" fillId="0" borderId="0" xfId="1" applyProtection="1">
      <protection locked="0"/>
    </xf>
    <xf numFmtId="0" fontId="2" fillId="0" borderId="0" xfId="1" applyFont="1" applyBorder="1" applyAlignment="1" applyProtection="1">
      <alignment horizontal="center" vertical="center"/>
      <protection locked="0"/>
    </xf>
    <xf numFmtId="49" fontId="2" fillId="0" borderId="0" xfId="1" applyNumberFormat="1" applyFont="1" applyBorder="1" applyAlignment="1" applyProtection="1">
      <alignment horizontal="center" vertical="center" wrapText="1"/>
      <protection locked="0"/>
    </xf>
    <xf numFmtId="49" fontId="3" fillId="0" borderId="11" xfId="1" applyNumberFormat="1" applyFont="1" applyBorder="1" applyAlignment="1" applyProtection="1">
      <alignment horizontal="center" vertical="top" wrapText="1"/>
      <protection locked="0"/>
    </xf>
    <xf numFmtId="49" fontId="3" fillId="0" borderId="12" xfId="1" applyNumberFormat="1" applyFont="1" applyBorder="1" applyAlignment="1" applyProtection="1">
      <alignment horizontal="center" vertical="top" wrapText="1"/>
      <protection locked="0"/>
    </xf>
    <xf numFmtId="49" fontId="3" fillId="0" borderId="13" xfId="1" applyNumberFormat="1" applyFont="1" applyBorder="1" applyAlignment="1" applyProtection="1">
      <alignment horizontal="center" vertical="top" wrapText="1"/>
      <protection locked="0"/>
    </xf>
    <xf numFmtId="0" fontId="2" fillId="0" borderId="0" xfId="1" applyFont="1" applyBorder="1" applyAlignment="1" applyProtection="1">
      <alignment vertical="center"/>
      <protection locked="0"/>
    </xf>
    <xf numFmtId="49" fontId="3" fillId="0" borderId="15" xfId="1" applyNumberFormat="1" applyFont="1" applyBorder="1" applyAlignment="1" applyProtection="1">
      <alignment horizontal="center" vertical="top" wrapText="1"/>
      <protection locked="0"/>
    </xf>
    <xf numFmtId="49" fontId="3" fillId="0" borderId="16" xfId="1" applyNumberFormat="1" applyFont="1" applyBorder="1" applyAlignment="1" applyProtection="1">
      <alignment horizontal="center" vertical="top" wrapText="1"/>
      <protection locked="0"/>
    </xf>
    <xf numFmtId="0" fontId="4" fillId="0" borderId="6" xfId="1" applyFont="1" applyFill="1" applyBorder="1" applyAlignment="1" applyProtection="1">
      <alignment horizontal="center" vertical="center"/>
    </xf>
    <xf numFmtId="49" fontId="1" fillId="0" borderId="6" xfId="1" applyNumberFormat="1" applyFont="1" applyFill="1" applyBorder="1" applyAlignment="1" applyProtection="1">
      <alignment horizontal="center" vertical="center"/>
      <protection locked="0"/>
    </xf>
    <xf numFmtId="49" fontId="5" fillId="0" borderId="6" xfId="1" applyNumberFormat="1" applyFont="1" applyBorder="1" applyAlignment="1" applyProtection="1">
      <alignment horizontal="center" vertical="center"/>
      <protection locked="0"/>
    </xf>
    <xf numFmtId="49" fontId="3" fillId="0" borderId="8" xfId="1" applyNumberFormat="1" applyFont="1" applyBorder="1" applyAlignment="1" applyProtection="1">
      <alignment horizontal="center" vertical="top" wrapText="1"/>
      <protection locked="0"/>
    </xf>
    <xf numFmtId="49" fontId="3" fillId="0" borderId="9" xfId="1" applyNumberFormat="1" applyFont="1" applyBorder="1" applyAlignment="1" applyProtection="1">
      <alignment horizontal="center" vertical="top" wrapText="1"/>
      <protection locked="0"/>
    </xf>
    <xf numFmtId="49" fontId="3" fillId="0" borderId="10" xfId="1" applyNumberFormat="1" applyFont="1" applyBorder="1" applyAlignment="1" applyProtection="1">
      <alignment horizontal="center" vertical="top" wrapText="1"/>
      <protection locked="0"/>
    </xf>
    <xf numFmtId="0" fontId="6" fillId="5" borderId="19" xfId="1" applyFont="1" applyFill="1" applyBorder="1" applyAlignment="1" applyProtection="1">
      <alignment horizontal="center" vertical="center"/>
      <protection locked="0"/>
    </xf>
    <xf numFmtId="0" fontId="6" fillId="5" borderId="20" xfId="1" applyFont="1" applyFill="1" applyBorder="1" applyAlignment="1" applyProtection="1">
      <alignment horizontal="center" vertical="center"/>
      <protection locked="0"/>
    </xf>
    <xf numFmtId="0" fontId="6" fillId="5" borderId="21" xfId="1" applyFont="1" applyFill="1" applyBorder="1" applyAlignment="1" applyProtection="1">
      <alignment horizontal="center" vertical="center"/>
      <protection locked="0"/>
    </xf>
    <xf numFmtId="0" fontId="1" fillId="0" borderId="22" xfId="1" applyFont="1" applyFill="1" applyBorder="1" applyAlignment="1" applyProtection="1">
      <alignment horizontal="center" vertical="center"/>
    </xf>
    <xf numFmtId="14" fontId="12" fillId="0" borderId="29" xfId="1" applyNumberFormat="1" applyFont="1" applyBorder="1" applyAlignment="1" applyProtection="1">
      <alignment horizontal="left" vertical="center"/>
      <protection locked="0"/>
    </xf>
    <xf numFmtId="0" fontId="11" fillId="0" borderId="30" xfId="1" applyFont="1" applyBorder="1" applyAlignment="1" applyProtection="1">
      <alignment vertical="center"/>
      <protection locked="0"/>
    </xf>
    <xf numFmtId="0" fontId="2" fillId="0" borderId="30" xfId="1" applyFont="1" applyBorder="1" applyAlignment="1" applyProtection="1">
      <alignment vertical="center"/>
      <protection locked="0"/>
    </xf>
    <xf numFmtId="0" fontId="2" fillId="0" borderId="31" xfId="1" applyFont="1" applyBorder="1" applyAlignment="1" applyProtection="1">
      <alignment vertical="center"/>
      <protection locked="0"/>
    </xf>
    <xf numFmtId="0" fontId="6" fillId="0" borderId="31" xfId="1" applyFont="1" applyBorder="1" applyAlignment="1" applyProtection="1">
      <alignment vertical="center"/>
      <protection locked="0"/>
    </xf>
    <xf numFmtId="0" fontId="2" fillId="0" borderId="32" xfId="1" applyFont="1" applyBorder="1" applyAlignment="1" applyProtection="1">
      <alignment vertical="center"/>
      <protection locked="0"/>
    </xf>
    <xf numFmtId="0" fontId="2" fillId="0" borderId="31" xfId="1" quotePrefix="1" applyFont="1" applyBorder="1" applyAlignment="1" applyProtection="1">
      <alignment vertical="center"/>
      <protection locked="0"/>
    </xf>
    <xf numFmtId="0" fontId="2" fillId="0" borderId="0" xfId="1" quotePrefix="1" applyFont="1" applyBorder="1" applyAlignment="1" applyProtection="1">
      <alignment vertical="center"/>
      <protection locked="0"/>
    </xf>
    <xf numFmtId="0" fontId="2" fillId="0" borderId="32" xfId="1" quotePrefix="1" applyFont="1" applyBorder="1" applyAlignment="1" applyProtection="1">
      <alignment vertical="center"/>
      <protection locked="0"/>
    </xf>
    <xf numFmtId="0" fontId="6" fillId="0" borderId="31" xfId="1" applyFont="1" applyBorder="1" applyAlignment="1" applyProtection="1">
      <alignment horizontal="left" vertical="center"/>
      <protection locked="0"/>
    </xf>
    <xf numFmtId="0" fontId="6" fillId="0" borderId="0" xfId="1" applyFont="1" applyBorder="1" applyAlignment="1" applyProtection="1">
      <alignment horizontal="left" vertical="center"/>
      <protection locked="0"/>
    </xf>
    <xf numFmtId="0" fontId="6" fillId="0" borderId="32" xfId="1" applyFont="1" applyBorder="1" applyAlignment="1" applyProtection="1">
      <alignment horizontal="left" vertical="center"/>
      <protection locked="0"/>
    </xf>
    <xf numFmtId="0" fontId="9" fillId="0" borderId="31" xfId="1" applyFont="1" applyBorder="1" applyAlignment="1" applyProtection="1">
      <alignment vertical="center"/>
      <protection locked="0"/>
    </xf>
    <xf numFmtId="0" fontId="9" fillId="0" borderId="0" xfId="1" applyFont="1" applyBorder="1" applyAlignment="1" applyProtection="1">
      <alignment vertical="center"/>
      <protection locked="0"/>
    </xf>
    <xf numFmtId="0" fontId="9" fillId="0" borderId="32" xfId="1" applyFont="1" applyBorder="1" applyAlignment="1" applyProtection="1">
      <alignment vertical="center"/>
      <protection locked="0"/>
    </xf>
    <xf numFmtId="0" fontId="8" fillId="0" borderId="31" xfId="1" applyFont="1" applyBorder="1" applyAlignment="1" applyProtection="1">
      <alignment vertical="center"/>
      <protection locked="0"/>
    </xf>
    <xf numFmtId="0" fontId="8" fillId="0" borderId="0" xfId="1" applyFont="1" applyBorder="1" applyAlignment="1" applyProtection="1">
      <alignment vertical="center"/>
      <protection locked="0"/>
    </xf>
    <xf numFmtId="0" fontId="2" fillId="0" borderId="31" xfId="0" applyFont="1" applyBorder="1" applyAlignment="1" applyProtection="1">
      <alignment vertical="center"/>
      <protection locked="0"/>
    </xf>
    <xf numFmtId="49" fontId="3" fillId="0" borderId="36" xfId="1" applyNumberFormat="1" applyFont="1" applyBorder="1" applyAlignment="1" applyProtection="1">
      <alignment horizontal="center" vertical="top" wrapText="1"/>
      <protection locked="0"/>
    </xf>
    <xf numFmtId="49" fontId="3" fillId="0" borderId="37" xfId="1" applyNumberFormat="1" applyFont="1" applyBorder="1" applyAlignment="1" applyProtection="1">
      <alignment horizontal="center" vertical="top" wrapText="1"/>
      <protection locked="0"/>
    </xf>
    <xf numFmtId="49" fontId="3" fillId="0" borderId="31" xfId="1" applyNumberFormat="1" applyFont="1" applyBorder="1" applyAlignment="1" applyProtection="1">
      <alignment horizontal="center" vertical="top" wrapText="1"/>
      <protection locked="0"/>
    </xf>
    <xf numFmtId="49" fontId="3" fillId="0" borderId="38" xfId="1" applyNumberFormat="1" applyFont="1" applyBorder="1" applyAlignment="1" applyProtection="1">
      <alignment horizontal="center" vertical="top" wrapText="1"/>
      <protection locked="0"/>
    </xf>
    <xf numFmtId="49" fontId="3" fillId="0" borderId="39" xfId="1" applyNumberFormat="1" applyFont="1" applyBorder="1" applyAlignment="1" applyProtection="1">
      <alignment horizontal="center" vertical="top" wrapText="1"/>
      <protection locked="0"/>
    </xf>
    <xf numFmtId="49" fontId="3" fillId="0" borderId="40" xfId="1" applyNumberFormat="1" applyFont="1" applyBorder="1" applyAlignment="1" applyProtection="1">
      <alignment horizontal="center" vertical="top" wrapText="1"/>
      <protection locked="0"/>
    </xf>
    <xf numFmtId="49" fontId="3" fillId="0" borderId="41" xfId="1" applyNumberFormat="1" applyFont="1" applyBorder="1" applyAlignment="1" applyProtection="1">
      <alignment horizontal="center" vertical="top" wrapText="1"/>
      <protection locked="0"/>
    </xf>
    <xf numFmtId="49" fontId="3" fillId="0" borderId="42" xfId="1" applyNumberFormat="1" applyFont="1" applyBorder="1" applyAlignment="1" applyProtection="1">
      <alignment horizontal="center" vertical="top" wrapText="1"/>
      <protection locked="0"/>
    </xf>
    <xf numFmtId="0" fontId="1" fillId="7" borderId="7" xfId="1" applyFill="1" applyBorder="1" applyProtection="1">
      <protection locked="0"/>
    </xf>
    <xf numFmtId="0" fontId="1" fillId="7" borderId="7" xfId="1" applyFill="1" applyBorder="1" applyAlignment="1" applyProtection="1">
      <alignment horizontal="right" vertical="center"/>
      <protection locked="0"/>
    </xf>
    <xf numFmtId="14" fontId="1" fillId="7" borderId="7" xfId="1" applyNumberFormat="1" applyFill="1" applyBorder="1" applyAlignment="1" applyProtection="1">
      <alignment horizontal="left" vertical="center"/>
      <protection locked="0"/>
    </xf>
    <xf numFmtId="0" fontId="2" fillId="7" borderId="0" xfId="1" applyFont="1" applyFill="1" applyBorder="1" applyAlignment="1" applyProtection="1">
      <alignment horizontal="center" vertical="center"/>
      <protection locked="0"/>
    </xf>
    <xf numFmtId="49" fontId="2" fillId="7" borderId="0" xfId="1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1" applyBorder="1" applyProtection="1">
      <protection locked="0"/>
    </xf>
    <xf numFmtId="0" fontId="1" fillId="0" borderId="0" xfId="1" applyBorder="1" applyAlignment="1" applyProtection="1">
      <alignment horizontal="right" vertical="center"/>
      <protection locked="0"/>
    </xf>
    <xf numFmtId="14" fontId="1" fillId="0" borderId="0" xfId="1" applyNumberFormat="1" applyBorder="1" applyAlignment="1" applyProtection="1">
      <alignment horizontal="left" vertical="center"/>
      <protection locked="0"/>
    </xf>
    <xf numFmtId="49" fontId="5" fillId="0" borderId="14" xfId="1" applyNumberFormat="1" applyFont="1" applyBorder="1" applyAlignment="1" applyProtection="1">
      <alignment horizontal="center" vertical="center"/>
      <protection locked="0"/>
    </xf>
    <xf numFmtId="49" fontId="1" fillId="0" borderId="14" xfId="1" applyNumberFormat="1" applyFont="1" applyFill="1" applyBorder="1" applyAlignment="1" applyProtection="1">
      <alignment horizontal="center" vertical="center"/>
      <protection locked="0"/>
    </xf>
    <xf numFmtId="49" fontId="5" fillId="0" borderId="33" xfId="1" applyNumberFormat="1" applyFont="1" applyBorder="1" applyAlignment="1" applyProtection="1">
      <alignment horizontal="center" vertical="center"/>
      <protection locked="0"/>
    </xf>
    <xf numFmtId="49" fontId="6" fillId="0" borderId="35" xfId="1" applyNumberFormat="1" applyFont="1" applyBorder="1" applyAlignment="1" applyProtection="1">
      <alignment horizontal="center" vertical="center" wrapText="1"/>
      <protection locked="0"/>
    </xf>
    <xf numFmtId="0" fontId="1" fillId="0" borderId="0" xfId="1" applyProtection="1"/>
    <xf numFmtId="0" fontId="1" fillId="7" borderId="0" xfId="1" applyFill="1" applyAlignment="1" applyProtection="1">
      <alignment horizontal="center" vertical="center"/>
    </xf>
    <xf numFmtId="0" fontId="1" fillId="7" borderId="0" xfId="1" applyFill="1" applyProtection="1"/>
    <xf numFmtId="0" fontId="1" fillId="7" borderId="0" xfId="1" applyFill="1" applyAlignment="1" applyProtection="1">
      <alignment horizontal="center"/>
    </xf>
    <xf numFmtId="0" fontId="1" fillId="0" borderId="0" xfId="1" applyAlignment="1" applyProtection="1">
      <alignment horizontal="center"/>
    </xf>
    <xf numFmtId="0" fontId="0" fillId="0" borderId="0" xfId="0" applyProtection="1"/>
    <xf numFmtId="0" fontId="15" fillId="7" borderId="25" xfId="1" applyFont="1" applyFill="1" applyBorder="1" applyAlignment="1" applyProtection="1">
      <alignment horizontal="center" vertical="center"/>
    </xf>
    <xf numFmtId="0" fontId="0" fillId="0" borderId="0" xfId="0" pivotButton="1" applyProtection="1"/>
    <xf numFmtId="0" fontId="0" fillId="0" borderId="0" xfId="0" applyAlignment="1" applyProtection="1">
      <alignment horizontal="left"/>
    </xf>
    <xf numFmtId="0" fontId="2" fillId="7" borderId="0" xfId="1" applyFont="1" applyFill="1" applyBorder="1" applyAlignment="1" applyProtection="1">
      <alignment horizontal="center" vertical="center"/>
    </xf>
    <xf numFmtId="0" fontId="1" fillId="0" borderId="0" xfId="1" applyAlignment="1" applyProtection="1">
      <alignment horizontal="center" vertical="center"/>
    </xf>
    <xf numFmtId="14" fontId="8" fillId="7" borderId="0" xfId="1" applyNumberFormat="1" applyFont="1" applyFill="1" applyAlignment="1" applyProtection="1">
      <alignment vertical="center"/>
    </xf>
    <xf numFmtId="0" fontId="8" fillId="7" borderId="0" xfId="1" applyFont="1" applyFill="1" applyAlignment="1" applyProtection="1">
      <alignment vertical="center"/>
    </xf>
    <xf numFmtId="0" fontId="2" fillId="7" borderId="0" xfId="1" applyFont="1" applyFill="1" applyAlignment="1" applyProtection="1">
      <alignment vertical="center"/>
    </xf>
    <xf numFmtId="0" fontId="2" fillId="7" borderId="0" xfId="1" applyFont="1" applyFill="1" applyAlignment="1" applyProtection="1">
      <alignment horizontal="center" vertical="center"/>
    </xf>
    <xf numFmtId="0" fontId="7" fillId="7" borderId="0" xfId="0" applyFont="1" applyFill="1" applyBorder="1" applyAlignment="1" applyProtection="1">
      <alignment vertical="center"/>
    </xf>
    <xf numFmtId="0" fontId="2" fillId="7" borderId="0" xfId="1" applyFont="1" applyFill="1" applyBorder="1" applyAlignment="1" applyProtection="1">
      <alignment vertical="center"/>
    </xf>
    <xf numFmtId="0" fontId="6" fillId="5" borderId="26" xfId="1" applyFont="1" applyFill="1" applyBorder="1" applyAlignment="1" applyProtection="1">
      <alignment horizontal="center" vertical="center"/>
    </xf>
    <xf numFmtId="0" fontId="1" fillId="7" borderId="27" xfId="1" applyFont="1" applyFill="1" applyBorder="1" applyAlignment="1" applyProtection="1">
      <alignment horizontal="center" vertical="center"/>
    </xf>
    <xf numFmtId="0" fontId="1" fillId="7" borderId="28" xfId="1" applyFont="1" applyFill="1" applyBorder="1" applyAlignment="1" applyProtection="1">
      <alignment horizontal="center" vertical="center"/>
    </xf>
    <xf numFmtId="49" fontId="6" fillId="7" borderId="0" xfId="1" applyNumberFormat="1" applyFont="1" applyFill="1" applyBorder="1" applyAlignment="1" applyProtection="1">
      <alignment vertical="center" wrapText="1"/>
    </xf>
    <xf numFmtId="49" fontId="2" fillId="7" borderId="0" xfId="1" applyNumberFormat="1" applyFont="1" applyFill="1" applyBorder="1" applyAlignment="1" applyProtection="1">
      <alignment vertical="center" wrapText="1"/>
    </xf>
    <xf numFmtId="0" fontId="14" fillId="3" borderId="0" xfId="0" applyFont="1" applyFill="1" applyProtection="1"/>
    <xf numFmtId="0" fontId="14" fillId="3" borderId="6" xfId="0" applyFont="1" applyFill="1" applyBorder="1" applyProtection="1"/>
    <xf numFmtId="2" fontId="14" fillId="3" borderId="6" xfId="0" applyNumberFormat="1" applyFont="1" applyFill="1" applyBorder="1" applyProtection="1"/>
    <xf numFmtId="0" fontId="14" fillId="2" borderId="0" xfId="0" applyFont="1" applyFill="1" applyAlignment="1" applyProtection="1">
      <alignment horizontal="center"/>
    </xf>
    <xf numFmtId="0" fontId="14" fillId="6" borderId="0" xfId="0" applyFont="1" applyFill="1" applyAlignment="1" applyProtection="1">
      <alignment horizontal="center" vertical="center"/>
    </xf>
    <xf numFmtId="0" fontId="13" fillId="3" borderId="5" xfId="0" applyFont="1" applyFill="1" applyBorder="1" applyAlignment="1" applyProtection="1">
      <alignment horizontal="center" vertical="center"/>
      <protection locked="0"/>
    </xf>
    <xf numFmtId="0" fontId="1" fillId="0" borderId="44" xfId="1" applyFont="1" applyFill="1" applyBorder="1" applyAlignment="1" applyProtection="1">
      <alignment horizontal="center" vertical="center"/>
    </xf>
    <xf numFmtId="0" fontId="4" fillId="0" borderId="14" xfId="1" applyFont="1" applyFill="1" applyBorder="1" applyAlignment="1" applyProtection="1">
      <alignment horizontal="center" vertical="center"/>
    </xf>
    <xf numFmtId="0" fontId="1" fillId="0" borderId="47" xfId="1" applyFont="1" applyFill="1" applyBorder="1" applyAlignment="1" applyProtection="1">
      <alignment horizontal="center" vertical="center"/>
    </xf>
    <xf numFmtId="0" fontId="18" fillId="3" borderId="6" xfId="0" applyFont="1" applyFill="1" applyBorder="1" applyAlignment="1" applyProtection="1">
      <alignment horizontal="center" vertical="center"/>
    </xf>
    <xf numFmtId="0" fontId="16" fillId="4" borderId="0" xfId="0" applyFont="1" applyFill="1" applyAlignment="1" applyProtection="1">
      <alignment horizontal="center" vertical="center"/>
      <protection locked="0"/>
    </xf>
    <xf numFmtId="0" fontId="19" fillId="4" borderId="5" xfId="0" applyFont="1" applyFill="1" applyBorder="1" applyAlignment="1" applyProtection="1">
      <alignment horizontal="center" vertical="center"/>
      <protection locked="0"/>
    </xf>
    <xf numFmtId="0" fontId="6" fillId="0" borderId="34" xfId="1" applyNumberFormat="1" applyFont="1" applyBorder="1" applyAlignment="1" applyProtection="1">
      <alignment horizontal="center" vertical="center" wrapText="1"/>
    </xf>
    <xf numFmtId="0" fontId="6" fillId="0" borderId="17" xfId="1" applyNumberFormat="1" applyFont="1" applyBorder="1" applyAlignment="1" applyProtection="1">
      <alignment horizontal="left" vertical="center" wrapText="1"/>
    </xf>
    <xf numFmtId="0" fontId="14" fillId="3" borderId="0" xfId="0" applyFont="1" applyFill="1" applyProtection="1">
      <protection locked="0"/>
    </xf>
    <xf numFmtId="0" fontId="13" fillId="3" borderId="5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 applyProtection="1">
      <protection locked="0"/>
    </xf>
    <xf numFmtId="0" fontId="18" fillId="0" borderId="6" xfId="0" applyFont="1" applyBorder="1" applyAlignment="1" applyProtection="1">
      <alignment horizontal="center" vertical="center"/>
    </xf>
    <xf numFmtId="0" fontId="14" fillId="4" borderId="0" xfId="0" applyFont="1" applyFill="1" applyAlignment="1" applyProtection="1">
      <alignment horizontal="center" vertical="center"/>
    </xf>
    <xf numFmtId="0" fontId="13" fillId="3" borderId="1" xfId="0" applyFont="1" applyFill="1" applyBorder="1" applyAlignment="1" applyProtection="1">
      <alignment horizontal="center" vertical="center"/>
      <protection locked="0"/>
    </xf>
    <xf numFmtId="0" fontId="13" fillId="3" borderId="4" xfId="0" applyFont="1" applyFill="1" applyBorder="1" applyAlignment="1" applyProtection="1">
      <alignment horizontal="center" vertical="center"/>
      <protection locked="0"/>
    </xf>
    <xf numFmtId="0" fontId="14" fillId="8" borderId="0" xfId="0" applyFont="1" applyFill="1" applyProtection="1"/>
    <xf numFmtId="3" fontId="13" fillId="3" borderId="5" xfId="0" applyNumberFormat="1" applyFont="1" applyFill="1" applyBorder="1" applyAlignment="1" applyProtection="1">
      <alignment horizontal="center" vertical="center"/>
      <protection locked="0"/>
    </xf>
    <xf numFmtId="0" fontId="13" fillId="2" borderId="5" xfId="0" applyFont="1" applyFill="1" applyBorder="1" applyAlignment="1" applyProtection="1">
      <alignment horizontal="center" vertical="center"/>
      <protection locked="0"/>
    </xf>
    <xf numFmtId="0" fontId="14" fillId="9" borderId="0" xfId="0" applyFont="1" applyFill="1" applyAlignment="1" applyProtection="1">
      <alignment horizontal="center" vertical="center"/>
    </xf>
    <xf numFmtId="0" fontId="14" fillId="10" borderId="0" xfId="0" applyFont="1" applyFill="1" applyProtection="1"/>
    <xf numFmtId="0" fontId="20" fillId="3" borderId="0" xfId="0" applyFont="1" applyFill="1" applyProtection="1"/>
    <xf numFmtId="0" fontId="14" fillId="3" borderId="6" xfId="0" applyFont="1" applyFill="1" applyBorder="1" applyAlignment="1" applyProtection="1">
      <alignment horizontal="center" vertical="center"/>
    </xf>
    <xf numFmtId="0" fontId="14" fillId="3" borderId="0" xfId="0" applyFont="1" applyFill="1" applyBorder="1" applyProtection="1"/>
    <xf numFmtId="0" fontId="0" fillId="0" borderId="0" xfId="0" applyBorder="1" applyProtection="1"/>
    <xf numFmtId="0" fontId="17" fillId="0" borderId="0" xfId="0" applyFont="1" applyBorder="1" applyProtection="1"/>
    <xf numFmtId="0" fontId="21" fillId="0" borderId="23" xfId="1" applyFont="1" applyFill="1" applyBorder="1" applyAlignment="1" applyProtection="1">
      <alignment horizontal="center" vertical="center"/>
      <protection locked="0"/>
    </xf>
    <xf numFmtId="0" fontId="21" fillId="0" borderId="37" xfId="1" applyFont="1" applyFill="1" applyBorder="1" applyAlignment="1" applyProtection="1">
      <alignment horizontal="center" vertical="center"/>
      <protection locked="0"/>
    </xf>
    <xf numFmtId="14" fontId="8" fillId="0" borderId="31" xfId="1" applyNumberFormat="1" applyFont="1" applyBorder="1" applyAlignment="1" applyProtection="1">
      <alignment vertical="center"/>
      <protection locked="0"/>
    </xf>
    <xf numFmtId="0" fontId="13" fillId="11" borderId="5" xfId="0" applyFont="1" applyFill="1" applyBorder="1" applyAlignment="1" applyProtection="1">
      <alignment horizontal="center" vertical="center"/>
      <protection locked="0"/>
    </xf>
    <xf numFmtId="0" fontId="13" fillId="3" borderId="24" xfId="0" applyFont="1" applyFill="1" applyBorder="1" applyAlignment="1" applyProtection="1">
      <alignment horizontal="center" vertical="center"/>
      <protection locked="0"/>
    </xf>
    <xf numFmtId="0" fontId="22" fillId="0" borderId="49" xfId="1" applyFont="1" applyBorder="1" applyAlignment="1" applyProtection="1">
      <alignment horizontal="left" vertical="center"/>
      <protection locked="0"/>
    </xf>
    <xf numFmtId="0" fontId="22" fillId="0" borderId="50" xfId="1" applyFont="1" applyBorder="1" applyAlignment="1" applyProtection="1">
      <alignment horizontal="left" vertical="center"/>
      <protection locked="0"/>
    </xf>
    <xf numFmtId="0" fontId="22" fillId="0" borderId="48" xfId="1" applyFont="1" applyBorder="1" applyAlignment="1" applyProtection="1">
      <alignment horizontal="left" vertical="center"/>
      <protection locked="0"/>
    </xf>
    <xf numFmtId="0" fontId="10" fillId="0" borderId="31" xfId="1" applyFont="1" applyBorder="1" applyAlignment="1" applyProtection="1">
      <alignment horizontal="center" vertical="center"/>
      <protection locked="0"/>
    </xf>
    <xf numFmtId="0" fontId="10" fillId="0" borderId="0" xfId="1" applyFont="1" applyBorder="1" applyAlignment="1" applyProtection="1">
      <alignment horizontal="center" vertical="center"/>
      <protection locked="0"/>
    </xf>
    <xf numFmtId="0" fontId="10" fillId="0" borderId="32" xfId="1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33" xfId="0" applyFont="1" applyBorder="1" applyAlignment="1" applyProtection="1">
      <alignment horizontal="center" vertical="center"/>
      <protection locked="0"/>
    </xf>
    <xf numFmtId="14" fontId="7" fillId="0" borderId="2" xfId="1" applyNumberFormat="1" applyFont="1" applyBorder="1" applyAlignment="1" applyProtection="1">
      <alignment horizontal="center" vertical="center"/>
      <protection locked="0"/>
    </xf>
    <xf numFmtId="14" fontId="7" fillId="0" borderId="3" xfId="1" applyNumberFormat="1" applyFont="1" applyBorder="1" applyAlignment="1" applyProtection="1">
      <alignment horizontal="center" vertical="center"/>
      <protection locked="0"/>
    </xf>
    <xf numFmtId="14" fontId="7" fillId="0" borderId="33" xfId="1" applyNumberFormat="1" applyFont="1" applyBorder="1" applyAlignment="1" applyProtection="1">
      <alignment horizontal="center" vertical="center"/>
      <protection locked="0"/>
    </xf>
    <xf numFmtId="0" fontId="7" fillId="0" borderId="2" xfId="1" applyFont="1" applyBorder="1" applyAlignment="1" applyProtection="1">
      <alignment horizontal="right" vertical="center"/>
    </xf>
    <xf numFmtId="0" fontId="7" fillId="0" borderId="3" xfId="1" applyFont="1" applyBorder="1" applyAlignment="1" applyProtection="1">
      <alignment horizontal="right" vertical="center"/>
    </xf>
    <xf numFmtId="0" fontId="1" fillId="0" borderId="43" xfId="1" applyFont="1" applyFill="1" applyBorder="1" applyAlignment="1" applyProtection="1">
      <alignment horizontal="center" vertical="center"/>
    </xf>
    <xf numFmtId="0" fontId="1" fillId="0" borderId="45" xfId="1" applyFont="1" applyFill="1" applyBorder="1" applyAlignment="1" applyProtection="1">
      <alignment horizontal="center" vertical="center"/>
    </xf>
    <xf numFmtId="0" fontId="1" fillId="0" borderId="46" xfId="1" applyFont="1" applyFill="1" applyBorder="1" applyAlignment="1" applyProtection="1">
      <alignment horizontal="center" vertical="center"/>
    </xf>
    <xf numFmtId="49" fontId="6" fillId="0" borderId="18" xfId="1" applyNumberFormat="1" applyFont="1" applyBorder="1" applyAlignment="1" applyProtection="1">
      <alignment horizontal="center" vertical="center" wrapText="1"/>
      <protection locked="0"/>
    </xf>
    <xf numFmtId="49" fontId="6" fillId="0" borderId="17" xfId="1" applyNumberFormat="1" applyFont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215">
    <dxf>
      <protection locked="1"/>
    </dxf>
    <dxf>
      <protection locked="1"/>
    </dxf>
    <dxf>
      <protection locked="1"/>
    </dxf>
    <dxf>
      <alignment vertical="center" readingOrder="0"/>
    </dxf>
    <dxf>
      <alignment horizontal="center" readingOrder="0"/>
    </dxf>
    <dxf>
      <fill>
        <patternFill patternType="solid">
          <bgColor rgb="FFFFFF00"/>
        </patternFill>
      </fill>
    </dxf>
    <dxf>
      <font>
        <sz val="14"/>
      </font>
    </dxf>
    <dxf>
      <font>
        <sz val="14"/>
      </font>
      <fill>
        <patternFill patternType="solid">
          <fgColor indexed="64"/>
          <bgColor rgb="FFFFFF00"/>
        </patternFill>
      </fill>
      <alignment horizontal="center" vertical="center" readingOrder="0"/>
    </dxf>
    <dxf>
      <protection locked="1"/>
    </dxf>
    <dxf>
      <protection locked="1"/>
    </dxf>
    <dxf>
      <protection locked="1"/>
    </dxf>
    <dxf>
      <protection locked="1"/>
    </dxf>
    <dxf>
      <protection locked="0"/>
    </dxf>
    <dxf>
      <protection locked="0"/>
    </dxf>
    <dxf>
      <protection locked="1"/>
    </dxf>
    <dxf>
      <protection locked="1"/>
    </dxf>
    <dxf>
      <protection locked="1"/>
    </dxf>
    <dxf>
      <protection locked="1"/>
    </dxf>
    <dxf>
      <alignment vertical="center" readingOrder="0"/>
    </dxf>
    <dxf>
      <alignment horizontal="center" readingOrder="0"/>
    </dxf>
    <dxf>
      <fill>
        <patternFill patternType="solid">
          <bgColor rgb="FFFFFF00"/>
        </patternFill>
      </fill>
    </dxf>
    <dxf>
      <font>
        <sz val="14"/>
      </font>
    </dxf>
    <dxf>
      <font>
        <sz val="14"/>
      </font>
      <fill>
        <patternFill patternType="solid">
          <fgColor indexed="64"/>
          <bgColor rgb="FFFFFF00"/>
        </patternFill>
      </fill>
      <alignment horizontal="center" vertical="center" readingOrder="0"/>
    </dxf>
    <dxf>
      <protection locked="1"/>
    </dxf>
    <dxf>
      <protection locked="1"/>
    </dxf>
    <dxf>
      <protection locked="1"/>
    </dxf>
    <dxf>
      <protection locked="1"/>
    </dxf>
    <dxf>
      <protection locked="0"/>
    </dxf>
    <dxf>
      <protection locked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0" hidden="0"/>
    </dxf>
    <dxf>
      <fill>
        <patternFill>
          <bgColor theme="4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1"/>
      </font>
      <fill>
        <patternFill>
          <bgColor rgb="FFFFFDC4"/>
        </patternFill>
      </fill>
    </dxf>
    <dxf>
      <font>
        <color theme="1"/>
      </font>
      <fill>
        <patternFill>
          <bgColor theme="6" tint="0.59996337778862885"/>
        </patternFill>
      </fill>
    </dxf>
    <dxf>
      <font>
        <color theme="1"/>
      </font>
      <fill>
        <patternFill patternType="darkDown">
          <fgColor theme="0"/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 patternType="darkDown">
          <fgColor theme="0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 patternType="darkDown">
          <fgColor theme="0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 patternType="darkDown">
          <fgColor theme="0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 patternType="darkDown">
          <fgColor theme="0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 patternType="darkDown">
          <fgColor theme="0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 patternType="darkDown">
          <fgColor theme="0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 patternType="darkDown">
          <fgColor theme="0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 patternType="darkDown">
          <fgColor theme="0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 patternType="darkDown">
          <fgColor theme="0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 patternType="darkDown">
          <fgColor theme="0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1"/>
      </font>
      <fill>
        <patternFill>
          <bgColor rgb="FFFFFDC4"/>
        </patternFill>
      </fill>
    </dxf>
    <dxf>
      <font>
        <color theme="1"/>
      </font>
      <fill>
        <patternFill>
          <bgColor theme="6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 style="medium">
          <color auto="1"/>
        </bottom>
        <vertical/>
        <horizontal/>
      </border>
      <protection locked="0" hidden="0"/>
    </dxf>
    <dxf>
      <border outline="0">
        <top style="medium">
          <color indexed="64"/>
        </top>
      </border>
    </dxf>
    <dxf>
      <protection locked="0" hidden="0"/>
    </dxf>
    <dxf>
      <border outline="0">
        <right style="medium">
          <color auto="1"/>
        </right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6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protection locked="0" hidden="0"/>
    </dxf>
    <dxf>
      <protection locked="1"/>
    </dxf>
    <dxf>
      <protection locked="1"/>
    </dxf>
    <dxf>
      <protection locked="1"/>
    </dxf>
    <dxf>
      <protection locked="1"/>
    </dxf>
    <dxf>
      <protection locked="0"/>
    </dxf>
    <dxf>
      <protection locked="0"/>
    </dxf>
    <dxf>
      <protection locked="1"/>
    </dxf>
    <dxf>
      <protection locked="1"/>
    </dxf>
    <dxf>
      <protection locked="1"/>
    </dxf>
    <dxf>
      <protection locked="1"/>
    </dxf>
    <dxf>
      <font>
        <sz val="14"/>
      </font>
      <fill>
        <patternFill patternType="solid">
          <fgColor indexed="64"/>
          <bgColor rgb="FFFFFF00"/>
        </patternFill>
      </fill>
      <alignment horizontal="center" vertical="center" readingOrder="0"/>
    </dxf>
    <dxf>
      <font>
        <sz val="14"/>
      </font>
    </dxf>
    <dxf>
      <fill>
        <patternFill patternType="solid">
          <bgColor rgb="FFFFFF00"/>
        </patternFill>
      </fill>
    </dxf>
    <dxf>
      <alignment horizontal="center" readingOrder="0"/>
    </dxf>
    <dxf>
      <alignment vertical="center" readingOrder="0"/>
    </dxf>
    <dxf>
      <protection locked="1"/>
    </dxf>
    <dxf>
      <protection locked="1"/>
    </dxf>
    <dxf>
      <protection locked="1"/>
    </dxf>
  </dxfs>
  <tableStyles count="0" defaultTableStyle="TableStyleMedium2" defaultPivotStyle="PivotStyleMedium9"/>
  <colors>
    <mruColors>
      <color rgb="FFFF00FF"/>
      <color rgb="FFAD2393"/>
      <color rgb="FFFF33CC"/>
      <color rgb="FFB3EDB4"/>
      <color rgb="FFFFFDC4"/>
      <color rgb="FFFFFF9B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THE Jérôme CNE" refreshedDate="43935.626089351848" createdVersion="6" refreshedVersion="6" minRefreshableVersion="3" recordCount="124">
  <cacheSource type="worksheet">
    <worksheetSource name="Tableau8"/>
  </cacheSource>
  <cacheFields count="25">
    <cacheField name="Section" numFmtId="0">
      <sharedItems containsBlank="1" count="6">
        <s v="SK"/>
        <s v="S1"/>
        <s v="S2"/>
        <s v="S3"/>
        <m/>
        <s v="S4" u="1"/>
      </sharedItems>
    </cacheField>
    <cacheField name="NOM" numFmtId="0">
      <sharedItems containsBlank="1" count="131">
        <s v="C"/>
        <s v="B"/>
        <s v="CA"/>
        <s v="SAUT"/>
        <s v="RAOU"/>
        <s v="HACK"/>
        <s v="BOURL"/>
        <s v="GON"/>
        <s v="MAER"/>
        <s v="GUY"/>
        <s v="CRU"/>
        <s v="LOQ"/>
        <s v="NON"/>
        <s v="GEND"/>
        <m/>
        <s v="DELSAHUT" u="1"/>
        <s v="GUERIN" u="1"/>
        <s v="GENDRON" u="1"/>
        <s v="JEMIN" u="1"/>
        <s v="EBNER" u="1"/>
        <s v="CAUCHOIS" u="1"/>
        <s v="TEURNIER" u="1"/>
        <s v="DROUET" u="1"/>
        <s v="ROMERO" u="1"/>
        <s v="NAUDOT" u="1"/>
        <s v="SCULO" u="1"/>
        <s v="NOOAGAT" u="1"/>
        <s v="VARESCO" u="1"/>
        <s v="MAGER" u="1"/>
        <s v="BERTIN" u="1"/>
        <s v="DIEULOUARD" u="1"/>
        <s v="POUCHOULIN" u="1"/>
        <s v="LUCAS" u="1"/>
        <s v="BERTHEsss" u="1"/>
        <s v="LYCAON" u="1"/>
        <s v="RENARD" u="1"/>
        <s v="BENDER" u="1"/>
        <s v="PUJADAS" u="1"/>
        <s v="GENDRE" u="1"/>
        <s v="BOULENGER" u="1"/>
        <s v="BRAUD" u="1"/>
        <s v="BERTHEs" u="1"/>
        <s v="NEDELLEC" u="1"/>
        <s v="PORCHER" u="1"/>
        <s v="DAIRI" u="1"/>
        <s v="GEORGIEVSKI" u="1"/>
        <s v="GIRON" u="1"/>
        <s v="RAFIDISON" u="1"/>
        <s v="LE NOUVEL" u="1"/>
        <s v="LECAILLON" u="1"/>
        <s v="CROUET" u="1"/>
        <s v="GUILLONNEAU" u="1"/>
        <s v="CERVANTES" u="1"/>
        <s v="PERSON" u="1"/>
        <s v="SANQUER" u="1"/>
        <s v="ACERBI" u="1"/>
        <s v="BERTHE" u="1"/>
        <s v="ELATRE" u="1"/>
        <s v="SOUDAY" u="1"/>
        <s v="GUITTON" u="1"/>
        <s v="NAHOUDA" u="1"/>
        <s v="SAUTRON" u="1"/>
        <s v="CASSAN" u="1"/>
        <s v="MOUNIB" u="1"/>
        <s v="RODIER" u="1"/>
        <s v="COURPASSON" u="1"/>
        <s v="BERTHEssd" u="1"/>
        <s v="SOL" u="1"/>
        <s v="DOUCET" u="1"/>
        <s v="LAUER" u="1"/>
        <s v="RAOULT" u="1"/>
        <s v="CHAMPOMMIER" u="1"/>
        <s v="GEVIA" u="1"/>
        <s v="LOQUET" u="1"/>
        <s v="GASCON" u="1"/>
        <s v="LYP-STENGER" u="1"/>
        <s v="LE BIHAN" u="1"/>
        <s v="BALESTRACCI" u="1"/>
        <s v="BODIER" u="1"/>
        <s v="CAUTRES" u="1"/>
        <s v="HOCQUETTE" u="1"/>
        <s v="LYP-STINGER" u="1"/>
        <s v="GUINLE" u="1"/>
        <s v="DELCUZOUL" u="1"/>
        <s v="FRATTOLIN" u="1"/>
        <s v="LOLLIA" u="1"/>
        <s v="COVEX" u="1"/>
        <s v="CRUZEL" u="1"/>
        <s v="APPERCE" u="1"/>
        <s v="FILOREAU" u="1"/>
        <s v="OLLIVIER" u="1"/>
        <s v="DUREAU" u="1"/>
        <s v="AUDIGER" u="1"/>
        <s v="SANCHEZ" u="1"/>
        <s v="AVEILLA" u="1"/>
        <s v="KOMA" u="1"/>
        <s v="FONTAINE" u="1"/>
        <s v="SAHA" u="1"/>
        <s v="SICHEL" u="1"/>
        <s v="LE CORRE" u="1"/>
        <s v="BERTHEss" u="1"/>
        <s v="DEMOULIERE" u="1"/>
        <s v="LACHAB" u="1"/>
        <s v="RAMONI" u="1"/>
        <s v="MILETIC" u="1"/>
        <s v="NONNET" u="1"/>
        <s v="RUFFIER" u="1"/>
        <s v="GAREL" u="1"/>
        <s v="DESSERTAINE" u="1"/>
        <s v="HANNEQUIN" u="1"/>
        <s v="MADIER" u="1"/>
        <s v="MAC CARTHY" u="1"/>
        <s v="GRIVARD" u="1"/>
        <s v="HACKIERE" u="1"/>
        <s v="GAUDRE" u="1"/>
        <s v="FAURA" u="1"/>
        <s v="DESVAUX" u="1"/>
        <s v="BOURLARD" u="1"/>
        <s v="MAHOUX" u="1"/>
        <s v="TANTART" u="1"/>
        <s v="MONNOT" u="1"/>
        <s v="HOUILLON" u="1"/>
        <s v="ANTOINE" u="1"/>
        <s v="BERTHEtest" u="1"/>
        <s v="MAERTENS" u="1"/>
        <s v="DARMON" u="1"/>
        <s v="GUYOTTE" u="1"/>
        <s v="HANNACHE" u="1"/>
        <s v="LECOQ" u="1"/>
        <s v="CATHELIER" u="1"/>
        <s v="DESVEAUX" u="1"/>
      </sharedItems>
    </cacheField>
    <cacheField name="GRADE" numFmtId="0">
      <sharedItems containsBlank="1" count="11">
        <s v="SCH"/>
        <s v="CNE"/>
        <s v="SGT"/>
        <s v="CC1"/>
        <s v="CCH"/>
        <s v="CPL"/>
        <s v="1CL"/>
        <m/>
        <s v="ADJ" u="1"/>
        <s v="ADC" u="1"/>
        <s v="LTN" u="1"/>
      </sharedItems>
    </cacheField>
    <cacheField name="FONCTION" numFmtId="0">
      <sharedItems containsBlank="1" count="6">
        <s v="CDU"/>
        <s v="OA"/>
        <s v="ADU"/>
        <m/>
        <s v="SOA" u="1"/>
        <s v="CDS" u="1"/>
      </sharedItems>
    </cacheField>
    <cacheField name="PAMAC 50" numFmtId="0">
      <sharedItems containsString="0" containsBlank="1" containsNumber="1" containsInteger="1" minValue="77" maxValue="755755"/>
    </cacheField>
    <cacheField name="Indispo Pamac 50" numFmtId="0">
      <sharedItems containsBlank="1"/>
    </cacheField>
    <cacheField name="PAMAS G1" numFmtId="0">
      <sharedItems containsString="0" containsBlank="1" containsNumber="1" containsInteger="1" minValue="78" maxValue="87575"/>
    </cacheField>
    <cacheField name="indispo Pamas G1" numFmtId="0">
      <sharedItems containsNonDate="0" containsString="0" containsBlank="1"/>
    </cacheField>
    <cacheField name="FAMAS F1" numFmtId="0">
      <sharedItems containsString="0" containsBlank="1" containsNumber="1" containsInteger="1" minValue="77" maxValue="88797"/>
    </cacheField>
    <cacheField name="Indispo Famas F1" numFmtId="0">
      <sharedItems containsNonDate="0" containsString="0" containsBlank="1"/>
    </cacheField>
    <cacheField name="FAMAS INF" numFmtId="0">
      <sharedItems containsString="0" containsBlank="1" containsNumber="1" containsInteger="1" minValue="797" maxValue="78879"/>
    </cacheField>
    <cacheField name="Indispo famas INF" numFmtId="0">
      <sharedItems containsNonDate="0" containsString="0" containsBlank="1"/>
    </cacheField>
    <cacheField name="HK 416 S" numFmtId="0">
      <sharedItems containsString="0" containsBlank="1" containsNumber="1" containsInteger="1" minValue="446" maxValue="77898765"/>
    </cacheField>
    <cacheField name="Indisponibilité hk 416S" numFmtId="0">
      <sharedItems containsBlank="1"/>
    </cacheField>
    <cacheField name="HK 416 C" numFmtId="0">
      <sharedItems containsString="0" containsBlank="1" containsNumber="1" containsInteger="1" minValue="76486" maxValue="92977"/>
    </cacheField>
    <cacheField name="Indispo HK 416C" numFmtId="0">
      <sharedItems containsBlank="1"/>
    </cacheField>
    <cacheField name="FAMAS VALO" numFmtId="0">
      <sharedItems containsNonDate="0" containsString="0" containsBlank="1"/>
    </cacheField>
    <cacheField name="Indispo famas valo" numFmtId="0">
      <sharedItems containsNonDate="0" containsString="0" containsBlank="1"/>
    </cacheField>
    <cacheField name="EOTECH" numFmtId="0">
      <sharedItems containsBlank="1"/>
    </cacheField>
    <cacheField name="Indispo EOTECH" numFmtId="0">
      <sharedItems containsBlank="1"/>
    </cacheField>
    <cacheField name="ARMINUS" numFmtId="0">
      <sharedItems containsString="0" containsBlank="1" containsNumber="1" containsInteger="1" minValue="78" maxValue="7867"/>
    </cacheField>
    <cacheField name="Indispo ARMINUS" numFmtId="0">
      <sharedItems containsNonDate="0" containsString="0" containsBlank="1"/>
    </cacheField>
    <cacheField name="HK 269 F" numFmtId="0">
      <sharedItems containsString="0" containsBlank="1" containsNumber="1" containsInteger="1" minValue="778" maxValue="262003276"/>
    </cacheField>
    <cacheField name="Indispo HK 269" numFmtId="0">
      <sharedItems containsNonDate="0" containsString="0" containsBlank="1"/>
    </cacheField>
    <cacheField name="Grade Nom" numFmtId="0">
      <sharedItems count="143">
        <s v="SCH C"/>
        <s v="CNE B"/>
        <s v="SCH CA"/>
        <s v="SGT SAUT"/>
        <s v="CC1 RAOU"/>
        <s v="CC1 HACK"/>
        <s v="CC1 BOURL"/>
        <s v="SGT GON"/>
        <s v="CCH MAER"/>
        <s v="CCH GUY"/>
        <s v="CC1 CRU"/>
        <s v="CPL LOQ"/>
        <s v="SGT NON"/>
        <s v="1CL GEND"/>
        <s v=" "/>
        <s v="CPL BERTIN" u="1"/>
        <s v="ADJ HANNACHE" u="1"/>
        <s v="CPL SANCHEZ" u="1"/>
        <s v="CPL AVEILLA" u="1"/>
        <s v="SGT GASCON" u="1"/>
        <s v="CPL LUCAS" u="1"/>
        <s v="CCH LE CORRE" u="1"/>
        <s v="1CL TANTART" u="1"/>
        <s v="1CL MAHOUX" u="1"/>
        <s v="CC1 GAREL" u="1"/>
        <s v="SGT DESVEAUX" u="1"/>
        <s v="ADC CAUCHOIS" u="1"/>
        <s v="1CL MOUNIB" u="1"/>
        <s v="1CL MONNOT" u="1"/>
        <s v="1CL RODIER" u="1"/>
        <s v="1CL ANTOINE" u="1"/>
        <s v="CCH PORCHER" u="1"/>
        <s v="CC1 GUILLONNEAU" u="1"/>
        <s v="CPL BOULENGER" u="1"/>
        <s v="SGT ROMERO" u="1"/>
        <s v="1CL LAUER" u="1"/>
        <s v="ADJ NAUDOT" u="1"/>
        <s v="1CL GUYOTTE" u="1"/>
        <s v="SGT LOLLIA" u="1"/>
        <s v="CPL MILETIC" u="1"/>
        <s v="CC1 HACKIERE" u="1"/>
        <s v="1CL LOQUET" u="1"/>
        <s v="1CL GEVIA" u="1"/>
        <s v="1CL LECOQ" u="1"/>
        <s v="1CL BALESTRACCI" u="1"/>
        <s v="SCH ACERBI" u="1"/>
        <s v="CPL GIRON" u="1"/>
        <s v="CPL DESSERTAINE" u="1"/>
        <s v="CCH CROUET" u="1"/>
        <s v="SGT NOOAGAT" u="1"/>
        <s v="SGT AUDIGER" u="1"/>
        <s v="CNE BERTHEsss" u="1"/>
        <s v="CC1 BOURLARD" u="1"/>
        <s v="CPL MADIER" u="1"/>
        <s v="CCH GUITTON" u="1"/>
        <s v="1CL GUERIN" u="1"/>
        <s v="SGT KOMA" u="1"/>
        <s v="1CL JEMIN" u="1"/>
        <s v="1CL DROUET" u="1"/>
        <s v="CPL SANQUER" u="1"/>
        <s v="SGT FONTAINE" u="1"/>
        <s v="SGT LYCAON" u="1"/>
        <s v="CPL GAUDRE" u="1"/>
        <s v="CNE BERTHEss" u="1"/>
        <s v="SGT SAHA" u="1"/>
        <s v="CCH CASSAN" u="1"/>
        <s v="SGT RENARD" u="1"/>
        <s v="CNE BERTHEs" u="1"/>
        <s v="1CL COVEX" u="1"/>
        <s v="1CL SCULO" u="1"/>
        <s v="1CL FILOREAU" u="1"/>
        <s v="1CL APPERCE" u="1"/>
        <s v="CPL FAURA" u="1"/>
        <s v="SGT LACHAB" u="1"/>
        <s v="SGT BRAUD" u="1"/>
        <s v="CC1 RAOULT" u="1"/>
        <s v="1CL DUREAU" u="1"/>
        <s v="1CL VARESCO" u="1"/>
        <s v="SGT NEDELLEC" u="1"/>
        <s v="LTN PERSON" u="1"/>
        <s v="1CL MAGER" u="1"/>
        <s v="CPL TANTART" u="1"/>
        <s v="CCH MAERTENS" u="1"/>
        <s v="1CL SANCHEZ" u="1"/>
        <s v="SCH LYP-STENGER" u="1"/>
        <s v="CPL HOUILLON" u="1"/>
        <s v="1CL POUCHOULIN" u="1"/>
        <s v="CCH DARMON" u="1"/>
        <s v="1CL LUCAS" u="1"/>
        <s v="CCH CHAMPOMMIER" u="1"/>
        <s v="CPL SOL" u="1"/>
        <s v="SCH LYP-STINGER" u="1"/>
        <s v="CCH LE BIHAN" u="1"/>
        <s v="CPL DARMON" u="1"/>
        <s v="SGT LE NOUVEL" u="1"/>
        <s v="1CL SICHEL" u="1"/>
        <s v="1CL BENDER" u="1"/>
        <s v="1CL PUJADAS" u="1"/>
        <s v="CPL GUYOTTE" u="1"/>
        <s v="SCH GENDRON" u="1"/>
        <s v="CNE BERTHE" u="1"/>
        <s v="1CL GENDRE" u="1"/>
        <s v="1CL DEMOULIERE" u="1"/>
        <s v="SCH EBNER" u="1"/>
        <s v="CPL LOQUET" u="1"/>
        <s v="CPL CATHELIER" u="1"/>
        <s v="1CL RAMONI" u="1"/>
        <s v="CPL LE BIHAN" u="1"/>
        <s v="CCH HOCQUETTE" u="1"/>
        <s v="CPL CAUTRES" u="1"/>
        <s v="CPL BODIER" u="1"/>
        <s v="1CL MILETIC" u="1"/>
        <s v="1CL GEORGIEVSKI" u="1"/>
        <s v="CC1 OLLIVIER" u="1"/>
        <s v="CCH DELCUZOUL" u="1"/>
        <s v="1CL DAIRI" u="1"/>
        <s v="CCH TEURNIER" u="1"/>
        <s v="1CL NONNET" u="1"/>
        <s v="SGT SAUTRON" u="1"/>
        <s v="CPL DELSAHUT" u="1"/>
        <s v="1CL RUFFIER" u="1"/>
        <s v="1CL GIRON" u="1"/>
        <s v="1CL DESSERTAINE" u="1"/>
        <s v="SGT DESVAUX" u="1"/>
        <s v="CNE BERTHEtest" u="1"/>
        <s v="1CL HANNEQUIN" u="1"/>
        <s v="1CL RAFIDISON" u="1"/>
        <s v="1CL MAC CARTHY" u="1"/>
        <s v="SCH DIEULOUARD" u="1"/>
        <s v="CNE COURPASSON" u="1"/>
        <s v="1CL MADIER" u="1"/>
        <s v="CPL FRATTOLIN" u="1"/>
        <s v="CCH CRUZEL" u="1"/>
        <s v="1CL GRIVARD" u="1"/>
        <s v="CNE BERTHEssd" u="1"/>
        <s v="1CL LECAILLON" u="1"/>
        <s v="1CL CERVANTES" u="1"/>
        <s v="CPL CRUZEL" u="1"/>
        <s v="1CL ELATRE" u="1"/>
        <s v="1CL SOUDAY" u="1"/>
        <s v="LTN GUINLE" u="1"/>
        <s v="SGT DOUCET" u="1"/>
        <s v="1CL NAHOUDA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4">
  <r>
    <x v="0"/>
    <x v="0"/>
    <x v="0"/>
    <x v="0"/>
    <m/>
    <m/>
    <n v="797"/>
    <m/>
    <n v="77"/>
    <m/>
    <m/>
    <m/>
    <m/>
    <m/>
    <m/>
    <m/>
    <m/>
    <m/>
    <m/>
    <m/>
    <m/>
    <m/>
    <m/>
    <m/>
    <x v="0"/>
  </r>
  <r>
    <x v="0"/>
    <x v="1"/>
    <x v="1"/>
    <x v="1"/>
    <m/>
    <m/>
    <n v="78"/>
    <m/>
    <m/>
    <m/>
    <m/>
    <m/>
    <m/>
    <m/>
    <m/>
    <m/>
    <m/>
    <m/>
    <m/>
    <m/>
    <n v="78"/>
    <m/>
    <m/>
    <m/>
    <x v="1"/>
  </r>
  <r>
    <x v="0"/>
    <x v="2"/>
    <x v="0"/>
    <x v="2"/>
    <n v="2742"/>
    <m/>
    <m/>
    <m/>
    <n v="879"/>
    <m/>
    <n v="797"/>
    <m/>
    <m/>
    <m/>
    <n v="92977"/>
    <m/>
    <m/>
    <m/>
    <s v="A 0979573"/>
    <s v="Opex"/>
    <n v="7867"/>
    <m/>
    <m/>
    <m/>
    <x v="2"/>
  </r>
  <r>
    <x v="1"/>
    <x v="3"/>
    <x v="2"/>
    <x v="3"/>
    <m/>
    <m/>
    <n v="7896"/>
    <m/>
    <n v="7988"/>
    <m/>
    <m/>
    <m/>
    <n v="77898765"/>
    <s v="Nti 1"/>
    <m/>
    <m/>
    <m/>
    <m/>
    <m/>
    <m/>
    <m/>
    <m/>
    <n v="7899"/>
    <m/>
    <x v="3"/>
  </r>
  <r>
    <x v="2"/>
    <x v="4"/>
    <x v="3"/>
    <x v="3"/>
    <m/>
    <m/>
    <m/>
    <m/>
    <m/>
    <m/>
    <m/>
    <m/>
    <m/>
    <m/>
    <n v="87878"/>
    <m/>
    <m/>
    <m/>
    <m/>
    <m/>
    <m/>
    <m/>
    <n v="262003276"/>
    <m/>
    <x v="4"/>
  </r>
  <r>
    <x v="0"/>
    <x v="5"/>
    <x v="3"/>
    <x v="3"/>
    <m/>
    <m/>
    <m/>
    <m/>
    <m/>
    <m/>
    <m/>
    <m/>
    <n v="466"/>
    <m/>
    <m/>
    <m/>
    <m/>
    <m/>
    <m/>
    <m/>
    <m/>
    <m/>
    <n v="778"/>
    <m/>
    <x v="5"/>
  </r>
  <r>
    <x v="0"/>
    <x v="6"/>
    <x v="3"/>
    <x v="3"/>
    <n v="25752"/>
    <m/>
    <n v="7896"/>
    <m/>
    <m/>
    <m/>
    <m/>
    <m/>
    <n v="456654"/>
    <m/>
    <n v="76486"/>
    <m/>
    <m/>
    <m/>
    <m/>
    <m/>
    <m/>
    <m/>
    <m/>
    <m/>
    <x v="6"/>
  </r>
  <r>
    <x v="3"/>
    <x v="7"/>
    <x v="2"/>
    <x v="3"/>
    <n v="7575"/>
    <s v="Nti 1"/>
    <n v="87575"/>
    <m/>
    <n v="879"/>
    <m/>
    <n v="7897"/>
    <m/>
    <n v="464"/>
    <m/>
    <m/>
    <m/>
    <m/>
    <m/>
    <m/>
    <m/>
    <n v="787"/>
    <m/>
    <m/>
    <m/>
    <x v="7"/>
  </r>
  <r>
    <x v="3"/>
    <x v="8"/>
    <x v="4"/>
    <x v="3"/>
    <n v="79"/>
    <m/>
    <m/>
    <m/>
    <m/>
    <m/>
    <m/>
    <m/>
    <n v="787"/>
    <m/>
    <n v="87786"/>
    <m/>
    <m/>
    <m/>
    <m/>
    <m/>
    <m/>
    <m/>
    <m/>
    <m/>
    <x v="8"/>
  </r>
  <r>
    <x v="0"/>
    <x v="9"/>
    <x v="4"/>
    <x v="3"/>
    <n v="755755"/>
    <s v="Nti 1"/>
    <m/>
    <m/>
    <m/>
    <m/>
    <m/>
    <m/>
    <m/>
    <m/>
    <m/>
    <m/>
    <m/>
    <m/>
    <m/>
    <m/>
    <m/>
    <m/>
    <n v="48967"/>
    <m/>
    <x v="9"/>
  </r>
  <r>
    <x v="2"/>
    <x v="10"/>
    <x v="3"/>
    <x v="3"/>
    <n v="85587"/>
    <m/>
    <n v="8796"/>
    <m/>
    <n v="797"/>
    <m/>
    <m/>
    <m/>
    <n v="446"/>
    <m/>
    <m/>
    <m/>
    <m/>
    <m/>
    <m/>
    <m/>
    <n v="7867"/>
    <m/>
    <m/>
    <m/>
    <x v="10"/>
  </r>
  <r>
    <x v="0"/>
    <x v="11"/>
    <x v="5"/>
    <x v="3"/>
    <m/>
    <m/>
    <m/>
    <m/>
    <m/>
    <m/>
    <m/>
    <m/>
    <m/>
    <m/>
    <n v="78756"/>
    <s v="Nti 1"/>
    <m/>
    <m/>
    <m/>
    <m/>
    <m/>
    <m/>
    <m/>
    <m/>
    <x v="11"/>
  </r>
  <r>
    <x v="2"/>
    <x v="12"/>
    <x v="2"/>
    <x v="3"/>
    <n v="7575"/>
    <m/>
    <n v="78"/>
    <m/>
    <n v="88797"/>
    <m/>
    <n v="78879"/>
    <m/>
    <m/>
    <m/>
    <m/>
    <m/>
    <m/>
    <m/>
    <m/>
    <m/>
    <m/>
    <m/>
    <n v="7789"/>
    <m/>
    <x v="12"/>
  </r>
  <r>
    <x v="1"/>
    <x v="13"/>
    <x v="6"/>
    <x v="3"/>
    <n v="77"/>
    <m/>
    <n v="78798"/>
    <m/>
    <n v="879"/>
    <m/>
    <m/>
    <m/>
    <n v="446"/>
    <m/>
    <m/>
    <m/>
    <m/>
    <m/>
    <m/>
    <m/>
    <m/>
    <m/>
    <m/>
    <m/>
    <x v="13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  <r>
    <x v="4"/>
    <x v="14"/>
    <x v="7"/>
    <x v="3"/>
    <m/>
    <m/>
    <m/>
    <m/>
    <m/>
    <m/>
    <m/>
    <m/>
    <m/>
    <m/>
    <m/>
    <m/>
    <m/>
    <m/>
    <m/>
    <m/>
    <m/>
    <m/>
    <m/>
    <m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O15:O18" firstHeaderRow="1" firstDataRow="1" firstDataCol="1" rowPageCount="1" colPageCount="1"/>
  <pivotFields count="25">
    <pivotField showAll="0"/>
    <pivotField showAll="0"/>
    <pivotField showAll="0"/>
    <pivotField axis="axisPage" multipleItemSelectionAllowed="1" showAll="0">
      <items count="7">
        <item x="2"/>
        <item h="1" m="1" x="5"/>
        <item x="0"/>
        <item x="1"/>
        <item h="1" m="1" x="4"/>
        <item h="1"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44">
        <item m="1" x="30"/>
        <item m="1" x="71"/>
        <item m="1" x="44"/>
        <item m="1" x="96"/>
        <item m="1" x="136"/>
        <item m="1" x="68"/>
        <item m="1" x="115"/>
        <item m="1" x="102"/>
        <item m="1" x="122"/>
        <item m="1" x="58"/>
        <item m="1" x="76"/>
        <item m="1" x="138"/>
        <item m="1" x="70"/>
        <item m="1" x="101"/>
        <item m="1" x="112"/>
        <item m="1" x="42"/>
        <item m="1" x="121"/>
        <item m="1" x="133"/>
        <item m="1" x="55"/>
        <item m="1" x="37"/>
        <item m="1" x="125"/>
        <item m="1" x="57"/>
        <item m="1" x="135"/>
        <item m="1" x="43"/>
        <item m="1" x="41"/>
        <item m="1" x="88"/>
        <item m="1" x="127"/>
        <item m="1" x="130"/>
        <item m="1" x="111"/>
        <item m="1" x="28"/>
        <item m="1" x="27"/>
        <item m="1" x="142"/>
        <item m="1" x="117"/>
        <item m="1" x="86"/>
        <item m="1" x="97"/>
        <item m="1" x="126"/>
        <item m="1" x="106"/>
        <item m="1" x="29"/>
        <item m="1" x="120"/>
        <item m="1" x="83"/>
        <item m="1" x="69"/>
        <item m="1" x="95"/>
        <item m="1" x="139"/>
        <item m="1" x="22"/>
        <item m="1" x="77"/>
        <item m="1" x="26"/>
        <item m="1" x="36"/>
        <item m="1" x="52"/>
        <item m="1" x="32"/>
        <item m="1" x="40"/>
        <item m="1" x="113"/>
        <item m="1" x="75"/>
        <item m="1" x="65"/>
        <item m="1" x="89"/>
        <item m="1" x="48"/>
        <item m="1" x="114"/>
        <item m="1" x="54"/>
        <item x="9"/>
        <item m="1" x="108"/>
        <item m="1" x="21"/>
        <item m="1" x="82"/>
        <item m="1" x="31"/>
        <item m="1" x="116"/>
        <item m="1" x="100"/>
        <item m="1" x="129"/>
        <item m="1" x="18"/>
        <item m="1" x="15"/>
        <item m="1" x="110"/>
        <item m="1" x="33"/>
        <item m="1" x="105"/>
        <item m="1" x="109"/>
        <item m="1" x="137"/>
        <item m="1" x="93"/>
        <item m="1" x="119"/>
        <item m="1" x="72"/>
        <item m="1" x="131"/>
        <item m="1" x="62"/>
        <item m="1" x="85"/>
        <item m="1" x="107"/>
        <item m="1" x="59"/>
        <item m="1" x="90"/>
        <item m="1" x="140"/>
        <item m="1" x="79"/>
        <item m="1" x="45"/>
        <item m="1" x="128"/>
        <item m="1" x="103"/>
        <item m="1" x="99"/>
        <item m="1" x="91"/>
        <item m="1" x="50"/>
        <item m="1" x="74"/>
        <item m="1" x="25"/>
        <item m="1" x="141"/>
        <item m="1" x="60"/>
        <item m="1" x="19"/>
        <item m="1" x="56"/>
        <item m="1" x="73"/>
        <item m="1" x="94"/>
        <item m="1" x="38"/>
        <item m="1" x="61"/>
        <item m="1" x="78"/>
        <item m="1" x="49"/>
        <item m="1" x="66"/>
        <item m="1" x="34"/>
        <item m="1" x="118"/>
        <item x="14"/>
        <item m="1" x="67"/>
        <item m="1" x="92"/>
        <item m="1" x="104"/>
        <item m="1" x="87"/>
        <item m="1" x="63"/>
        <item m="1" x="51"/>
        <item m="1" x="134"/>
        <item m="1" x="124"/>
        <item m="1" x="123"/>
        <item m="1" x="84"/>
        <item m="1" x="64"/>
        <item m="1" x="16"/>
        <item m="1" x="24"/>
        <item m="1" x="17"/>
        <item m="1" x="39"/>
        <item m="1" x="20"/>
        <item m="1" x="53"/>
        <item m="1" x="47"/>
        <item m="1" x="132"/>
        <item m="1" x="98"/>
        <item m="1" x="81"/>
        <item m="1" x="46"/>
        <item m="1" x="80"/>
        <item m="1" x="23"/>
        <item m="1" x="35"/>
        <item x="0"/>
        <item x="1"/>
        <item x="2"/>
        <item x="3"/>
        <item x="4"/>
        <item x="5"/>
        <item x="6"/>
        <item x="7"/>
        <item x="8"/>
        <item x="10"/>
        <item x="11"/>
        <item x="12"/>
        <item x="13"/>
        <item t="default"/>
      </items>
    </pivotField>
  </pivotFields>
  <rowFields count="1">
    <field x="24"/>
  </rowFields>
  <rowItems count="3">
    <i>
      <x v="130"/>
    </i>
    <i>
      <x v="131"/>
    </i>
    <i>
      <x v="132"/>
    </i>
  </rowItems>
  <colItems count="1">
    <i/>
  </colItems>
  <pageFields count="1">
    <pageField fld="3" hier="-1"/>
  </pageFields>
  <formats count="4">
    <format dxfId="200">
      <pivotArea type="all" dataOnly="0" outline="0" fieldPosition="0"/>
    </format>
    <format dxfId="199">
      <pivotArea field="24" type="button" dataOnly="0" labelOnly="1" outline="0" axis="axisRow" fieldPosition="0"/>
    </format>
    <format dxfId="198">
      <pivotArea dataOnly="0" labelOnly="1" fieldPosition="0">
        <references count="1">
          <reference field="24" count="3">
            <x v="45"/>
            <x v="63"/>
            <x v="64"/>
          </reference>
        </references>
      </pivotArea>
    </format>
    <format dxfId="197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CDSection" cacheId="7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>
  <location ref="A18:A33" firstHeaderRow="1" firstDataRow="1" firstDataCol="1" rowPageCount="2" colPageCount="1"/>
  <pivotFields count="25">
    <pivotField name="Section" axis="axisPage" multipleItemSelectionAllowed="1" showAll="0">
      <items count="7">
        <item x="1"/>
        <item x="2"/>
        <item x="3"/>
        <item m="1" x="5"/>
        <item x="0"/>
        <item x="4"/>
        <item t="default"/>
      </items>
    </pivotField>
    <pivotField axis="axisRow" showAll="0">
      <items count="132">
        <item m="1" x="55"/>
        <item m="1" x="122"/>
        <item m="1" x="88"/>
        <item m="1" x="92"/>
        <item m="1" x="94"/>
        <item m="1" x="77"/>
        <item m="1" x="36"/>
        <item m="1" x="56"/>
        <item m="1" x="29"/>
        <item m="1" x="78"/>
        <item m="1" x="39"/>
        <item m="1" x="117"/>
        <item m="1" x="40"/>
        <item m="1" x="62"/>
        <item m="1" x="129"/>
        <item m="1" x="20"/>
        <item m="1" x="79"/>
        <item m="1" x="52"/>
        <item m="1" x="71"/>
        <item m="1" x="65"/>
        <item m="1" x="86"/>
        <item m="1" x="50"/>
        <item m="1" x="87"/>
        <item m="1" x="44"/>
        <item m="1" x="125"/>
        <item m="1" x="83"/>
        <item m="1" x="15"/>
        <item m="1" x="101"/>
        <item m="1" x="108"/>
        <item m="1" x="130"/>
        <item m="1" x="30"/>
        <item m="1" x="68"/>
        <item m="1" x="22"/>
        <item m="1" x="91"/>
        <item m="1" x="19"/>
        <item m="1" x="57"/>
        <item m="1" x="115"/>
        <item m="1" x="89"/>
        <item m="1" x="96"/>
        <item m="1" x="84"/>
        <item m="1" x="74"/>
        <item m="1" x="114"/>
        <item m="1" x="38"/>
        <item m="1" x="17"/>
        <item m="1" x="45"/>
        <item m="1" x="72"/>
        <item m="1" x="46"/>
        <item m="1" x="112"/>
        <item m="1" x="16"/>
        <item m="1" x="51"/>
        <item m="1" x="82"/>
        <item m="1" x="59"/>
        <item x="9"/>
        <item m="1" x="126"/>
        <item m="1" x="113"/>
        <item m="1" x="109"/>
        <item m="1" x="80"/>
        <item m="1" x="121"/>
        <item m="1" x="18"/>
        <item m="1" x="95"/>
        <item m="1" x="102"/>
        <item m="1" x="76"/>
        <item m="1" x="99"/>
        <item m="1" x="48"/>
        <item m="1" x="49"/>
        <item m="1" x="128"/>
        <item m="1" x="85"/>
        <item m="1" x="73"/>
        <item m="1" x="32"/>
        <item m="1" x="34"/>
        <item m="1" x="81"/>
        <item m="1" x="111"/>
        <item m="1" x="110"/>
        <item m="1" x="124"/>
        <item m="1" x="104"/>
        <item m="1" x="120"/>
        <item m="1" x="63"/>
        <item m="1" x="60"/>
        <item m="1" x="24"/>
        <item m="1" x="42"/>
        <item m="1" x="105"/>
        <item m="1" x="26"/>
        <item m="1" x="90"/>
        <item m="1" x="53"/>
        <item m="1" x="43"/>
        <item m="1" x="31"/>
        <item m="1" x="37"/>
        <item m="1" x="47"/>
        <item m="1" x="103"/>
        <item m="1" x="70"/>
        <item m="1" x="35"/>
        <item m="1" x="64"/>
        <item m="1" x="23"/>
        <item m="1" x="106"/>
        <item m="1" x="93"/>
        <item m="1" x="54"/>
        <item m="1" x="61"/>
        <item m="1" x="25"/>
        <item m="1" x="98"/>
        <item m="1" x="67"/>
        <item m="1" x="58"/>
        <item m="1" x="119"/>
        <item m="1" x="21"/>
        <item m="1" x="27"/>
        <item x="14"/>
        <item m="1" x="41"/>
        <item m="1" x="100"/>
        <item m="1" x="33"/>
        <item m="1" x="66"/>
        <item m="1" x="123"/>
        <item m="1" x="116"/>
        <item m="1" x="75"/>
        <item m="1" x="97"/>
        <item m="1" x="127"/>
        <item m="1" x="107"/>
        <item m="1" x="28"/>
        <item m="1" x="118"/>
        <item m="1" x="69"/>
        <item x="0"/>
        <item x="1"/>
        <item x="2"/>
        <item x="3"/>
        <item x="4"/>
        <item x="5"/>
        <item x="6"/>
        <item x="7"/>
        <item x="8"/>
        <item x="10"/>
        <item x="11"/>
        <item x="12"/>
        <item x="13"/>
        <item t="default"/>
      </items>
    </pivotField>
    <pivotField axis="axisPage" multipleItemSelectionAllowed="1" showAll="0">
      <items count="12">
        <item x="6"/>
        <item m="1" x="9"/>
        <item m="1" x="8"/>
        <item x="3"/>
        <item x="4"/>
        <item x="1"/>
        <item x="5"/>
        <item m="1" x="10"/>
        <item x="0"/>
        <item x="2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15">
    <i>
      <x v="52"/>
    </i>
    <i>
      <x v="104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</rowItems>
  <colItems count="1">
    <i/>
  </colItems>
  <pageFields count="2">
    <pageField fld="0" hier="-1"/>
    <pageField fld="2" hier="-1"/>
  </pageFields>
  <formats count="11">
    <format dxfId="211">
      <pivotArea dataOnly="0" labelOnly="1" outline="0" fieldPosition="0">
        <references count="1">
          <reference field="0" count="0"/>
        </references>
      </pivotArea>
    </format>
    <format dxfId="210">
      <pivotArea dataOnly="0" labelOnly="1" outline="0" fieldPosition="0">
        <references count="1">
          <reference field="0" count="0"/>
        </references>
      </pivotArea>
    </format>
    <format dxfId="209">
      <pivotArea dataOnly="0" labelOnly="1" outline="0" fieldPosition="0">
        <references count="1">
          <reference field="0" count="0"/>
        </references>
      </pivotArea>
    </format>
    <format dxfId="208">
      <pivotArea dataOnly="0" labelOnly="1" outline="0" fieldPosition="0">
        <references count="1">
          <reference field="0" count="0"/>
        </references>
      </pivotArea>
    </format>
    <format dxfId="207">
      <pivotArea dataOnly="0" labelOnly="1" outline="0" fieldPosition="0">
        <references count="1">
          <reference field="2" count="0"/>
        </references>
      </pivotArea>
    </format>
    <format dxfId="206">
      <pivotArea type="all" dataOnly="0" outline="0" fieldPosition="0"/>
    </format>
    <format dxfId="205">
      <pivotArea field="1" type="button" dataOnly="0" labelOnly="1" outline="0" axis="axisRow" fieldPosition="0"/>
    </format>
    <format dxfId="204">
      <pivotArea dataOnly="0" labelOnly="1" fieldPosition="0">
        <references count="1">
          <reference field="1" count="1">
            <x v="78"/>
          </reference>
        </references>
      </pivotArea>
    </format>
    <format dxfId="203">
      <pivotArea dataOnly="0" labelOnly="1" grandRow="1" outline="0" fieldPosition="0"/>
    </format>
    <format dxfId="202">
      <pivotArea dataOnly="0" labelOnly="1" outline="0" fieldPosition="0">
        <references count="1">
          <reference field="0" count="0"/>
        </references>
      </pivotArea>
    </format>
    <format dxfId="201">
      <pivotArea dataOnly="0" labelOnly="1" outline="0" fieldPosition="0">
        <references count="1">
          <reference field="2" count="0"/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5" cacheId="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outline="1" outlineData="1" multipleFieldFilters="0">
  <location ref="L17:L19" firstHeaderRow="0" firstDataRow="0" firstDataCol="1" rowPageCount="1" colPageCount="1"/>
  <pivotFields count="25">
    <pivotField showAll="0"/>
    <pivotField showAll="0"/>
    <pivotField showAll="0"/>
    <pivotField axis="axisPage" multipleItemSelectionAllowed="1" showAll="0">
      <items count="7">
        <item x="2"/>
        <item m="1" x="5"/>
        <item x="0"/>
        <item x="1"/>
        <item m="1" x="4"/>
        <item h="1"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44">
        <item m="1" x="30"/>
        <item m="1" x="71"/>
        <item m="1" x="44"/>
        <item m="1" x="96"/>
        <item m="1" x="136"/>
        <item m="1" x="68"/>
        <item m="1" x="115"/>
        <item m="1" x="102"/>
        <item m="1" x="122"/>
        <item m="1" x="58"/>
        <item m="1" x="76"/>
        <item m="1" x="138"/>
        <item m="1" x="70"/>
        <item m="1" x="101"/>
        <item m="1" x="112"/>
        <item m="1" x="42"/>
        <item m="1" x="121"/>
        <item m="1" x="133"/>
        <item m="1" x="55"/>
        <item m="1" x="37"/>
        <item m="1" x="125"/>
        <item m="1" x="57"/>
        <item m="1" x="135"/>
        <item m="1" x="43"/>
        <item m="1" x="41"/>
        <item m="1" x="88"/>
        <item m="1" x="127"/>
        <item m="1" x="130"/>
        <item m="1" x="111"/>
        <item m="1" x="28"/>
        <item m="1" x="27"/>
        <item m="1" x="142"/>
        <item m="1" x="117"/>
        <item m="1" x="86"/>
        <item m="1" x="97"/>
        <item m="1" x="126"/>
        <item m="1" x="106"/>
        <item m="1" x="29"/>
        <item m="1" x="120"/>
        <item m="1" x="83"/>
        <item m="1" x="69"/>
        <item m="1" x="95"/>
        <item m="1" x="139"/>
        <item m="1" x="22"/>
        <item m="1" x="77"/>
        <item m="1" x="26"/>
        <item m="1" x="36"/>
        <item m="1" x="52"/>
        <item m="1" x="32"/>
        <item m="1" x="40"/>
        <item m="1" x="113"/>
        <item m="1" x="75"/>
        <item m="1" x="65"/>
        <item m="1" x="89"/>
        <item m="1" x="48"/>
        <item m="1" x="114"/>
        <item m="1" x="54"/>
        <item x="9"/>
        <item m="1" x="108"/>
        <item m="1" x="21"/>
        <item m="1" x="82"/>
        <item m="1" x="31"/>
        <item m="1" x="116"/>
        <item m="1" x="100"/>
        <item m="1" x="129"/>
        <item m="1" x="18"/>
        <item m="1" x="15"/>
        <item m="1" x="110"/>
        <item m="1" x="33"/>
        <item m="1" x="105"/>
        <item m="1" x="109"/>
        <item m="1" x="137"/>
        <item m="1" x="93"/>
        <item m="1" x="119"/>
        <item m="1" x="72"/>
        <item m="1" x="131"/>
        <item m="1" x="62"/>
        <item m="1" x="85"/>
        <item m="1" x="107"/>
        <item m="1" x="59"/>
        <item m="1" x="90"/>
        <item m="1" x="140"/>
        <item m="1" x="79"/>
        <item m="1" x="45"/>
        <item m="1" x="128"/>
        <item m="1" x="103"/>
        <item m="1" x="99"/>
        <item m="1" x="91"/>
        <item m="1" x="50"/>
        <item m="1" x="74"/>
        <item m="1" x="25"/>
        <item m="1" x="141"/>
        <item m="1" x="60"/>
        <item m="1" x="19"/>
        <item m="1" x="56"/>
        <item m="1" x="73"/>
        <item m="1" x="94"/>
        <item m="1" x="38"/>
        <item m="1" x="61"/>
        <item m="1" x="78"/>
        <item m="1" x="49"/>
        <item m="1" x="66"/>
        <item m="1" x="34"/>
        <item m="1" x="118"/>
        <item x="14"/>
        <item m="1" x="67"/>
        <item m="1" x="92"/>
        <item m="1" x="104"/>
        <item m="1" x="87"/>
        <item m="1" x="63"/>
        <item m="1" x="51"/>
        <item m="1" x="134"/>
        <item m="1" x="124"/>
        <item m="1" x="123"/>
        <item m="1" x="84"/>
        <item m="1" x="64"/>
        <item m="1" x="16"/>
        <item m="1" x="24"/>
        <item m="1" x="17"/>
        <item m="1" x="39"/>
        <item m="1" x="20"/>
        <item m="1" x="53"/>
        <item m="1" x="47"/>
        <item m="1" x="132"/>
        <item m="1" x="98"/>
        <item m="1" x="81"/>
        <item m="1" x="46"/>
        <item m="1" x="80"/>
        <item m="1" x="23"/>
        <item m="1" x="35"/>
        <item x="0"/>
        <item x="1"/>
        <item x="2"/>
        <item x="3"/>
        <item x="4"/>
        <item x="5"/>
        <item x="6"/>
        <item x="7"/>
        <item x="8"/>
        <item x="10"/>
        <item x="11"/>
        <item x="12"/>
        <item x="13"/>
        <item t="default"/>
      </items>
    </pivotField>
  </pivotFields>
  <rowFields count="1">
    <field x="24"/>
  </rowFields>
  <rowItems count="3">
    <i>
      <x v="130"/>
    </i>
    <i>
      <x v="131"/>
    </i>
    <i>
      <x v="132"/>
    </i>
  </rowItems>
  <colItems count="1">
    <i/>
  </colItems>
  <pageFields count="1">
    <pageField fld="3" hier="-1"/>
  </pageFields>
  <formats count="3">
    <format dxfId="214">
      <pivotArea type="all" dataOnly="0" outline="0" fieldPosition="0"/>
    </format>
    <format dxfId="213">
      <pivotArea dataOnly="0" labelOnly="1" fieldPosition="0">
        <references count="1">
          <reference field="24" count="11">
            <x v="45"/>
            <x v="46"/>
            <x v="63"/>
            <x v="64"/>
            <x v="81"/>
            <x v="82"/>
            <x v="83"/>
            <x v="84"/>
            <x v="85"/>
            <x v="86"/>
            <x v="87"/>
          </reference>
        </references>
      </pivotArea>
    </format>
    <format dxfId="212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8" name="Tableau8" displayName="Tableau8" ref="A2:Y127" totalsRowCount="1" headerRowDxfId="196" dataDxfId="194" totalsRowDxfId="192" headerRowBorderDxfId="195" tableBorderDxfId="193" totalsRowBorderDxfId="191">
  <autoFilter ref="A2:Y126">
    <filterColumn colId="0">
      <customFilters>
        <customFilter operator="notEqual" val=" "/>
      </customFilters>
    </filterColumn>
  </autoFilter>
  <sortState ref="A3:Y107">
    <sortCondition ref="A3:A126" customList="SK,S1,S2,S3,S4"/>
    <sortCondition ref="C3:C126" customList="CNE,LTN,ADC,ADJ,SCH,SGT,CC1,CCH,CPL,1CL"/>
    <sortCondition ref="D3:D126" customList="CDU,OA,ADU,CDS,SOA"/>
  </sortState>
  <tableColumns count="25">
    <tableColumn id="1" name="Section" totalsRowLabel="Total" dataDxfId="190" totalsRowDxfId="53"/>
    <tableColumn id="3" name="NOM" totalsRowFunction="count" dataDxfId="189" totalsRowDxfId="52"/>
    <tableColumn id="2" name="GRADE" dataDxfId="188" totalsRowDxfId="51"/>
    <tableColumn id="13" name="FONCTION" dataDxfId="187" totalsRowDxfId="50"/>
    <tableColumn id="4" name="PAMAC 50" totalsRowFunction="count" dataDxfId="186" totalsRowDxfId="49"/>
    <tableColumn id="14" name="Indispo Pamac 50" totalsRowFunction="count" dataDxfId="185" totalsRowDxfId="48"/>
    <tableColumn id="5" name="PAMAS G1" totalsRowFunction="count" dataDxfId="184" totalsRowDxfId="47"/>
    <tableColumn id="15" name="indispo Pamas G1" dataDxfId="183" totalsRowDxfId="46"/>
    <tableColumn id="6" name="FAMAS F1" totalsRowFunction="count" dataDxfId="182" totalsRowDxfId="45"/>
    <tableColumn id="16" name="Indispo Famas F1" dataDxfId="181" totalsRowDxfId="44"/>
    <tableColumn id="7" name="FAMAS INF" totalsRowFunction="count" dataDxfId="180" totalsRowDxfId="43"/>
    <tableColumn id="17" name="Indispo famas INF" dataDxfId="179" totalsRowDxfId="42"/>
    <tableColumn id="8" name="HK 416 S" totalsRowFunction="count" dataDxfId="178" totalsRowDxfId="41"/>
    <tableColumn id="18" name="Indisponibilité hk 416S" dataDxfId="177" totalsRowDxfId="40"/>
    <tableColumn id="9" name="HK 416 C" totalsRowFunction="count" dataDxfId="176" totalsRowDxfId="39"/>
    <tableColumn id="19" name="Indispo HK 416C" totalsRowFunction="count" dataDxfId="175" totalsRowDxfId="38"/>
    <tableColumn id="10" name="FAMAS VALO" totalsRowFunction="count" dataDxfId="174" totalsRowDxfId="37"/>
    <tableColumn id="20" name="Indispo famas valo" dataDxfId="173" totalsRowDxfId="36"/>
    <tableColumn id="11" name="EOTECH" totalsRowFunction="count" dataDxfId="172" totalsRowDxfId="35"/>
    <tableColumn id="21" name="Indispo EOTECH" dataDxfId="171" totalsRowDxfId="34"/>
    <tableColumn id="12" name="ARMINUS" totalsRowFunction="count" dataDxfId="170" totalsRowDxfId="33"/>
    <tableColumn id="22" name="Indispo ARMINUS" dataDxfId="169" totalsRowDxfId="32"/>
    <tableColumn id="25" name="HK 269 F" totalsRowFunction="custom" dataDxfId="168" totalsRowDxfId="31">
      <totalsRowFormula>SUBTOTAL(103,Tableau8[ARMINUS])</totalsRowFormula>
    </tableColumn>
    <tableColumn id="24" name="Indispo HK 269" dataDxfId="167" totalsRowDxfId="30"/>
    <tableColumn id="23" name="Grade Nom" dataDxfId="166" totalsRowDxfId="29">
      <calculatedColumnFormula>Tableau8[[#This Row],[GRADE]]&amp;" "&amp;Tableau8[[#This Row],[NOM]]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9B"/>
    <pageSetUpPr fitToPage="1"/>
  </sheetPr>
  <dimension ref="A1:S359"/>
  <sheetViews>
    <sheetView showZeros="0" tabSelected="1" zoomScale="81" zoomScaleNormal="81" zoomScaleSheetLayoutView="100" workbookViewId="0">
      <selection activeCell="D30" sqref="D30"/>
    </sheetView>
  </sheetViews>
  <sheetFormatPr baseColWidth="10" defaultRowHeight="12.75" x14ac:dyDescent="0.2"/>
  <cols>
    <col min="1" max="1" width="28.140625" style="58" customWidth="1"/>
    <col min="2" max="2" width="73.85546875" style="68" customWidth="1"/>
    <col min="3" max="3" width="12.7109375" style="1" customWidth="1"/>
    <col min="4" max="4" width="31" style="1" customWidth="1"/>
    <col min="5" max="5" width="19.28515625" style="1" customWidth="1"/>
    <col min="6" max="6" width="14.7109375" style="1" customWidth="1"/>
    <col min="7" max="7" width="44.140625" style="1" customWidth="1"/>
    <col min="8" max="8" width="35.42578125" style="58" customWidth="1"/>
    <col min="9" max="9" width="15.140625" style="58" customWidth="1"/>
    <col min="10" max="10" width="16" style="62" customWidth="1"/>
    <col min="11" max="11" width="13.42578125" style="62" hidden="1" customWidth="1"/>
    <col min="12" max="12" width="17.42578125" style="62" hidden="1" customWidth="1"/>
    <col min="13" max="13" width="23.5703125" style="62" hidden="1" customWidth="1"/>
    <col min="14" max="14" width="10.42578125" style="62" hidden="1" customWidth="1"/>
    <col min="15" max="15" width="22.42578125" style="62" hidden="1" customWidth="1"/>
    <col min="16" max="16" width="23.5703125" style="62" hidden="1" customWidth="1"/>
    <col min="17" max="17" width="13.85546875" style="62" customWidth="1"/>
    <col min="18" max="18" width="12.7109375" style="62" customWidth="1"/>
    <col min="19" max="19" width="12.7109375" style="58" customWidth="1"/>
    <col min="20" max="33" width="11.42578125" style="58" customWidth="1"/>
    <col min="34" max="257" width="11.42578125" style="58"/>
    <col min="258" max="258" width="12.7109375" style="58" customWidth="1"/>
    <col min="259" max="259" width="25.85546875" style="58" customWidth="1"/>
    <col min="260" max="261" width="14.7109375" style="58" customWidth="1"/>
    <col min="262" max="262" width="36.42578125" style="58" customWidth="1"/>
    <col min="263" max="263" width="5.85546875" style="58" customWidth="1"/>
    <col min="264" max="513" width="11.42578125" style="58"/>
    <col min="514" max="514" width="12.7109375" style="58" customWidth="1"/>
    <col min="515" max="515" width="25.85546875" style="58" customWidth="1"/>
    <col min="516" max="517" width="14.7109375" style="58" customWidth="1"/>
    <col min="518" max="518" width="36.42578125" style="58" customWidth="1"/>
    <col min="519" max="519" width="5.85546875" style="58" customWidth="1"/>
    <col min="520" max="769" width="11.42578125" style="58"/>
    <col min="770" max="770" width="12.7109375" style="58" customWidth="1"/>
    <col min="771" max="771" width="25.85546875" style="58" customWidth="1"/>
    <col min="772" max="773" width="14.7109375" style="58" customWidth="1"/>
    <col min="774" max="774" width="36.42578125" style="58" customWidth="1"/>
    <col min="775" max="775" width="5.85546875" style="58" customWidth="1"/>
    <col min="776" max="1025" width="11.42578125" style="58"/>
    <col min="1026" max="1026" width="12.7109375" style="58" customWidth="1"/>
    <col min="1027" max="1027" width="25.85546875" style="58" customWidth="1"/>
    <col min="1028" max="1029" width="14.7109375" style="58" customWidth="1"/>
    <col min="1030" max="1030" width="36.42578125" style="58" customWidth="1"/>
    <col min="1031" max="1031" width="5.85546875" style="58" customWidth="1"/>
    <col min="1032" max="1281" width="11.42578125" style="58"/>
    <col min="1282" max="1282" width="12.7109375" style="58" customWidth="1"/>
    <col min="1283" max="1283" width="25.85546875" style="58" customWidth="1"/>
    <col min="1284" max="1285" width="14.7109375" style="58" customWidth="1"/>
    <col min="1286" max="1286" width="36.42578125" style="58" customWidth="1"/>
    <col min="1287" max="1287" width="5.85546875" style="58" customWidth="1"/>
    <col min="1288" max="1537" width="11.42578125" style="58"/>
    <col min="1538" max="1538" width="12.7109375" style="58" customWidth="1"/>
    <col min="1539" max="1539" width="25.85546875" style="58" customWidth="1"/>
    <col min="1540" max="1541" width="14.7109375" style="58" customWidth="1"/>
    <col min="1542" max="1542" width="36.42578125" style="58" customWidth="1"/>
    <col min="1543" max="1543" width="5.85546875" style="58" customWidth="1"/>
    <col min="1544" max="1793" width="11.42578125" style="58"/>
    <col min="1794" max="1794" width="12.7109375" style="58" customWidth="1"/>
    <col min="1795" max="1795" width="25.85546875" style="58" customWidth="1"/>
    <col min="1796" max="1797" width="14.7109375" style="58" customWidth="1"/>
    <col min="1798" max="1798" width="36.42578125" style="58" customWidth="1"/>
    <col min="1799" max="1799" width="5.85546875" style="58" customWidth="1"/>
    <col min="1800" max="2049" width="11.42578125" style="58"/>
    <col min="2050" max="2050" width="12.7109375" style="58" customWidth="1"/>
    <col min="2051" max="2051" width="25.85546875" style="58" customWidth="1"/>
    <col min="2052" max="2053" width="14.7109375" style="58" customWidth="1"/>
    <col min="2054" max="2054" width="36.42578125" style="58" customWidth="1"/>
    <col min="2055" max="2055" width="5.85546875" style="58" customWidth="1"/>
    <col min="2056" max="2305" width="11.42578125" style="58"/>
    <col min="2306" max="2306" width="12.7109375" style="58" customWidth="1"/>
    <col min="2307" max="2307" width="25.85546875" style="58" customWidth="1"/>
    <col min="2308" max="2309" width="14.7109375" style="58" customWidth="1"/>
    <col min="2310" max="2310" width="36.42578125" style="58" customWidth="1"/>
    <col min="2311" max="2311" width="5.85546875" style="58" customWidth="1"/>
    <col min="2312" max="2561" width="11.42578125" style="58"/>
    <col min="2562" max="2562" width="12.7109375" style="58" customWidth="1"/>
    <col min="2563" max="2563" width="25.85546875" style="58" customWidth="1"/>
    <col min="2564" max="2565" width="14.7109375" style="58" customWidth="1"/>
    <col min="2566" max="2566" width="36.42578125" style="58" customWidth="1"/>
    <col min="2567" max="2567" width="5.85546875" style="58" customWidth="1"/>
    <col min="2568" max="2817" width="11.42578125" style="58"/>
    <col min="2818" max="2818" width="12.7109375" style="58" customWidth="1"/>
    <col min="2819" max="2819" width="25.85546875" style="58" customWidth="1"/>
    <col min="2820" max="2821" width="14.7109375" style="58" customWidth="1"/>
    <col min="2822" max="2822" width="36.42578125" style="58" customWidth="1"/>
    <col min="2823" max="2823" width="5.85546875" style="58" customWidth="1"/>
    <col min="2824" max="3073" width="11.42578125" style="58"/>
    <col min="3074" max="3074" width="12.7109375" style="58" customWidth="1"/>
    <col min="3075" max="3075" width="25.85546875" style="58" customWidth="1"/>
    <col min="3076" max="3077" width="14.7109375" style="58" customWidth="1"/>
    <col min="3078" max="3078" width="36.42578125" style="58" customWidth="1"/>
    <col min="3079" max="3079" width="5.85546875" style="58" customWidth="1"/>
    <col min="3080" max="3329" width="11.42578125" style="58"/>
    <col min="3330" max="3330" width="12.7109375" style="58" customWidth="1"/>
    <col min="3331" max="3331" width="25.85546875" style="58" customWidth="1"/>
    <col min="3332" max="3333" width="14.7109375" style="58" customWidth="1"/>
    <col min="3334" max="3334" width="36.42578125" style="58" customWidth="1"/>
    <col min="3335" max="3335" width="5.85546875" style="58" customWidth="1"/>
    <col min="3336" max="3585" width="11.42578125" style="58"/>
    <col min="3586" max="3586" width="12.7109375" style="58" customWidth="1"/>
    <col min="3587" max="3587" width="25.85546875" style="58" customWidth="1"/>
    <col min="3588" max="3589" width="14.7109375" style="58" customWidth="1"/>
    <col min="3590" max="3590" width="36.42578125" style="58" customWidth="1"/>
    <col min="3591" max="3591" width="5.85546875" style="58" customWidth="1"/>
    <col min="3592" max="3841" width="11.42578125" style="58"/>
    <col min="3842" max="3842" width="12.7109375" style="58" customWidth="1"/>
    <col min="3843" max="3843" width="25.85546875" style="58" customWidth="1"/>
    <col min="3844" max="3845" width="14.7109375" style="58" customWidth="1"/>
    <col min="3846" max="3846" width="36.42578125" style="58" customWidth="1"/>
    <col min="3847" max="3847" width="5.85546875" style="58" customWidth="1"/>
    <col min="3848" max="4097" width="11.42578125" style="58"/>
    <col min="4098" max="4098" width="12.7109375" style="58" customWidth="1"/>
    <col min="4099" max="4099" width="25.85546875" style="58" customWidth="1"/>
    <col min="4100" max="4101" width="14.7109375" style="58" customWidth="1"/>
    <col min="4102" max="4102" width="36.42578125" style="58" customWidth="1"/>
    <col min="4103" max="4103" width="5.85546875" style="58" customWidth="1"/>
    <col min="4104" max="4353" width="11.42578125" style="58"/>
    <col min="4354" max="4354" width="12.7109375" style="58" customWidth="1"/>
    <col min="4355" max="4355" width="25.85546875" style="58" customWidth="1"/>
    <col min="4356" max="4357" width="14.7109375" style="58" customWidth="1"/>
    <col min="4358" max="4358" width="36.42578125" style="58" customWidth="1"/>
    <col min="4359" max="4359" width="5.85546875" style="58" customWidth="1"/>
    <col min="4360" max="4609" width="11.42578125" style="58"/>
    <col min="4610" max="4610" width="12.7109375" style="58" customWidth="1"/>
    <col min="4611" max="4611" width="25.85546875" style="58" customWidth="1"/>
    <col min="4612" max="4613" width="14.7109375" style="58" customWidth="1"/>
    <col min="4614" max="4614" width="36.42578125" style="58" customWidth="1"/>
    <col min="4615" max="4615" width="5.85546875" style="58" customWidth="1"/>
    <col min="4616" max="4865" width="11.42578125" style="58"/>
    <col min="4866" max="4866" width="12.7109375" style="58" customWidth="1"/>
    <col min="4867" max="4867" width="25.85546875" style="58" customWidth="1"/>
    <col min="4868" max="4869" width="14.7109375" style="58" customWidth="1"/>
    <col min="4870" max="4870" width="36.42578125" style="58" customWidth="1"/>
    <col min="4871" max="4871" width="5.85546875" style="58" customWidth="1"/>
    <col min="4872" max="5121" width="11.42578125" style="58"/>
    <col min="5122" max="5122" width="12.7109375" style="58" customWidth="1"/>
    <col min="5123" max="5123" width="25.85546875" style="58" customWidth="1"/>
    <col min="5124" max="5125" width="14.7109375" style="58" customWidth="1"/>
    <col min="5126" max="5126" width="36.42578125" style="58" customWidth="1"/>
    <col min="5127" max="5127" width="5.85546875" style="58" customWidth="1"/>
    <col min="5128" max="5377" width="11.42578125" style="58"/>
    <col min="5378" max="5378" width="12.7109375" style="58" customWidth="1"/>
    <col min="5379" max="5379" width="25.85546875" style="58" customWidth="1"/>
    <col min="5380" max="5381" width="14.7109375" style="58" customWidth="1"/>
    <col min="5382" max="5382" width="36.42578125" style="58" customWidth="1"/>
    <col min="5383" max="5383" width="5.85546875" style="58" customWidth="1"/>
    <col min="5384" max="5633" width="11.42578125" style="58"/>
    <col min="5634" max="5634" width="12.7109375" style="58" customWidth="1"/>
    <col min="5635" max="5635" width="25.85546875" style="58" customWidth="1"/>
    <col min="5636" max="5637" width="14.7109375" style="58" customWidth="1"/>
    <col min="5638" max="5638" width="36.42578125" style="58" customWidth="1"/>
    <col min="5639" max="5639" width="5.85546875" style="58" customWidth="1"/>
    <col min="5640" max="5889" width="11.42578125" style="58"/>
    <col min="5890" max="5890" width="12.7109375" style="58" customWidth="1"/>
    <col min="5891" max="5891" width="25.85546875" style="58" customWidth="1"/>
    <col min="5892" max="5893" width="14.7109375" style="58" customWidth="1"/>
    <col min="5894" max="5894" width="36.42578125" style="58" customWidth="1"/>
    <col min="5895" max="5895" width="5.85546875" style="58" customWidth="1"/>
    <col min="5896" max="6145" width="11.42578125" style="58"/>
    <col min="6146" max="6146" width="12.7109375" style="58" customWidth="1"/>
    <col min="6147" max="6147" width="25.85546875" style="58" customWidth="1"/>
    <col min="6148" max="6149" width="14.7109375" style="58" customWidth="1"/>
    <col min="6150" max="6150" width="36.42578125" style="58" customWidth="1"/>
    <col min="6151" max="6151" width="5.85546875" style="58" customWidth="1"/>
    <col min="6152" max="6401" width="11.42578125" style="58"/>
    <col min="6402" max="6402" width="12.7109375" style="58" customWidth="1"/>
    <col min="6403" max="6403" width="25.85546875" style="58" customWidth="1"/>
    <col min="6404" max="6405" width="14.7109375" style="58" customWidth="1"/>
    <col min="6406" max="6406" width="36.42578125" style="58" customWidth="1"/>
    <col min="6407" max="6407" width="5.85546875" style="58" customWidth="1"/>
    <col min="6408" max="6657" width="11.42578125" style="58"/>
    <col min="6658" max="6658" width="12.7109375" style="58" customWidth="1"/>
    <col min="6659" max="6659" width="25.85546875" style="58" customWidth="1"/>
    <col min="6660" max="6661" width="14.7109375" style="58" customWidth="1"/>
    <col min="6662" max="6662" width="36.42578125" style="58" customWidth="1"/>
    <col min="6663" max="6663" width="5.85546875" style="58" customWidth="1"/>
    <col min="6664" max="6913" width="11.42578125" style="58"/>
    <col min="6914" max="6914" width="12.7109375" style="58" customWidth="1"/>
    <col min="6915" max="6915" width="25.85546875" style="58" customWidth="1"/>
    <col min="6916" max="6917" width="14.7109375" style="58" customWidth="1"/>
    <col min="6918" max="6918" width="36.42578125" style="58" customWidth="1"/>
    <col min="6919" max="6919" width="5.85546875" style="58" customWidth="1"/>
    <col min="6920" max="7169" width="11.42578125" style="58"/>
    <col min="7170" max="7170" width="12.7109375" style="58" customWidth="1"/>
    <col min="7171" max="7171" width="25.85546875" style="58" customWidth="1"/>
    <col min="7172" max="7173" width="14.7109375" style="58" customWidth="1"/>
    <col min="7174" max="7174" width="36.42578125" style="58" customWidth="1"/>
    <col min="7175" max="7175" width="5.85546875" style="58" customWidth="1"/>
    <col min="7176" max="7425" width="11.42578125" style="58"/>
    <col min="7426" max="7426" width="12.7109375" style="58" customWidth="1"/>
    <col min="7427" max="7427" width="25.85546875" style="58" customWidth="1"/>
    <col min="7428" max="7429" width="14.7109375" style="58" customWidth="1"/>
    <col min="7430" max="7430" width="36.42578125" style="58" customWidth="1"/>
    <col min="7431" max="7431" width="5.85546875" style="58" customWidth="1"/>
    <col min="7432" max="7681" width="11.42578125" style="58"/>
    <col min="7682" max="7682" width="12.7109375" style="58" customWidth="1"/>
    <col min="7683" max="7683" width="25.85546875" style="58" customWidth="1"/>
    <col min="7684" max="7685" width="14.7109375" style="58" customWidth="1"/>
    <col min="7686" max="7686" width="36.42578125" style="58" customWidth="1"/>
    <col min="7687" max="7687" width="5.85546875" style="58" customWidth="1"/>
    <col min="7688" max="7937" width="11.42578125" style="58"/>
    <col min="7938" max="7938" width="12.7109375" style="58" customWidth="1"/>
    <col min="7939" max="7939" width="25.85546875" style="58" customWidth="1"/>
    <col min="7940" max="7941" width="14.7109375" style="58" customWidth="1"/>
    <col min="7942" max="7942" width="36.42578125" style="58" customWidth="1"/>
    <col min="7943" max="7943" width="5.85546875" style="58" customWidth="1"/>
    <col min="7944" max="8193" width="11.42578125" style="58"/>
    <col min="8194" max="8194" width="12.7109375" style="58" customWidth="1"/>
    <col min="8195" max="8195" width="25.85546875" style="58" customWidth="1"/>
    <col min="8196" max="8197" width="14.7109375" style="58" customWidth="1"/>
    <col min="8198" max="8198" width="36.42578125" style="58" customWidth="1"/>
    <col min="8199" max="8199" width="5.85546875" style="58" customWidth="1"/>
    <col min="8200" max="8449" width="11.42578125" style="58"/>
    <col min="8450" max="8450" width="12.7109375" style="58" customWidth="1"/>
    <col min="8451" max="8451" width="25.85546875" style="58" customWidth="1"/>
    <col min="8452" max="8453" width="14.7109375" style="58" customWidth="1"/>
    <col min="8454" max="8454" width="36.42578125" style="58" customWidth="1"/>
    <col min="8455" max="8455" width="5.85546875" style="58" customWidth="1"/>
    <col min="8456" max="8705" width="11.42578125" style="58"/>
    <col min="8706" max="8706" width="12.7109375" style="58" customWidth="1"/>
    <col min="8707" max="8707" width="25.85546875" style="58" customWidth="1"/>
    <col min="8708" max="8709" width="14.7109375" style="58" customWidth="1"/>
    <col min="8710" max="8710" width="36.42578125" style="58" customWidth="1"/>
    <col min="8711" max="8711" width="5.85546875" style="58" customWidth="1"/>
    <col min="8712" max="8961" width="11.42578125" style="58"/>
    <col min="8962" max="8962" width="12.7109375" style="58" customWidth="1"/>
    <col min="8963" max="8963" width="25.85546875" style="58" customWidth="1"/>
    <col min="8964" max="8965" width="14.7109375" style="58" customWidth="1"/>
    <col min="8966" max="8966" width="36.42578125" style="58" customWidth="1"/>
    <col min="8967" max="8967" width="5.85546875" style="58" customWidth="1"/>
    <col min="8968" max="9217" width="11.42578125" style="58"/>
    <col min="9218" max="9218" width="12.7109375" style="58" customWidth="1"/>
    <col min="9219" max="9219" width="25.85546875" style="58" customWidth="1"/>
    <col min="9220" max="9221" width="14.7109375" style="58" customWidth="1"/>
    <col min="9222" max="9222" width="36.42578125" style="58" customWidth="1"/>
    <col min="9223" max="9223" width="5.85546875" style="58" customWidth="1"/>
    <col min="9224" max="9473" width="11.42578125" style="58"/>
    <col min="9474" max="9474" width="12.7109375" style="58" customWidth="1"/>
    <col min="9475" max="9475" width="25.85546875" style="58" customWidth="1"/>
    <col min="9476" max="9477" width="14.7109375" style="58" customWidth="1"/>
    <col min="9478" max="9478" width="36.42578125" style="58" customWidth="1"/>
    <col min="9479" max="9479" width="5.85546875" style="58" customWidth="1"/>
    <col min="9480" max="9729" width="11.42578125" style="58"/>
    <col min="9730" max="9730" width="12.7109375" style="58" customWidth="1"/>
    <col min="9731" max="9731" width="25.85546875" style="58" customWidth="1"/>
    <col min="9732" max="9733" width="14.7109375" style="58" customWidth="1"/>
    <col min="9734" max="9734" width="36.42578125" style="58" customWidth="1"/>
    <col min="9735" max="9735" width="5.85546875" style="58" customWidth="1"/>
    <col min="9736" max="9985" width="11.42578125" style="58"/>
    <col min="9986" max="9986" width="12.7109375" style="58" customWidth="1"/>
    <col min="9987" max="9987" width="25.85546875" style="58" customWidth="1"/>
    <col min="9988" max="9989" width="14.7109375" style="58" customWidth="1"/>
    <col min="9990" max="9990" width="36.42578125" style="58" customWidth="1"/>
    <col min="9991" max="9991" width="5.85546875" style="58" customWidth="1"/>
    <col min="9992" max="10241" width="11.42578125" style="58"/>
    <col min="10242" max="10242" width="12.7109375" style="58" customWidth="1"/>
    <col min="10243" max="10243" width="25.85546875" style="58" customWidth="1"/>
    <col min="10244" max="10245" width="14.7109375" style="58" customWidth="1"/>
    <col min="10246" max="10246" width="36.42578125" style="58" customWidth="1"/>
    <col min="10247" max="10247" width="5.85546875" style="58" customWidth="1"/>
    <col min="10248" max="10497" width="11.42578125" style="58"/>
    <col min="10498" max="10498" width="12.7109375" style="58" customWidth="1"/>
    <col min="10499" max="10499" width="25.85546875" style="58" customWidth="1"/>
    <col min="10500" max="10501" width="14.7109375" style="58" customWidth="1"/>
    <col min="10502" max="10502" width="36.42578125" style="58" customWidth="1"/>
    <col min="10503" max="10503" width="5.85546875" style="58" customWidth="1"/>
    <col min="10504" max="10753" width="11.42578125" style="58"/>
    <col min="10754" max="10754" width="12.7109375" style="58" customWidth="1"/>
    <col min="10755" max="10755" width="25.85546875" style="58" customWidth="1"/>
    <col min="10756" max="10757" width="14.7109375" style="58" customWidth="1"/>
    <col min="10758" max="10758" width="36.42578125" style="58" customWidth="1"/>
    <col min="10759" max="10759" width="5.85546875" style="58" customWidth="1"/>
    <col min="10760" max="11009" width="11.42578125" style="58"/>
    <col min="11010" max="11010" width="12.7109375" style="58" customWidth="1"/>
    <col min="11011" max="11011" width="25.85546875" style="58" customWidth="1"/>
    <col min="11012" max="11013" width="14.7109375" style="58" customWidth="1"/>
    <col min="11014" max="11014" width="36.42578125" style="58" customWidth="1"/>
    <col min="11015" max="11015" width="5.85546875" style="58" customWidth="1"/>
    <col min="11016" max="11265" width="11.42578125" style="58"/>
    <col min="11266" max="11266" width="12.7109375" style="58" customWidth="1"/>
    <col min="11267" max="11267" width="25.85546875" style="58" customWidth="1"/>
    <col min="11268" max="11269" width="14.7109375" style="58" customWidth="1"/>
    <col min="11270" max="11270" width="36.42578125" style="58" customWidth="1"/>
    <col min="11271" max="11271" width="5.85546875" style="58" customWidth="1"/>
    <col min="11272" max="11521" width="11.42578125" style="58"/>
    <col min="11522" max="11522" width="12.7109375" style="58" customWidth="1"/>
    <col min="11523" max="11523" width="25.85546875" style="58" customWidth="1"/>
    <col min="11524" max="11525" width="14.7109375" style="58" customWidth="1"/>
    <col min="11526" max="11526" width="36.42578125" style="58" customWidth="1"/>
    <col min="11527" max="11527" width="5.85546875" style="58" customWidth="1"/>
    <col min="11528" max="11777" width="11.42578125" style="58"/>
    <col min="11778" max="11778" width="12.7109375" style="58" customWidth="1"/>
    <col min="11779" max="11779" width="25.85546875" style="58" customWidth="1"/>
    <col min="11780" max="11781" width="14.7109375" style="58" customWidth="1"/>
    <col min="11782" max="11782" width="36.42578125" style="58" customWidth="1"/>
    <col min="11783" max="11783" width="5.85546875" style="58" customWidth="1"/>
    <col min="11784" max="12033" width="11.42578125" style="58"/>
    <col min="12034" max="12034" width="12.7109375" style="58" customWidth="1"/>
    <col min="12035" max="12035" width="25.85546875" style="58" customWidth="1"/>
    <col min="12036" max="12037" width="14.7109375" style="58" customWidth="1"/>
    <col min="12038" max="12038" width="36.42578125" style="58" customWidth="1"/>
    <col min="12039" max="12039" width="5.85546875" style="58" customWidth="1"/>
    <col min="12040" max="12289" width="11.42578125" style="58"/>
    <col min="12290" max="12290" width="12.7109375" style="58" customWidth="1"/>
    <col min="12291" max="12291" width="25.85546875" style="58" customWidth="1"/>
    <col min="12292" max="12293" width="14.7109375" style="58" customWidth="1"/>
    <col min="12294" max="12294" width="36.42578125" style="58" customWidth="1"/>
    <col min="12295" max="12295" width="5.85546875" style="58" customWidth="1"/>
    <col min="12296" max="12545" width="11.42578125" style="58"/>
    <col min="12546" max="12546" width="12.7109375" style="58" customWidth="1"/>
    <col min="12547" max="12547" width="25.85546875" style="58" customWidth="1"/>
    <col min="12548" max="12549" width="14.7109375" style="58" customWidth="1"/>
    <col min="12550" max="12550" width="36.42578125" style="58" customWidth="1"/>
    <col min="12551" max="12551" width="5.85546875" style="58" customWidth="1"/>
    <col min="12552" max="12801" width="11.42578125" style="58"/>
    <col min="12802" max="12802" width="12.7109375" style="58" customWidth="1"/>
    <col min="12803" max="12803" width="25.85546875" style="58" customWidth="1"/>
    <col min="12804" max="12805" width="14.7109375" style="58" customWidth="1"/>
    <col min="12806" max="12806" width="36.42578125" style="58" customWidth="1"/>
    <col min="12807" max="12807" width="5.85546875" style="58" customWidth="1"/>
    <col min="12808" max="13057" width="11.42578125" style="58"/>
    <col min="13058" max="13058" width="12.7109375" style="58" customWidth="1"/>
    <col min="13059" max="13059" width="25.85546875" style="58" customWidth="1"/>
    <col min="13060" max="13061" width="14.7109375" style="58" customWidth="1"/>
    <col min="13062" max="13062" width="36.42578125" style="58" customWidth="1"/>
    <col min="13063" max="13063" width="5.85546875" style="58" customWidth="1"/>
    <col min="13064" max="13313" width="11.42578125" style="58"/>
    <col min="13314" max="13314" width="12.7109375" style="58" customWidth="1"/>
    <col min="13315" max="13315" width="25.85546875" style="58" customWidth="1"/>
    <col min="13316" max="13317" width="14.7109375" style="58" customWidth="1"/>
    <col min="13318" max="13318" width="36.42578125" style="58" customWidth="1"/>
    <col min="13319" max="13319" width="5.85546875" style="58" customWidth="1"/>
    <col min="13320" max="13569" width="11.42578125" style="58"/>
    <col min="13570" max="13570" width="12.7109375" style="58" customWidth="1"/>
    <col min="13571" max="13571" width="25.85546875" style="58" customWidth="1"/>
    <col min="13572" max="13573" width="14.7109375" style="58" customWidth="1"/>
    <col min="13574" max="13574" width="36.42578125" style="58" customWidth="1"/>
    <col min="13575" max="13575" width="5.85546875" style="58" customWidth="1"/>
    <col min="13576" max="13825" width="11.42578125" style="58"/>
    <col min="13826" max="13826" width="12.7109375" style="58" customWidth="1"/>
    <col min="13827" max="13827" width="25.85546875" style="58" customWidth="1"/>
    <col min="13828" max="13829" width="14.7109375" style="58" customWidth="1"/>
    <col min="13830" max="13830" width="36.42578125" style="58" customWidth="1"/>
    <col min="13831" max="13831" width="5.85546875" style="58" customWidth="1"/>
    <col min="13832" max="14081" width="11.42578125" style="58"/>
    <col min="14082" max="14082" width="12.7109375" style="58" customWidth="1"/>
    <col min="14083" max="14083" width="25.85546875" style="58" customWidth="1"/>
    <col min="14084" max="14085" width="14.7109375" style="58" customWidth="1"/>
    <col min="14086" max="14086" width="36.42578125" style="58" customWidth="1"/>
    <col min="14087" max="14087" width="5.85546875" style="58" customWidth="1"/>
    <col min="14088" max="14337" width="11.42578125" style="58"/>
    <col min="14338" max="14338" width="12.7109375" style="58" customWidth="1"/>
    <col min="14339" max="14339" width="25.85546875" style="58" customWidth="1"/>
    <col min="14340" max="14341" width="14.7109375" style="58" customWidth="1"/>
    <col min="14342" max="14342" width="36.42578125" style="58" customWidth="1"/>
    <col min="14343" max="14343" width="5.85546875" style="58" customWidth="1"/>
    <col min="14344" max="14593" width="11.42578125" style="58"/>
    <col min="14594" max="14594" width="12.7109375" style="58" customWidth="1"/>
    <col min="14595" max="14595" width="25.85546875" style="58" customWidth="1"/>
    <col min="14596" max="14597" width="14.7109375" style="58" customWidth="1"/>
    <col min="14598" max="14598" width="36.42578125" style="58" customWidth="1"/>
    <col min="14599" max="14599" width="5.85546875" style="58" customWidth="1"/>
    <col min="14600" max="14849" width="11.42578125" style="58"/>
    <col min="14850" max="14850" width="12.7109375" style="58" customWidth="1"/>
    <col min="14851" max="14851" width="25.85546875" style="58" customWidth="1"/>
    <col min="14852" max="14853" width="14.7109375" style="58" customWidth="1"/>
    <col min="14854" max="14854" width="36.42578125" style="58" customWidth="1"/>
    <col min="14855" max="14855" width="5.85546875" style="58" customWidth="1"/>
    <col min="14856" max="15105" width="11.42578125" style="58"/>
    <col min="15106" max="15106" width="12.7109375" style="58" customWidth="1"/>
    <col min="15107" max="15107" width="25.85546875" style="58" customWidth="1"/>
    <col min="15108" max="15109" width="14.7109375" style="58" customWidth="1"/>
    <col min="15110" max="15110" width="36.42578125" style="58" customWidth="1"/>
    <col min="15111" max="15111" width="5.85546875" style="58" customWidth="1"/>
    <col min="15112" max="15361" width="11.42578125" style="58"/>
    <col min="15362" max="15362" width="12.7109375" style="58" customWidth="1"/>
    <col min="15363" max="15363" width="25.85546875" style="58" customWidth="1"/>
    <col min="15364" max="15365" width="14.7109375" style="58" customWidth="1"/>
    <col min="15366" max="15366" width="36.42578125" style="58" customWidth="1"/>
    <col min="15367" max="15367" width="5.85546875" style="58" customWidth="1"/>
    <col min="15368" max="15617" width="11.42578125" style="58"/>
    <col min="15618" max="15618" width="12.7109375" style="58" customWidth="1"/>
    <col min="15619" max="15619" width="25.85546875" style="58" customWidth="1"/>
    <col min="15620" max="15621" width="14.7109375" style="58" customWidth="1"/>
    <col min="15622" max="15622" width="36.42578125" style="58" customWidth="1"/>
    <col min="15623" max="15623" width="5.85546875" style="58" customWidth="1"/>
    <col min="15624" max="15873" width="11.42578125" style="58"/>
    <col min="15874" max="15874" width="12.7109375" style="58" customWidth="1"/>
    <col min="15875" max="15875" width="25.85546875" style="58" customWidth="1"/>
    <col min="15876" max="15877" width="14.7109375" style="58" customWidth="1"/>
    <col min="15878" max="15878" width="36.42578125" style="58" customWidth="1"/>
    <col min="15879" max="15879" width="5.85546875" style="58" customWidth="1"/>
    <col min="15880" max="16129" width="11.42578125" style="58"/>
    <col min="16130" max="16130" width="12.7109375" style="58" customWidth="1"/>
    <col min="16131" max="16131" width="25.85546875" style="58" customWidth="1"/>
    <col min="16132" max="16133" width="14.7109375" style="58" customWidth="1"/>
    <col min="16134" max="16134" width="36.42578125" style="58" customWidth="1"/>
    <col min="16135" max="16135" width="5.85546875" style="58" customWidth="1"/>
    <col min="16136" max="16384" width="11.42578125" style="58"/>
  </cols>
  <sheetData>
    <row r="1" spans="1:19" ht="21" customHeight="1" thickTop="1" x14ac:dyDescent="0.2">
      <c r="B1" s="59"/>
      <c r="C1" s="20"/>
      <c r="D1" s="21"/>
      <c r="E1" s="22"/>
      <c r="F1" s="22"/>
      <c r="G1" s="116"/>
      <c r="H1" s="69"/>
      <c r="I1" s="60"/>
      <c r="J1" s="61"/>
    </row>
    <row r="2" spans="1:19" ht="12.75" customHeight="1" x14ac:dyDescent="0.2">
      <c r="B2" s="59"/>
      <c r="C2" s="24"/>
      <c r="D2" s="7"/>
      <c r="E2" s="7"/>
      <c r="F2" s="7"/>
      <c r="G2" s="117"/>
      <c r="H2" s="70"/>
      <c r="I2" s="60"/>
      <c r="J2" s="61"/>
    </row>
    <row r="3" spans="1:19" ht="13.5" customHeight="1" thickBot="1" x14ac:dyDescent="0.25">
      <c r="B3" s="59"/>
      <c r="C3" s="113"/>
      <c r="D3" s="7"/>
      <c r="E3" s="7"/>
      <c r="F3" s="7"/>
      <c r="G3" s="118"/>
      <c r="H3" s="71"/>
      <c r="I3" s="60"/>
      <c r="J3" s="60"/>
      <c r="K3" s="58"/>
      <c r="L3" s="58"/>
      <c r="M3" s="58"/>
      <c r="N3" s="58"/>
      <c r="O3" s="58"/>
      <c r="P3" s="58"/>
      <c r="Q3" s="58"/>
      <c r="R3" s="58"/>
    </row>
    <row r="4" spans="1:19" ht="21" thickTop="1" x14ac:dyDescent="0.2">
      <c r="B4" s="59"/>
      <c r="C4" s="119"/>
      <c r="D4" s="120"/>
      <c r="E4" s="120"/>
      <c r="F4" s="120"/>
      <c r="G4" s="121"/>
      <c r="H4" s="72"/>
      <c r="I4" s="60"/>
      <c r="J4" s="60"/>
      <c r="K4" s="58"/>
      <c r="L4" s="58"/>
      <c r="M4" s="58"/>
      <c r="N4" s="58"/>
      <c r="O4" s="58"/>
      <c r="P4" s="58"/>
      <c r="Q4" s="58"/>
      <c r="R4" s="58"/>
    </row>
    <row r="5" spans="1:19" x14ac:dyDescent="0.2">
      <c r="B5" s="59"/>
      <c r="C5" s="23"/>
      <c r="D5" s="7"/>
      <c r="E5" s="7"/>
      <c r="F5" s="7"/>
      <c r="G5" s="25"/>
      <c r="H5" s="71"/>
      <c r="I5" s="60"/>
      <c r="J5" s="60"/>
      <c r="K5" s="58"/>
      <c r="L5" s="58"/>
      <c r="M5" s="58"/>
      <c r="N5" s="58"/>
      <c r="O5" s="58"/>
      <c r="P5" s="58"/>
      <c r="Q5" s="58"/>
      <c r="R5" s="58"/>
    </row>
    <row r="6" spans="1:19" x14ac:dyDescent="0.2">
      <c r="B6" s="59"/>
      <c r="C6" s="26"/>
      <c r="D6" s="27"/>
      <c r="E6" s="27"/>
      <c r="F6" s="27"/>
      <c r="G6" s="25"/>
      <c r="H6" s="71"/>
      <c r="I6" s="60"/>
      <c r="J6" s="60"/>
      <c r="K6" s="58"/>
      <c r="L6" s="58"/>
      <c r="M6" s="58"/>
      <c r="N6" s="58"/>
      <c r="O6" s="58"/>
      <c r="P6" s="58"/>
      <c r="Q6" s="58"/>
      <c r="R6" s="58"/>
    </row>
    <row r="7" spans="1:19" x14ac:dyDescent="0.2">
      <c r="B7" s="59"/>
      <c r="C7" s="23"/>
      <c r="D7" s="7"/>
      <c r="E7" s="7"/>
      <c r="F7" s="7"/>
      <c r="G7" s="28"/>
      <c r="H7" s="71"/>
      <c r="I7" s="60"/>
      <c r="J7" s="60"/>
      <c r="K7" s="58"/>
      <c r="L7" s="58"/>
      <c r="M7" s="58"/>
      <c r="N7" s="58"/>
      <c r="O7" s="58"/>
      <c r="P7" s="58"/>
      <c r="Q7" s="58"/>
      <c r="R7" s="58"/>
    </row>
    <row r="8" spans="1:19" x14ac:dyDescent="0.2">
      <c r="B8" s="59"/>
      <c r="C8" s="29"/>
      <c r="D8" s="30"/>
      <c r="E8" s="30"/>
      <c r="F8" s="30"/>
      <c r="G8" s="25"/>
      <c r="H8" s="71"/>
      <c r="I8" s="60"/>
      <c r="J8" s="60"/>
      <c r="K8" s="58"/>
      <c r="L8" s="58"/>
      <c r="M8" s="58"/>
      <c r="N8" s="58"/>
      <c r="O8" s="58"/>
      <c r="P8" s="58"/>
      <c r="Q8" s="58"/>
      <c r="R8" s="58"/>
    </row>
    <row r="9" spans="1:19" x14ac:dyDescent="0.2">
      <c r="B9" s="59"/>
      <c r="C9" s="32"/>
      <c r="D9" s="33"/>
      <c r="E9" s="33"/>
      <c r="F9" s="33"/>
      <c r="G9" s="31"/>
      <c r="H9" s="71"/>
      <c r="I9" s="60"/>
      <c r="J9" s="60"/>
      <c r="K9" s="58"/>
      <c r="L9" s="58"/>
      <c r="M9" s="58"/>
      <c r="N9" s="58"/>
      <c r="O9" s="58"/>
      <c r="P9" s="58"/>
      <c r="Q9" s="58"/>
      <c r="R9" s="58"/>
    </row>
    <row r="10" spans="1:19" x14ac:dyDescent="0.2">
      <c r="B10" s="59"/>
      <c r="C10" s="23"/>
      <c r="D10" s="7"/>
      <c r="E10" s="7"/>
      <c r="F10" s="7"/>
      <c r="G10" s="34"/>
      <c r="H10" s="71"/>
      <c r="I10" s="60"/>
      <c r="J10" s="60"/>
      <c r="K10" s="58"/>
      <c r="L10" s="58"/>
      <c r="M10" s="58"/>
      <c r="N10" s="58"/>
      <c r="O10" s="58"/>
      <c r="P10" s="58"/>
      <c r="Q10" s="58"/>
      <c r="R10" s="58"/>
    </row>
    <row r="11" spans="1:19" ht="13.5" thickBot="1" x14ac:dyDescent="0.25">
      <c r="B11" s="59"/>
      <c r="C11" s="35"/>
      <c r="D11" s="36"/>
      <c r="E11" s="36"/>
      <c r="F11" s="36"/>
      <c r="G11" s="25"/>
      <c r="H11" s="71"/>
      <c r="I11" s="60"/>
      <c r="J11" s="60"/>
      <c r="K11" s="58"/>
      <c r="L11" s="58"/>
      <c r="M11" s="58"/>
      <c r="N11" s="58"/>
      <c r="O11" s="58"/>
      <c r="P11" s="58"/>
      <c r="Q11" s="58"/>
      <c r="R11" s="58"/>
    </row>
    <row r="12" spans="1:19" ht="13.5" customHeight="1" thickBot="1" x14ac:dyDescent="0.25">
      <c r="B12" s="59"/>
      <c r="C12" s="37"/>
      <c r="D12" s="122"/>
      <c r="E12" s="123"/>
      <c r="F12" s="123"/>
      <c r="G12" s="124"/>
      <c r="H12" s="71"/>
      <c r="I12" s="60"/>
      <c r="J12" s="60"/>
      <c r="K12" s="58"/>
      <c r="L12" s="58"/>
      <c r="M12" s="58"/>
      <c r="N12" s="58"/>
      <c r="O12" s="58"/>
      <c r="P12" s="58"/>
      <c r="Q12" s="58"/>
      <c r="R12" s="58"/>
    </row>
    <row r="13" spans="1:19" ht="15.75" thickBot="1" x14ac:dyDescent="0.3">
      <c r="B13" s="59"/>
      <c r="C13" s="37"/>
      <c r="D13" s="122"/>
      <c r="E13" s="123"/>
      <c r="F13" s="123"/>
      <c r="G13" s="124"/>
      <c r="H13" s="73"/>
      <c r="I13" s="60"/>
      <c r="J13" s="60"/>
      <c r="K13" s="58"/>
      <c r="L13" s="58"/>
      <c r="M13" s="58"/>
      <c r="N13" s="63"/>
      <c r="O13" s="65" t="s">
        <v>30</v>
      </c>
      <c r="P13" s="63" t="s">
        <v>62</v>
      </c>
      <c r="Q13" s="58"/>
      <c r="R13" s="58"/>
    </row>
    <row r="14" spans="1:19" ht="18.75" thickBot="1" x14ac:dyDescent="0.3">
      <c r="B14" s="64" t="s">
        <v>65</v>
      </c>
      <c r="C14" s="23"/>
      <c r="D14" s="7"/>
      <c r="E14" s="125"/>
      <c r="F14" s="126"/>
      <c r="G14" s="127"/>
      <c r="H14" s="74"/>
      <c r="I14" s="60"/>
      <c r="J14" s="60"/>
      <c r="K14" s="58"/>
      <c r="L14" s="63"/>
      <c r="M14" s="63"/>
      <c r="N14" s="58"/>
      <c r="O14" s="58"/>
      <c r="P14" s="58"/>
      <c r="Q14" s="58"/>
      <c r="R14" s="58"/>
    </row>
    <row r="15" spans="1:19" ht="19.5" thickBot="1" x14ac:dyDescent="0.3">
      <c r="A15" s="65" t="s">
        <v>24</v>
      </c>
      <c r="B15" s="90" t="s">
        <v>64</v>
      </c>
      <c r="C15" s="23"/>
      <c r="D15" s="7"/>
      <c r="E15" s="128"/>
      <c r="F15" s="129"/>
      <c r="G15" s="56"/>
      <c r="H15" s="74"/>
      <c r="I15" s="60"/>
      <c r="J15" s="60"/>
      <c r="K15" s="58"/>
      <c r="L15" s="65" t="s">
        <v>30</v>
      </c>
      <c r="M15" s="63" t="s">
        <v>62</v>
      </c>
      <c r="N15" s="63"/>
      <c r="O15" s="65" t="s">
        <v>52</v>
      </c>
      <c r="P15" s="63"/>
      <c r="Q15" s="63"/>
      <c r="R15" s="63"/>
      <c r="S15" s="63"/>
    </row>
    <row r="16" spans="1:19" ht="19.5" thickBot="1" x14ac:dyDescent="0.3">
      <c r="A16" s="65" t="s">
        <v>10</v>
      </c>
      <c r="B16" s="90" t="s">
        <v>64</v>
      </c>
      <c r="C16" s="23"/>
      <c r="D16" s="7"/>
      <c r="E16" s="125"/>
      <c r="F16" s="126"/>
      <c r="G16" s="127"/>
      <c r="H16" s="74"/>
      <c r="I16" s="60"/>
      <c r="J16" s="60"/>
      <c r="K16" s="58"/>
      <c r="L16" s="58"/>
      <c r="M16" s="58"/>
      <c r="N16" s="63"/>
      <c r="O16" s="66" t="s">
        <v>100</v>
      </c>
      <c r="P16" s="63"/>
      <c r="Q16" s="63"/>
      <c r="R16" s="63"/>
      <c r="S16" s="63"/>
    </row>
    <row r="17" spans="1:19" ht="15.75" thickBot="1" x14ac:dyDescent="0.3">
      <c r="B17" s="59"/>
      <c r="C17" s="23"/>
      <c r="D17" s="7"/>
      <c r="E17" s="7"/>
      <c r="F17" s="7"/>
      <c r="G17" s="25"/>
      <c r="H17" s="71"/>
      <c r="I17" s="60"/>
      <c r="J17" s="60"/>
      <c r="K17" s="58"/>
      <c r="L17" s="66" t="s">
        <v>100</v>
      </c>
      <c r="M17" s="63"/>
      <c r="N17" s="63"/>
      <c r="O17" s="66" t="s">
        <v>101</v>
      </c>
      <c r="P17" s="63"/>
      <c r="Q17" s="63"/>
      <c r="R17" s="63"/>
      <c r="S17" s="63"/>
    </row>
    <row r="18" spans="1:19" ht="16.5" thickTop="1" thickBot="1" x14ac:dyDescent="0.3">
      <c r="A18" s="65" t="s">
        <v>52</v>
      </c>
      <c r="B18" s="59"/>
      <c r="C18" s="16" t="s">
        <v>37</v>
      </c>
      <c r="D18" s="17" t="s">
        <v>9</v>
      </c>
      <c r="E18" s="17" t="s">
        <v>39</v>
      </c>
      <c r="F18" s="17" t="s">
        <v>36</v>
      </c>
      <c r="G18" s="18" t="s">
        <v>50</v>
      </c>
      <c r="H18" s="75" t="s">
        <v>51</v>
      </c>
      <c r="I18" s="60"/>
      <c r="J18" s="60"/>
      <c r="K18" s="58"/>
      <c r="L18" s="66" t="s">
        <v>101</v>
      </c>
      <c r="M18" s="63"/>
      <c r="N18" s="63"/>
      <c r="O18" s="66" t="s">
        <v>102</v>
      </c>
      <c r="P18" s="63"/>
      <c r="Q18" s="63"/>
      <c r="R18" s="63"/>
    </row>
    <row r="19" spans="1:19" ht="15.75" thickBot="1" x14ac:dyDescent="0.3">
      <c r="A19" s="66" t="s">
        <v>14</v>
      </c>
      <c r="B19" s="59"/>
      <c r="C19" s="19" t="str">
        <f>IF(D19="","",VLOOKUP(D19,'Armement cie'!$B$3:$U$152,2,FALSE))</f>
        <v>CCH</v>
      </c>
      <c r="D19" s="12" t="s">
        <v>14</v>
      </c>
      <c r="E19" s="11" t="s">
        <v>8</v>
      </c>
      <c r="F19" s="10">
        <f>IF(E19="PAMAC 50",VLOOKUP(D19,'Armement cie'!$B$3:$Y$152,4,FALSE),IF(E19="PAMAS G1",VLOOKUP(D19,'Armement cie'!$B$3:$Y$152,6,FALSE),IF(E19="HK 416 S",VLOOKUP(D19,'Armement cie'!$B$3:$Y$152,12,FALSE),IF(E19="HK 416 C",VLOOKUP(D19,'Armement cie'!$B$3:$Y$152,14,FALSE),IF(E19="ARMINUS",VLOOKUP(D19,'Armement cie'!$B$3:$Y$152,20,FALSE),IF(E19="FAMAS F1",VLOOKUP(D19,'Armement cie'!$B$3:$Y$152,8,FALSE),IF(E19="FAMAS INF",VLOOKUP(D19,'Armement cie'!$B$3:$Y$152,10,FALSE),IF(E19="FAMAS VALO",VLOOKUP(D19,'Armement cie'!$B$3:$Y$152,16,FALSE),IF(E19="EOTECH",VLOOKUP(D19,'Armement cie'!$B$3:$Y$152,18,FALSE),"")))))))))</f>
        <v>755755</v>
      </c>
      <c r="G19" s="111" t="s">
        <v>85</v>
      </c>
      <c r="H19" s="76" t="str">
        <f>IF($E19="PAMAC 50",VLOOKUP($D19,'Armement cie'!$B$3:$Y$152,5,FALSE),IF($E19="PAMAS G1",VLOOKUP($D19,'Armement cie'!$B$3:$Y$152,7,FALSE),IF($E19="HK 416 S",VLOOKUP($D19,'Armement cie'!$B$3:$Y$152,13,FALSE),IF($E19="HK 416 C",VLOOKUP($D19,'Armement cie'!$B$3:$Y$152,15,FALSE),IF($E19="ARMINUS",VLOOKUP($D19,'Armement cie'!$B$3:$Y$152,21,FALSE),IF($E19="FAMAS F1",VLOOKUP($D19,'Armement cie'!$B$3:$Y$152,9,FALSE),IF($E19="FAMAS INF",VLOOKUP($D19,'Armement cie'!$B$3:$Y$152,11,FALSE),IF($E19="FAMAS VALO",VLOOKUP($D19,'Armement cie'!$B$3:$Y$152,17,FALSE),IF($E19="EOTECH",VLOOKUP($D19,'Armement cie'!$B$3:$Y$152,19,FALSE),"")))))))))</f>
        <v>Nti 1</v>
      </c>
      <c r="I19" s="60"/>
      <c r="J19" s="60"/>
      <c r="K19" s="58"/>
      <c r="L19" s="66" t="s">
        <v>102</v>
      </c>
      <c r="M19" s="63"/>
      <c r="N19" s="63"/>
      <c r="O19"/>
      <c r="P19" s="63"/>
      <c r="Q19" s="63"/>
      <c r="R19" s="63"/>
    </row>
    <row r="20" spans="1:19" ht="15.75" thickBot="1" x14ac:dyDescent="0.3">
      <c r="A20" s="66" t="s">
        <v>99</v>
      </c>
      <c r="B20" s="59"/>
      <c r="C20" s="19" t="str">
        <f>IF(D20="","",VLOOKUP(D20,'Armement cie'!$B$3:$U$152,2,FALSE))</f>
        <v>SGT</v>
      </c>
      <c r="D20" s="12" t="s">
        <v>89</v>
      </c>
      <c r="E20" s="11" t="s">
        <v>8</v>
      </c>
      <c r="F20" s="10">
        <f>IF(E20="PAMAC 50",VLOOKUP(D20,'Armement cie'!$B$3:$Y$152,4,FALSE),IF(E20="PAMAS G1",VLOOKUP(D20,'Armement cie'!$B$3:$Y$152,6,FALSE),IF(E20="HK 416 S",VLOOKUP(D20,'Armement cie'!$B$3:$Y$152,12,FALSE),IF(E20="HK 416 C",VLOOKUP(D20,'Armement cie'!$B$3:$Y$152,14,FALSE),IF(E20="ARMINUS",VLOOKUP(D20,'Armement cie'!$B$3:$Y$152,20,FALSE),IF(E20="FAMAS F1",VLOOKUP(D20,'Armement cie'!$B$3:$Y$152,8,FALSE),IF(E20="FAMAS INF",VLOOKUP(D20,'Armement cie'!$B$3:$Y$152,10,FALSE),IF(E20="FAMAS VALO",VLOOKUP(D20,'Armement cie'!$B$3:$Y$152,16,FALSE),IF(E20="EOTECH",VLOOKUP(D20,'Armement cie'!$B$3:$Y$152,18,FALSE),"")))))))))</f>
        <v>0</v>
      </c>
      <c r="G20" s="111" t="s">
        <v>85</v>
      </c>
      <c r="H20" s="76">
        <f>IF($E20="PAMAC 50",VLOOKUP($D20,'Armement cie'!$B$3:$Y$152,5,FALSE),IF($E20="PAMAS G1",VLOOKUP($D20,'Armement cie'!$B$3:$Y$152,7,FALSE),IF($E20="HK 416 S",VLOOKUP($D20,'Armement cie'!$B$3:$Y$152,13,FALSE),IF($E20="HK 416 C",VLOOKUP($D20,'Armement cie'!$B$3:$Y$152,15,FALSE),IF($E20="ARMINUS",VLOOKUP($D20,'Armement cie'!$B$3:$Y$152,21,FALSE),IF($E20="FAMAS F1",VLOOKUP($D20,'Armement cie'!$B$3:$Y$152,9,FALSE),IF($E20="FAMAS INF",VLOOKUP($D20,'Armement cie'!$B$3:$Y$152,11,FALSE),IF($E20="FAMAS VALO",VLOOKUP($D20,'Armement cie'!$B$3:$Y$152,17,FALSE),IF($E20="EOTECH",VLOOKUP($D20,'Armement cie'!$B$3:$Y$152,19,FALSE),"")))))))))</f>
        <v>0</v>
      </c>
      <c r="I20" s="60"/>
      <c r="J20" s="60"/>
      <c r="K20" s="58"/>
      <c r="L20"/>
      <c r="M20" s="63"/>
      <c r="N20" s="63"/>
      <c r="O20" s="63"/>
      <c r="P20" s="63"/>
      <c r="Q20" s="63"/>
      <c r="R20" s="58"/>
    </row>
    <row r="21" spans="1:19" ht="15.75" thickBot="1" x14ac:dyDescent="0.3">
      <c r="A21" s="66" t="s">
        <v>86</v>
      </c>
      <c r="B21" s="59"/>
      <c r="C21" s="19" t="str">
        <f>IF(D21="","",VLOOKUP(D21,'Armement cie'!$B$3:$U$152,2,FALSE))</f>
        <v>CC1</v>
      </c>
      <c r="D21" s="12" t="s">
        <v>91</v>
      </c>
      <c r="E21" s="11" t="s">
        <v>22</v>
      </c>
      <c r="F21" s="10">
        <f>IF(E21="PAMAC 50",VLOOKUP(D21,'Armement cie'!$B$3:$Y$152,4,FALSE),IF(E21="PAMAS G1",VLOOKUP(D21,'Armement cie'!$B$3:$Y$152,6,FALSE),IF(E21="HK 416 S",VLOOKUP(D21,'Armement cie'!$B$3:$Y$152,12,FALSE),IF(E21="HK 416 C",VLOOKUP(D21,'Armement cie'!$B$3:$Y$152,14,FALSE),IF(E21="ARMINUS",VLOOKUP(D21,'Armement cie'!$B$3:$Y$152,20,FALSE),IF(E21="FAMAS F1",VLOOKUP(D21,'Armement cie'!$B$3:$Y$152,8,FALSE),IF(E21="FAMAS INF",VLOOKUP(D21,'Armement cie'!$B$3:$Y$152,10,FALSE),IF(E21="FAMAS VALO",VLOOKUP(D21,'Armement cie'!$B$3:$Y$152,16,FALSE),IF(E21="EOTECH",VLOOKUP(D21,'Armement cie'!$B$3:$Y$152,18,FALSE),"")))))))))</f>
        <v>87878</v>
      </c>
      <c r="G21" s="111" t="s">
        <v>85</v>
      </c>
      <c r="H21" s="76">
        <f>IF($E21="PAMAC 50",VLOOKUP($D21,'Armement cie'!$B$3:$Y$152,5,FALSE),IF($E21="PAMAS G1",VLOOKUP($D21,'Armement cie'!$B$3:$Y$152,7,FALSE),IF($E21="HK 416 S",VLOOKUP($D21,'Armement cie'!$B$3:$Y$152,13,FALSE),IF($E21="HK 416 C",VLOOKUP($D21,'Armement cie'!$B$3:$Y$152,15,FALSE),IF($E21="ARMINUS",VLOOKUP($D21,'Armement cie'!$B$3:$Y$152,21,FALSE),IF($E21="FAMAS F1",VLOOKUP($D21,'Armement cie'!$B$3:$Y$152,9,FALSE),IF($E21="FAMAS INF",VLOOKUP($D21,'Armement cie'!$B$3:$Y$152,11,FALSE),IF($E21="FAMAS VALO",VLOOKUP($D21,'Armement cie'!$B$3:$Y$152,17,FALSE),IF($E21="EOTECH",VLOOKUP($D21,'Armement cie'!$B$3:$Y$152,19,FALSE),"")))))))))</f>
        <v>0</v>
      </c>
      <c r="I21" s="60"/>
      <c r="J21" s="60"/>
      <c r="K21" s="58"/>
      <c r="L21"/>
      <c r="M21" s="63"/>
      <c r="N21" s="63"/>
      <c r="O21" s="63"/>
      <c r="P21" s="63"/>
      <c r="Q21" s="63"/>
      <c r="R21" s="58"/>
    </row>
    <row r="22" spans="1:19" ht="15.75" thickBot="1" x14ac:dyDescent="0.3">
      <c r="A22" s="66" t="s">
        <v>87</v>
      </c>
      <c r="B22" s="59"/>
      <c r="C22" s="19" t="str">
        <f>IF(D22="","",VLOOKUP(D22,'Armement cie'!$B$3:$U$152,2,FALSE))</f>
        <v>CC1</v>
      </c>
      <c r="D22" s="12" t="s">
        <v>90</v>
      </c>
      <c r="E22" s="11" t="s">
        <v>21</v>
      </c>
      <c r="F22" s="10">
        <f>IF(E22="PAMAC 50",VLOOKUP(D22,'Armement cie'!$B$3:$Y$152,4,FALSE),IF(E22="PAMAS G1",VLOOKUP(D22,'Armement cie'!$B$3:$Y$152,6,FALSE),IF(E22="HK 416 S",VLOOKUP(D22,'Armement cie'!$B$3:$Y$152,12,FALSE),IF(E22="HK 416 C",VLOOKUP(D22,'Armement cie'!$B$3:$Y$152,14,FALSE),IF(E22="ARMINUS",VLOOKUP(D22,'Armement cie'!$B$3:$Y$152,20,FALSE),IF(E22="FAMAS F1",VLOOKUP(D22,'Armement cie'!$B$3:$Y$152,8,FALSE),IF(E22="FAMAS INF",VLOOKUP(D22,'Armement cie'!$B$3:$Y$152,10,FALSE),IF(E22="FAMAS VALO",VLOOKUP(D22,'Armement cie'!$B$3:$Y$152,16,FALSE),IF(E22="EOTECH",VLOOKUP(D22,'Armement cie'!$B$3:$Y$152,18,FALSE),"")))))))))</f>
        <v>466</v>
      </c>
      <c r="G22" s="111" t="s">
        <v>85</v>
      </c>
      <c r="H22" s="76">
        <f>IF($E22="PAMAC 50",VLOOKUP($D22,'Armement cie'!$B$3:$Y$152,5,FALSE),IF($E22="PAMAS G1",VLOOKUP($D22,'Armement cie'!$B$3:$Y$152,7,FALSE),IF($E22="HK 416 S",VLOOKUP($D22,'Armement cie'!$B$3:$Y$152,13,FALSE),IF($E22="HK 416 C",VLOOKUP($D22,'Armement cie'!$B$3:$Y$152,15,FALSE),IF($E22="ARMINUS",VLOOKUP($D22,'Armement cie'!$B$3:$Y$152,21,FALSE),IF($E22="FAMAS F1",VLOOKUP($D22,'Armement cie'!$B$3:$Y$152,9,FALSE),IF($E22="FAMAS INF",VLOOKUP($D22,'Armement cie'!$B$3:$Y$152,11,FALSE),IF($E22="FAMAS VALO",VLOOKUP($D22,'Armement cie'!$B$3:$Y$152,17,FALSE),IF($E22="EOTECH",VLOOKUP($D22,'Armement cie'!$B$3:$Y$152,19,FALSE),"")))))))))</f>
        <v>0</v>
      </c>
      <c r="I22" s="60"/>
      <c r="J22" s="60"/>
      <c r="K22" s="58"/>
      <c r="L22"/>
      <c r="M22" s="63"/>
      <c r="N22" s="63"/>
      <c r="O22" s="63"/>
      <c r="P22" s="63"/>
      <c r="Q22" s="63"/>
      <c r="R22" s="58"/>
    </row>
    <row r="23" spans="1:19" ht="15.75" thickBot="1" x14ac:dyDescent="0.3">
      <c r="A23" s="66" t="s">
        <v>88</v>
      </c>
      <c r="B23" s="59"/>
      <c r="C23" s="19" t="str">
        <f>IF(D23="","",VLOOKUP(D23,'Armement cie'!$B$3:$U$152,2,FALSE))</f>
        <v>CCH</v>
      </c>
      <c r="D23" s="12" t="s">
        <v>94</v>
      </c>
      <c r="E23" s="11" t="s">
        <v>21</v>
      </c>
      <c r="F23" s="10">
        <f>IF(E23="PAMAC 50",VLOOKUP(D23,'Armement cie'!$B$3:$Y$152,4,FALSE),IF(E23="PAMAS G1",VLOOKUP(D23,'Armement cie'!$B$3:$Y$152,6,FALSE),IF(E23="HK 416 S",VLOOKUP(D23,'Armement cie'!$B$3:$Y$152,12,FALSE),IF(E23="HK 416 C",VLOOKUP(D23,'Armement cie'!$B$3:$Y$152,14,FALSE),IF(E23="ARMINUS",VLOOKUP(D23,'Armement cie'!$B$3:$Y$152,20,FALSE),IF(E23="FAMAS F1",VLOOKUP(D23,'Armement cie'!$B$3:$Y$152,8,FALSE),IF(E23="FAMAS INF",VLOOKUP(D23,'Armement cie'!$B$3:$Y$152,10,FALSE),IF(E23="FAMAS VALO",VLOOKUP(D23,'Armement cie'!$B$3:$Y$152,16,FALSE),IF(E23="EOTECH",VLOOKUP(D23,'Armement cie'!$B$3:$Y$152,18,FALSE),"")))))))))</f>
        <v>787</v>
      </c>
      <c r="G23" s="111" t="s">
        <v>85</v>
      </c>
      <c r="H23" s="76">
        <f>IF($E23="PAMAC 50",VLOOKUP($D23,'Armement cie'!$B$3:$Y$152,5,FALSE),IF($E23="PAMAS G1",VLOOKUP($D23,'Armement cie'!$B$3:$Y$152,7,FALSE),IF($E23="HK 416 S",VLOOKUP($D23,'Armement cie'!$B$3:$Y$152,13,FALSE),IF($E23="HK 416 C",VLOOKUP($D23,'Armement cie'!$B$3:$Y$152,15,FALSE),IF($E23="ARMINUS",VLOOKUP($D23,'Armement cie'!$B$3:$Y$152,21,FALSE),IF($E23="FAMAS F1",VLOOKUP($D23,'Armement cie'!$B$3:$Y$152,9,FALSE),IF($E23="FAMAS INF",VLOOKUP($D23,'Armement cie'!$B$3:$Y$152,11,FALSE),IF($E23="FAMAS VALO",VLOOKUP($D23,'Armement cie'!$B$3:$Y$152,17,FALSE),IF($E23="EOTECH",VLOOKUP($D23,'Armement cie'!$B$3:$Y$152,19,FALSE),"")))))))))</f>
        <v>0</v>
      </c>
      <c r="I23" s="60"/>
      <c r="J23" s="60"/>
      <c r="K23" s="58"/>
      <c r="L23"/>
      <c r="M23" s="63"/>
      <c r="N23" s="63"/>
      <c r="O23" s="63"/>
      <c r="P23" s="63"/>
      <c r="Q23" s="63"/>
      <c r="R23" s="58"/>
    </row>
    <row r="24" spans="1:19" ht="15.75" thickBot="1" x14ac:dyDescent="0.3">
      <c r="A24" s="66" t="s">
        <v>89</v>
      </c>
      <c r="B24" s="59"/>
      <c r="C24" s="19" t="str">
        <f>IF(D24="","",VLOOKUP(D24,'Armement cie'!$B$3:$U$152,2,FALSE))</f>
        <v/>
      </c>
      <c r="D24" s="12"/>
      <c r="E24" s="11"/>
      <c r="F24" s="10" t="str">
        <f>IF(E24="PAMAC 50",VLOOKUP(D24,'Armement cie'!$B$3:$Y$152,4,FALSE),IF(E24="PAMAS G1",VLOOKUP(D24,'Armement cie'!$B$3:$Y$152,6,FALSE),IF(E24="HK 416 S",VLOOKUP(D24,'Armement cie'!$B$3:$Y$152,12,FALSE),IF(E24="HK 416 C",VLOOKUP(D24,'Armement cie'!$B$3:$Y$152,14,FALSE),IF(E24="ARMINUS",VLOOKUP(D24,'Armement cie'!$B$3:$Y$152,20,FALSE),IF(E24="FAMAS F1",VLOOKUP(D24,'Armement cie'!$B$3:$Y$152,8,FALSE),IF(E24="FAMAS INF",VLOOKUP(D24,'Armement cie'!$B$3:$Y$152,10,FALSE),IF(E24="FAMAS VALO",VLOOKUP(D24,'Armement cie'!$B$3:$Y$152,16,FALSE),IF(E24="EOTECH",VLOOKUP(D24,'Armement cie'!$B$3:$Y$152,18,FALSE),"")))))))))</f>
        <v/>
      </c>
      <c r="G24" s="111"/>
      <c r="H24" s="76" t="str">
        <f>IF($E24="PAMAC 50",VLOOKUP($D24,'Armement cie'!$B$3:$Y$152,5,FALSE),IF($E24="PAMAS G1",VLOOKUP($D24,'Armement cie'!$B$3:$Y$152,7,FALSE),IF($E24="HK 416 S",VLOOKUP($D24,'Armement cie'!$B$3:$Y$152,13,FALSE),IF($E24="HK 416 C",VLOOKUP($D24,'Armement cie'!$B$3:$Y$152,15,FALSE),IF($E24="ARMINUS",VLOOKUP($D24,'Armement cie'!$B$3:$Y$152,21,FALSE),IF($E24="FAMAS F1",VLOOKUP($D24,'Armement cie'!$B$3:$Y$152,9,FALSE),IF($E24="FAMAS INF",VLOOKUP($D24,'Armement cie'!$B$3:$Y$152,11,FALSE),IF($E24="FAMAS VALO",VLOOKUP($D24,'Armement cie'!$B$3:$Y$152,17,FALSE),IF($E24="EOTECH",VLOOKUP($D24,'Armement cie'!$B$3:$Y$152,19,FALSE),"")))))))))</f>
        <v/>
      </c>
      <c r="I24" s="60"/>
      <c r="J24" s="60"/>
      <c r="K24" s="58"/>
      <c r="L24"/>
      <c r="M24" s="63"/>
      <c r="N24" s="63"/>
      <c r="O24" s="63"/>
      <c r="P24" s="63"/>
      <c r="Q24" s="63"/>
      <c r="R24" s="58"/>
    </row>
    <row r="25" spans="1:19" ht="15.75" thickBot="1" x14ac:dyDescent="0.3">
      <c r="A25" s="66" t="s">
        <v>91</v>
      </c>
      <c r="B25" s="59"/>
      <c r="C25" s="19" t="str">
        <f>IF(D25="","",VLOOKUP(D25,'Armement cie'!$B$3:$U$152,2,FALSE))</f>
        <v/>
      </c>
      <c r="D25" s="12"/>
      <c r="E25" s="11"/>
      <c r="F25" s="10" t="str">
        <f>IF(E25="PAMAC 50",VLOOKUP(D25,'Armement cie'!$B$3:$Y$152,4,FALSE),IF(E25="PAMAS G1",VLOOKUP(D25,'Armement cie'!$B$3:$Y$152,6,FALSE),IF(E25="HK 416 S",VLOOKUP(D25,'Armement cie'!$B$3:$Y$152,12,FALSE),IF(E25="HK 416 C",VLOOKUP(D25,'Armement cie'!$B$3:$Y$152,14,FALSE),IF(E25="ARMINUS",VLOOKUP(D25,'Armement cie'!$B$3:$Y$152,20,FALSE),IF(E25="FAMAS F1",VLOOKUP(D25,'Armement cie'!$B$3:$Y$152,8,FALSE),IF(E25="FAMAS INF",VLOOKUP(D25,'Armement cie'!$B$3:$Y$152,10,FALSE),IF(E25="FAMAS VALO",VLOOKUP(D25,'Armement cie'!$B$3:$Y$152,16,FALSE),IF(E25="EOTECH",VLOOKUP(D25,'Armement cie'!$B$3:$Y$152,18,FALSE),"")))))))))</f>
        <v/>
      </c>
      <c r="G25" s="111"/>
      <c r="H25" s="76" t="str">
        <f>IF($E25="PAMAC 50",VLOOKUP($D25,'Armement cie'!$B$3:$Y$152,5,FALSE),IF($E25="PAMAS G1",VLOOKUP($D25,'Armement cie'!$B$3:$Y$152,7,FALSE),IF($E25="HK 416 S",VLOOKUP($D25,'Armement cie'!$B$3:$Y$152,13,FALSE),IF($E25="HK 416 C",VLOOKUP($D25,'Armement cie'!$B$3:$Y$152,15,FALSE),IF($E25="ARMINUS",VLOOKUP($D25,'Armement cie'!$B$3:$Y$152,21,FALSE),IF($E25="FAMAS F1",VLOOKUP($D25,'Armement cie'!$B$3:$Y$152,9,FALSE),IF($E25="FAMAS INF",VLOOKUP($D25,'Armement cie'!$B$3:$Y$152,11,FALSE),IF($E25="FAMAS VALO",VLOOKUP($D25,'Armement cie'!$B$3:$Y$152,17,FALSE),IF($E25="EOTECH",VLOOKUP($D25,'Armement cie'!$B$3:$Y$152,19,FALSE),"")))))))))</f>
        <v/>
      </c>
      <c r="I25" s="60"/>
      <c r="J25" s="60"/>
      <c r="K25" s="58"/>
      <c r="L25"/>
      <c r="M25" s="63"/>
      <c r="N25" s="63"/>
      <c r="O25" s="63"/>
      <c r="P25" s="63"/>
      <c r="Q25" s="63"/>
      <c r="R25" s="58"/>
    </row>
    <row r="26" spans="1:19" ht="15.75" thickBot="1" x14ac:dyDescent="0.3">
      <c r="A26" s="66" t="s">
        <v>90</v>
      </c>
      <c r="B26" s="59"/>
      <c r="C26" s="19" t="str">
        <f>IF(D26="","",VLOOKUP(D26,'Armement cie'!$B$3:$U$152,2,FALSE))</f>
        <v/>
      </c>
      <c r="D26" s="12"/>
      <c r="E26" s="11"/>
      <c r="F26" s="10" t="str">
        <f>IF(E26="PAMAC 50",VLOOKUP(D26,'Armement cie'!$B$3:$Y$152,4,FALSE),IF(E26="PAMAS G1",VLOOKUP(D26,'Armement cie'!$B$3:$Y$152,6,FALSE),IF(E26="HK 416 S",VLOOKUP(D26,'Armement cie'!$B$3:$Y$152,12,FALSE),IF(E26="HK 416 C",VLOOKUP(D26,'Armement cie'!$B$3:$Y$152,14,FALSE),IF(E26="ARMINUS",VLOOKUP(D26,'Armement cie'!$B$3:$Y$152,20,FALSE),IF(E26="FAMAS F1",VLOOKUP(D26,'Armement cie'!$B$3:$Y$152,8,FALSE),IF(E26="FAMAS INF",VLOOKUP(D26,'Armement cie'!$B$3:$Y$152,10,FALSE),IF(E26="FAMAS VALO",VLOOKUP(D26,'Armement cie'!$B$3:$Y$152,16,FALSE),IF(E26="EOTECH",VLOOKUP(D26,'Armement cie'!$B$3:$Y$152,18,FALSE),"")))))))))</f>
        <v/>
      </c>
      <c r="G26" s="111"/>
      <c r="H26" s="76" t="str">
        <f>IF($E26="PAMAC 50",VLOOKUP($D26,'Armement cie'!$B$3:$Y$152,5,FALSE),IF($E26="PAMAS G1",VLOOKUP($D26,'Armement cie'!$B$3:$Y$152,7,FALSE),IF($E26="HK 416 S",VLOOKUP($D26,'Armement cie'!$B$3:$Y$152,13,FALSE),IF($E26="HK 416 C",VLOOKUP($D26,'Armement cie'!$B$3:$Y$152,15,FALSE),IF($E26="ARMINUS",VLOOKUP($D26,'Armement cie'!$B$3:$Y$152,21,FALSE),IF($E26="FAMAS F1",VLOOKUP($D26,'Armement cie'!$B$3:$Y$152,9,FALSE),IF($E26="FAMAS INF",VLOOKUP($D26,'Armement cie'!$B$3:$Y$152,11,FALSE),IF($E26="FAMAS VALO",VLOOKUP($D26,'Armement cie'!$B$3:$Y$152,17,FALSE),IF($E26="EOTECH",VLOOKUP($D26,'Armement cie'!$B$3:$Y$152,19,FALSE),"")))))))))</f>
        <v/>
      </c>
      <c r="I26" s="60"/>
      <c r="J26" s="60"/>
      <c r="K26" s="58"/>
      <c r="L26"/>
      <c r="M26" s="63"/>
      <c r="N26" s="63"/>
      <c r="O26" s="63"/>
      <c r="P26" s="63"/>
      <c r="Q26" s="63"/>
      <c r="R26" s="58"/>
    </row>
    <row r="27" spans="1:19" ht="15.75" thickBot="1" x14ac:dyDescent="0.3">
      <c r="A27" s="66" t="s">
        <v>92</v>
      </c>
      <c r="B27" s="59"/>
      <c r="C27" s="19" t="str">
        <f>IF(D27="","",VLOOKUP(D27,'Armement cie'!$B$3:$U$152,2,FALSE))</f>
        <v/>
      </c>
      <c r="D27" s="12"/>
      <c r="E27" s="11"/>
      <c r="F27" s="10" t="str">
        <f>IF(E27="PAMAC 50",VLOOKUP(D27,'Armement cie'!$B$3:$Y$152,4,FALSE),IF(E27="PAMAS G1",VLOOKUP(D27,'Armement cie'!$B$3:$Y$152,6,FALSE),IF(E27="HK 416 S",VLOOKUP(D27,'Armement cie'!$B$3:$Y$152,12,FALSE),IF(E27="HK 416 C",VLOOKUP(D27,'Armement cie'!$B$3:$Y$152,14,FALSE),IF(E27="ARMINUS",VLOOKUP(D27,'Armement cie'!$B$3:$Y$152,20,FALSE),IF(E27="FAMAS F1",VLOOKUP(D27,'Armement cie'!$B$3:$Y$152,8,FALSE),IF(E27="FAMAS INF",VLOOKUP(D27,'Armement cie'!$B$3:$Y$152,10,FALSE),IF(E27="FAMAS VALO",VLOOKUP(D27,'Armement cie'!$B$3:$Y$152,16,FALSE),IF(E27="EOTECH",VLOOKUP(D27,'Armement cie'!$B$3:$Y$152,18,FALSE),"")))))))))</f>
        <v/>
      </c>
      <c r="G27" s="111"/>
      <c r="H27" s="76" t="str">
        <f>IF($E27="PAMAC 50",VLOOKUP($D27,'Armement cie'!$B$3:$Y$152,5,FALSE),IF($E27="PAMAS G1",VLOOKUP($D27,'Armement cie'!$B$3:$Y$152,7,FALSE),IF($E27="HK 416 S",VLOOKUP($D27,'Armement cie'!$B$3:$Y$152,13,FALSE),IF($E27="HK 416 C",VLOOKUP($D27,'Armement cie'!$B$3:$Y$152,15,FALSE),IF($E27="ARMINUS",VLOOKUP($D27,'Armement cie'!$B$3:$Y$152,21,FALSE),IF($E27="FAMAS F1",VLOOKUP($D27,'Armement cie'!$B$3:$Y$152,9,FALSE),IF($E27="FAMAS INF",VLOOKUP($D27,'Armement cie'!$B$3:$Y$152,11,FALSE),IF($E27="FAMAS VALO",VLOOKUP($D27,'Armement cie'!$B$3:$Y$152,17,FALSE),IF($E27="EOTECH",VLOOKUP($D27,'Armement cie'!$B$3:$Y$152,19,FALSE),"")))))))))</f>
        <v/>
      </c>
      <c r="I27" s="60"/>
      <c r="J27" s="60"/>
      <c r="K27" s="58"/>
      <c r="L27"/>
      <c r="M27" s="63"/>
      <c r="N27" s="63"/>
      <c r="O27" s="63"/>
      <c r="P27" s="63"/>
      <c r="Q27" s="63"/>
      <c r="R27" s="58"/>
    </row>
    <row r="28" spans="1:19" ht="15.75" thickBot="1" x14ac:dyDescent="0.3">
      <c r="A28" s="66" t="s">
        <v>98</v>
      </c>
      <c r="B28" s="59"/>
      <c r="C28" s="19" t="str">
        <f>IF(D28="","",VLOOKUP(D28,'Armement cie'!$B$3:$U$152,2,FALSE))</f>
        <v/>
      </c>
      <c r="D28" s="12"/>
      <c r="E28" s="11"/>
      <c r="F28" s="10" t="str">
        <f>IF(E28="PAMAC 50",VLOOKUP(D28,'Armement cie'!$B$3:$Y$152,4,FALSE),IF(E28="PAMAS G1",VLOOKUP(D28,'Armement cie'!$B$3:$Y$152,6,FALSE),IF(E28="HK 416 S",VLOOKUP(D28,'Armement cie'!$B$3:$Y$152,12,FALSE),IF(E28="HK 416 C",VLOOKUP(D28,'Armement cie'!$B$3:$Y$152,14,FALSE),IF(E28="ARMINUS",VLOOKUP(D28,'Armement cie'!$B$3:$Y$152,20,FALSE),IF(E28="FAMAS F1",VLOOKUP(D28,'Armement cie'!$B$3:$Y$152,8,FALSE),IF(E28="FAMAS INF",VLOOKUP(D28,'Armement cie'!$B$3:$Y$152,10,FALSE),IF(E28="FAMAS VALO",VLOOKUP(D28,'Armement cie'!$B$3:$Y$152,16,FALSE),IF(E28="EOTECH",VLOOKUP(D28,'Armement cie'!$B$3:$Y$152,18,FALSE),"")))))))))</f>
        <v/>
      </c>
      <c r="G28" s="111"/>
      <c r="H28" s="76" t="str">
        <f>IF($E28="PAMAC 50",VLOOKUP($D28,'Armement cie'!$B$3:$Y$152,5,FALSE),IF($E28="PAMAS G1",VLOOKUP($D28,'Armement cie'!$B$3:$Y$152,7,FALSE),IF($E28="HK 416 S",VLOOKUP($D28,'Armement cie'!$B$3:$Y$152,13,FALSE),IF($E28="HK 416 C",VLOOKUP($D28,'Armement cie'!$B$3:$Y$152,15,FALSE),IF($E28="ARMINUS",VLOOKUP($D28,'Armement cie'!$B$3:$Y$152,21,FALSE),IF($E28="FAMAS F1",VLOOKUP($D28,'Armement cie'!$B$3:$Y$152,9,FALSE),IF($E28="FAMAS INF",VLOOKUP($D28,'Armement cie'!$B$3:$Y$152,11,FALSE),IF($E28="FAMAS VALO",VLOOKUP($D28,'Armement cie'!$B$3:$Y$152,17,FALSE),IF($E28="EOTECH",VLOOKUP($D28,'Armement cie'!$B$3:$Y$152,19,FALSE),"")))))))))</f>
        <v/>
      </c>
      <c r="I28" s="60"/>
      <c r="J28" s="60"/>
      <c r="K28" s="58"/>
      <c r="L28"/>
      <c r="M28" s="63"/>
      <c r="N28" s="63"/>
      <c r="O28" s="63"/>
      <c r="P28" s="63"/>
      <c r="Q28" s="63"/>
      <c r="R28" s="58"/>
    </row>
    <row r="29" spans="1:19" ht="15.75" thickBot="1" x14ac:dyDescent="0.3">
      <c r="A29" s="66" t="s">
        <v>94</v>
      </c>
      <c r="B29" s="59"/>
      <c r="C29" s="19" t="str">
        <f>IF(D29="","",VLOOKUP(D29,'Armement cie'!$B$3:$U$152,2,FALSE))</f>
        <v/>
      </c>
      <c r="D29" s="12"/>
      <c r="E29" s="11"/>
      <c r="F29" s="10" t="str">
        <f>IF(E29="PAMAC 50",VLOOKUP(D29,'Armement cie'!$B$3:$Y$152,4,FALSE),IF(E29="PAMAS G1",VLOOKUP(D29,'Armement cie'!$B$3:$Y$152,6,FALSE),IF(E29="HK 416 S",VLOOKUP(D29,'Armement cie'!$B$3:$Y$152,12,FALSE),IF(E29="HK 416 C",VLOOKUP(D29,'Armement cie'!$B$3:$Y$152,14,FALSE),IF(E29="ARMINUS",VLOOKUP(D29,'Armement cie'!$B$3:$Y$152,20,FALSE),IF(E29="FAMAS F1",VLOOKUP(D29,'Armement cie'!$B$3:$Y$152,8,FALSE),IF(E29="FAMAS INF",VLOOKUP(D29,'Armement cie'!$B$3:$Y$152,10,FALSE),IF(E29="FAMAS VALO",VLOOKUP(D29,'Armement cie'!$B$3:$Y$152,16,FALSE),IF(E29="EOTECH",VLOOKUP(D29,'Armement cie'!$B$3:$Y$152,18,FALSE),"")))))))))</f>
        <v/>
      </c>
      <c r="G29" s="111"/>
      <c r="H29" s="76" t="str">
        <f>IF($E29="PAMAC 50",VLOOKUP($D29,'Armement cie'!$B$3:$Y$152,5,FALSE),IF($E29="PAMAS G1",VLOOKUP($D29,'Armement cie'!$B$3:$Y$152,7,FALSE),IF($E29="HK 416 S",VLOOKUP($D29,'Armement cie'!$B$3:$Y$152,13,FALSE),IF($E29="HK 416 C",VLOOKUP($D29,'Armement cie'!$B$3:$Y$152,15,FALSE),IF($E29="ARMINUS",VLOOKUP($D29,'Armement cie'!$B$3:$Y$152,21,FALSE),IF($E29="FAMAS F1",VLOOKUP($D29,'Armement cie'!$B$3:$Y$152,9,FALSE),IF($E29="FAMAS INF",VLOOKUP($D29,'Armement cie'!$B$3:$Y$152,11,FALSE),IF($E29="FAMAS VALO",VLOOKUP($D29,'Armement cie'!$B$3:$Y$152,17,FALSE),IF($E29="EOTECH",VLOOKUP($D29,'Armement cie'!$B$3:$Y$152,19,FALSE),"")))))))))</f>
        <v/>
      </c>
      <c r="I29" s="60"/>
      <c r="J29" s="60"/>
      <c r="K29" s="58"/>
      <c r="L29" s="63"/>
      <c r="M29" s="63"/>
      <c r="N29" s="63"/>
      <c r="O29" s="63"/>
      <c r="P29" s="63"/>
      <c r="Q29" s="63"/>
      <c r="R29" s="58"/>
    </row>
    <row r="30" spans="1:19" ht="15.75" thickBot="1" x14ac:dyDescent="0.3">
      <c r="A30" s="66" t="s">
        <v>93</v>
      </c>
      <c r="B30" s="59"/>
      <c r="C30" s="19" t="str">
        <f>IF(D30="","",VLOOKUP(D30,'Armement cie'!$B$3:$U$152,2,FALSE))</f>
        <v/>
      </c>
      <c r="D30" s="12"/>
      <c r="E30" s="11"/>
      <c r="F30" s="10" t="str">
        <f>IF(E30="PAMAC 50",VLOOKUP(D30,'Armement cie'!$B$3:$Y$152,4,FALSE),IF(E30="PAMAS G1",VLOOKUP(D30,'Armement cie'!$B$3:$Y$152,6,FALSE),IF(E30="HK 416 S",VLOOKUP(D30,'Armement cie'!$B$3:$Y$152,12,FALSE),IF(E30="HK 416 C",VLOOKUP(D30,'Armement cie'!$B$3:$Y$152,14,FALSE),IF(E30="ARMINUS",VLOOKUP(D30,'Armement cie'!$B$3:$Y$152,20,FALSE),IF(E30="FAMAS F1",VLOOKUP(D30,'Armement cie'!$B$3:$Y$152,8,FALSE),IF(E30="FAMAS INF",VLOOKUP(D30,'Armement cie'!$B$3:$Y$152,10,FALSE),IF(E30="FAMAS VALO",VLOOKUP(D30,'Armement cie'!$B$3:$Y$152,16,FALSE),IF(E30="EOTECH",VLOOKUP(D30,'Armement cie'!$B$3:$Y$152,18,FALSE),"")))))))))</f>
        <v/>
      </c>
      <c r="G30" s="111"/>
      <c r="H30" s="76" t="str">
        <f>IF($E30="PAMAC 50",VLOOKUP($D30,'Armement cie'!$B$3:$Y$152,5,FALSE),IF($E30="PAMAS G1",VLOOKUP($D30,'Armement cie'!$B$3:$Y$152,7,FALSE),IF($E30="HK 416 S",VLOOKUP($D30,'Armement cie'!$B$3:$Y$152,13,FALSE),IF($E30="HK 416 C",VLOOKUP($D30,'Armement cie'!$B$3:$Y$152,15,FALSE),IF($E30="ARMINUS",VLOOKUP($D30,'Armement cie'!$B$3:$Y$152,21,FALSE),IF($E30="FAMAS F1",VLOOKUP($D30,'Armement cie'!$B$3:$Y$152,9,FALSE),IF($E30="FAMAS INF",VLOOKUP($D30,'Armement cie'!$B$3:$Y$152,11,FALSE),IF($E30="FAMAS VALO",VLOOKUP($D30,'Armement cie'!$B$3:$Y$152,17,FALSE),IF($E30="EOTECH",VLOOKUP($D30,'Armement cie'!$B$3:$Y$152,19,FALSE),"")))))))))</f>
        <v/>
      </c>
      <c r="I30" s="60"/>
      <c r="J30" s="60"/>
      <c r="K30" s="58"/>
      <c r="L30" s="63"/>
      <c r="M30" s="63"/>
      <c r="N30" s="63"/>
      <c r="O30" s="63"/>
      <c r="P30" s="63"/>
      <c r="Q30" s="63"/>
      <c r="R30" s="58"/>
    </row>
    <row r="31" spans="1:19" ht="15.75" thickBot="1" x14ac:dyDescent="0.3">
      <c r="A31" s="66" t="s">
        <v>95</v>
      </c>
      <c r="B31" s="59"/>
      <c r="C31" s="19" t="str">
        <f>IF(D31="","",VLOOKUP(D31,'Armement cie'!$B$3:$U$152,2,FALSE))</f>
        <v/>
      </c>
      <c r="D31" s="12"/>
      <c r="E31" s="11"/>
      <c r="F31" s="10" t="str">
        <f>IF(E31="PAMAC 50",VLOOKUP(D31,'Armement cie'!$B$3:$Y$152,4,FALSE),IF(E31="PAMAS G1",VLOOKUP(D31,'Armement cie'!$B$3:$Y$152,6,FALSE),IF(E31="HK 416 S",VLOOKUP(D31,'Armement cie'!$B$3:$Y$152,12,FALSE),IF(E31="HK 416 C",VLOOKUP(D31,'Armement cie'!$B$3:$Y$152,14,FALSE),IF(E31="ARMINUS",VLOOKUP(D31,'Armement cie'!$B$3:$Y$152,20,FALSE),IF(E31="FAMAS F1",VLOOKUP(D31,'Armement cie'!$B$3:$Y$152,8,FALSE),IF(E31="FAMAS INF",VLOOKUP(D31,'Armement cie'!$B$3:$Y$152,10,FALSE),IF(E31="FAMAS VALO",VLOOKUP(D31,'Armement cie'!$B$3:$Y$152,16,FALSE),IF(E31="EOTECH",VLOOKUP(D31,'Armement cie'!$B$3:$Y$152,18,FALSE),"")))))))))</f>
        <v/>
      </c>
      <c r="G31" s="111"/>
      <c r="H31" s="76" t="str">
        <f>IF($E31="PAMAC 50",VLOOKUP($D31,'Armement cie'!$B$3:$Y$152,5,FALSE),IF($E31="PAMAS G1",VLOOKUP($D31,'Armement cie'!$B$3:$Y$152,7,FALSE),IF($E31="HK 416 S",VLOOKUP($D31,'Armement cie'!$B$3:$Y$152,13,FALSE),IF($E31="HK 416 C",VLOOKUP($D31,'Armement cie'!$B$3:$Y$152,15,FALSE),IF($E31="ARMINUS",VLOOKUP($D31,'Armement cie'!$B$3:$Y$152,21,FALSE),IF($E31="FAMAS F1",VLOOKUP($D31,'Armement cie'!$B$3:$Y$152,9,FALSE),IF($E31="FAMAS INF",VLOOKUP($D31,'Armement cie'!$B$3:$Y$152,11,FALSE),IF($E31="FAMAS VALO",VLOOKUP($D31,'Armement cie'!$B$3:$Y$152,17,FALSE),IF($E31="EOTECH",VLOOKUP($D31,'Armement cie'!$B$3:$Y$152,19,FALSE),"")))))))))</f>
        <v/>
      </c>
      <c r="I31" s="60"/>
      <c r="J31" s="60"/>
      <c r="K31" s="58"/>
      <c r="L31" s="63"/>
      <c r="M31" s="63"/>
      <c r="N31" s="63"/>
      <c r="O31" s="63"/>
      <c r="P31" s="63"/>
      <c r="Q31" s="63"/>
      <c r="R31" s="58"/>
    </row>
    <row r="32" spans="1:19" ht="15.75" thickBot="1" x14ac:dyDescent="0.3">
      <c r="A32" s="66" t="s">
        <v>96</v>
      </c>
      <c r="B32" s="59"/>
      <c r="C32" s="19" t="str">
        <f>IF(D32="","",VLOOKUP(D32,'Armement cie'!$B$3:$U$152,2,FALSE))</f>
        <v/>
      </c>
      <c r="D32" s="12"/>
      <c r="E32" s="11"/>
      <c r="F32" s="10" t="str">
        <f>IF(E32="PAMAC 50",VLOOKUP(D32,'Armement cie'!$B$3:$Y$152,4,FALSE),IF(E32="PAMAS G1",VLOOKUP(D32,'Armement cie'!$B$3:$Y$152,6,FALSE),IF(E32="HK 416 S",VLOOKUP(D32,'Armement cie'!$B$3:$Y$152,12,FALSE),IF(E32="HK 416 C",VLOOKUP(D32,'Armement cie'!$B$3:$Y$152,14,FALSE),IF(E32="ARMINUS",VLOOKUP(D32,'Armement cie'!$B$3:$Y$152,20,FALSE),IF(E32="FAMAS F1",VLOOKUP(D32,'Armement cie'!$B$3:$Y$152,8,FALSE),IF(E32="FAMAS INF",VLOOKUP(D32,'Armement cie'!$B$3:$Y$152,10,FALSE),IF(E32="FAMAS VALO",VLOOKUP(D32,'Armement cie'!$B$3:$Y$152,16,FALSE),IF(E32="EOTECH",VLOOKUP(D32,'Armement cie'!$B$3:$Y$152,18,FALSE),"")))))))))</f>
        <v/>
      </c>
      <c r="G32" s="111"/>
      <c r="H32" s="76" t="str">
        <f>IF($E32="PAMAC 50",VLOOKUP($D32,'Armement cie'!$B$3:$Y$152,5,FALSE),IF($E32="PAMAS G1",VLOOKUP($D32,'Armement cie'!$B$3:$Y$152,7,FALSE),IF($E32="HK 416 S",VLOOKUP($D32,'Armement cie'!$B$3:$Y$152,13,FALSE),IF($E32="HK 416 C",VLOOKUP($D32,'Armement cie'!$B$3:$Y$152,15,FALSE),IF($E32="ARMINUS",VLOOKUP($D32,'Armement cie'!$B$3:$Y$152,21,FALSE),IF($E32="FAMAS F1",VLOOKUP($D32,'Armement cie'!$B$3:$Y$152,9,FALSE),IF($E32="FAMAS INF",VLOOKUP($D32,'Armement cie'!$B$3:$Y$152,11,FALSE),IF($E32="FAMAS VALO",VLOOKUP($D32,'Armement cie'!$B$3:$Y$152,17,FALSE),IF($E32="EOTECH",VLOOKUP($D32,'Armement cie'!$B$3:$Y$152,19,FALSE),"")))))))))</f>
        <v/>
      </c>
      <c r="I32" s="60"/>
      <c r="J32" s="60"/>
      <c r="K32" s="58"/>
      <c r="L32" s="63"/>
      <c r="M32" s="63"/>
      <c r="N32" s="63"/>
      <c r="O32" s="63"/>
      <c r="P32" s="63"/>
      <c r="Q32" s="63"/>
      <c r="R32" s="58"/>
    </row>
    <row r="33" spans="1:18" ht="15.75" thickBot="1" x14ac:dyDescent="0.3">
      <c r="A33" s="66" t="s">
        <v>97</v>
      </c>
      <c r="B33" s="59"/>
      <c r="C33" s="19" t="str">
        <f>IF(D33="","",VLOOKUP(D33,'Armement cie'!$B$3:$U$152,2,FALSE))</f>
        <v/>
      </c>
      <c r="D33" s="12"/>
      <c r="E33" s="11"/>
      <c r="F33" s="10" t="str">
        <f>IF(E33="PAMAC 50",VLOOKUP(D33,'Armement cie'!$B$3:$Y$152,4,FALSE),IF(E33="PAMAS G1",VLOOKUP(D33,'Armement cie'!$B$3:$Y$152,6,FALSE),IF(E33="HK 416 S",VLOOKUP(D33,'Armement cie'!$B$3:$Y$152,12,FALSE),IF(E33="HK 416 C",VLOOKUP(D33,'Armement cie'!$B$3:$Y$152,14,FALSE),IF(E33="ARMINUS",VLOOKUP(D33,'Armement cie'!$B$3:$Y$152,20,FALSE),IF(E33="FAMAS F1",VLOOKUP(D33,'Armement cie'!$B$3:$Y$152,8,FALSE),IF(E33="FAMAS INF",VLOOKUP(D33,'Armement cie'!$B$3:$Y$152,10,FALSE),IF(E33="FAMAS VALO",VLOOKUP(D33,'Armement cie'!$B$3:$Y$152,16,FALSE),IF(E33="EOTECH",VLOOKUP(D33,'Armement cie'!$B$3:$Y$152,18,FALSE),"")))))))))</f>
        <v/>
      </c>
      <c r="G33" s="111"/>
      <c r="H33" s="76" t="str">
        <f>IF($E33="PAMAC 50",VLOOKUP($D33,'Armement cie'!$B$3:$Y$152,5,FALSE),IF($E33="PAMAS G1",VLOOKUP($D33,'Armement cie'!$B$3:$Y$152,7,FALSE),IF($E33="HK 416 S",VLOOKUP($D33,'Armement cie'!$B$3:$Y$152,13,FALSE),IF($E33="HK 416 C",VLOOKUP($D33,'Armement cie'!$B$3:$Y$152,15,FALSE),IF($E33="ARMINUS",VLOOKUP($D33,'Armement cie'!$B$3:$Y$152,21,FALSE),IF($E33="FAMAS F1",VLOOKUP($D33,'Armement cie'!$B$3:$Y$152,9,FALSE),IF($E33="FAMAS INF",VLOOKUP($D33,'Armement cie'!$B$3:$Y$152,11,FALSE),IF($E33="FAMAS VALO",VLOOKUP($D33,'Armement cie'!$B$3:$Y$152,17,FALSE),IF($E33="EOTECH",VLOOKUP($D33,'Armement cie'!$B$3:$Y$152,19,FALSE),"")))))))))</f>
        <v/>
      </c>
      <c r="I33" s="60"/>
      <c r="J33" s="60"/>
      <c r="K33" s="58"/>
      <c r="L33" s="63"/>
      <c r="M33" s="63"/>
      <c r="N33" s="63"/>
      <c r="O33" s="63"/>
      <c r="P33" s="63"/>
      <c r="Q33" s="58"/>
      <c r="R33" s="58"/>
    </row>
    <row r="34" spans="1:18" ht="15.75" thickBot="1" x14ac:dyDescent="0.3">
      <c r="A34"/>
      <c r="B34" s="59"/>
      <c r="C34" s="19" t="str">
        <f>IF(D34="","",VLOOKUP(D34,'Armement cie'!$B$3:$U$152,2,FALSE))</f>
        <v/>
      </c>
      <c r="D34" s="12"/>
      <c r="E34" s="11"/>
      <c r="F34" s="10" t="str">
        <f>IF(E34="PAMAC 50",VLOOKUP(D34,'Armement cie'!$B$3:$Y$152,4,FALSE),IF(E34="PAMAS G1",VLOOKUP(D34,'Armement cie'!$B$3:$Y$152,6,FALSE),IF(E34="HK 416 S",VLOOKUP(D34,'Armement cie'!$B$3:$Y$152,12,FALSE),IF(E34="HK 416 C",VLOOKUP(D34,'Armement cie'!$B$3:$Y$152,14,FALSE),IF(E34="ARMINUS",VLOOKUP(D34,'Armement cie'!$B$3:$Y$152,20,FALSE),IF(E34="FAMAS F1",VLOOKUP(D34,'Armement cie'!$B$3:$Y$152,8,FALSE),IF(E34="FAMAS INF",VLOOKUP(D34,'Armement cie'!$B$3:$Y$152,10,FALSE),IF(E34="FAMAS VALO",VLOOKUP(D34,'Armement cie'!$B$3:$Y$152,16,FALSE),IF(E34="EOTECH",VLOOKUP(D34,'Armement cie'!$B$3:$Y$152,18,FALSE),"")))))))))</f>
        <v/>
      </c>
      <c r="G34" s="111"/>
      <c r="H34" s="76" t="str">
        <f>IF($E34="PAMAC 50",VLOOKUP($D34,'Armement cie'!$B$3:$Y$152,5,FALSE),IF($E34="PAMAS G1",VLOOKUP($D34,'Armement cie'!$B$3:$Y$152,7,FALSE),IF($E34="HK 416 S",VLOOKUP($D34,'Armement cie'!$B$3:$Y$152,13,FALSE),IF($E34="HK 416 C",VLOOKUP($D34,'Armement cie'!$B$3:$Y$152,15,FALSE),IF($E34="ARMINUS",VLOOKUP($D34,'Armement cie'!$B$3:$Y$152,21,FALSE),IF($E34="FAMAS F1",VLOOKUP($D34,'Armement cie'!$B$3:$Y$152,9,FALSE),IF($E34="FAMAS INF",VLOOKUP($D34,'Armement cie'!$B$3:$Y$152,11,FALSE),IF($E34="FAMAS VALO",VLOOKUP($D34,'Armement cie'!$B$3:$Y$152,17,FALSE),IF($E34="EOTECH",VLOOKUP($D34,'Armement cie'!$B$3:$Y$152,19,FALSE),"")))))))))</f>
        <v/>
      </c>
      <c r="I34" s="60"/>
      <c r="J34" s="60"/>
      <c r="K34" s="58"/>
      <c r="L34" s="63"/>
      <c r="M34" s="63"/>
      <c r="N34" s="63"/>
      <c r="O34" s="63"/>
      <c r="P34" s="63"/>
      <c r="Q34" s="58"/>
      <c r="R34" s="58"/>
    </row>
    <row r="35" spans="1:18" ht="15.75" thickBot="1" x14ac:dyDescent="0.3">
      <c r="A35"/>
      <c r="B35" s="59"/>
      <c r="C35" s="19" t="str">
        <f>IF(D35="","",VLOOKUP(D35,'Armement cie'!$B$3:$U$152,2,FALSE))</f>
        <v/>
      </c>
      <c r="D35" s="12"/>
      <c r="E35" s="11"/>
      <c r="F35" s="10" t="str">
        <f>IF(E35="PAMAC 50",VLOOKUP(D35,'Armement cie'!$B$3:$Y$152,4,FALSE),IF(E35="PAMAS G1",VLOOKUP(D35,'Armement cie'!$B$3:$Y$152,6,FALSE),IF(E35="HK 416 S",VLOOKUP(D35,'Armement cie'!$B$3:$Y$152,12,FALSE),IF(E35="HK 416 C",VLOOKUP(D35,'Armement cie'!$B$3:$Y$152,14,FALSE),IF(E35="ARMINUS",VLOOKUP(D35,'Armement cie'!$B$3:$Y$152,20,FALSE),IF(E35="FAMAS F1",VLOOKUP(D35,'Armement cie'!$B$3:$Y$152,8,FALSE),IF(E35="FAMAS INF",VLOOKUP(D35,'Armement cie'!$B$3:$Y$152,10,FALSE),IF(E35="FAMAS VALO",VLOOKUP(D35,'Armement cie'!$B$3:$Y$152,16,FALSE),IF(E35="EOTECH",VLOOKUP(D35,'Armement cie'!$B$3:$Y$152,18,FALSE),"")))))))))</f>
        <v/>
      </c>
      <c r="G35" s="111"/>
      <c r="H35" s="76" t="str">
        <f>IF($E35="PAMAC 50",VLOOKUP($D35,'Armement cie'!$B$3:$Y$152,5,FALSE),IF($E35="PAMAS G1",VLOOKUP($D35,'Armement cie'!$B$3:$Y$152,7,FALSE),IF($E35="HK 416 S",VLOOKUP($D35,'Armement cie'!$B$3:$Y$152,13,FALSE),IF($E35="HK 416 C",VLOOKUP($D35,'Armement cie'!$B$3:$Y$152,15,FALSE),IF($E35="ARMINUS",VLOOKUP($D35,'Armement cie'!$B$3:$Y$152,21,FALSE),IF($E35="FAMAS F1",VLOOKUP($D35,'Armement cie'!$B$3:$Y$152,9,FALSE),IF($E35="FAMAS INF",VLOOKUP($D35,'Armement cie'!$B$3:$Y$152,11,FALSE),IF($E35="FAMAS VALO",VLOOKUP($D35,'Armement cie'!$B$3:$Y$152,17,FALSE),IF($E35="EOTECH",VLOOKUP($D35,'Armement cie'!$B$3:$Y$152,19,FALSE),"")))))))))</f>
        <v/>
      </c>
      <c r="I35" s="60"/>
      <c r="J35" s="60"/>
      <c r="K35" s="58"/>
      <c r="L35" s="63"/>
      <c r="M35" s="63"/>
      <c r="N35" s="63"/>
      <c r="O35" s="63"/>
      <c r="P35" s="63"/>
      <c r="Q35" s="63"/>
      <c r="R35" s="58"/>
    </row>
    <row r="36" spans="1:18" ht="15.75" thickBot="1" x14ac:dyDescent="0.3">
      <c r="A36"/>
      <c r="B36" s="59"/>
      <c r="C36" s="19" t="str">
        <f>IF(D36="","",VLOOKUP(D36,'Armement cie'!$B$3:$U$152,2,FALSE))</f>
        <v/>
      </c>
      <c r="D36" s="12"/>
      <c r="E36" s="11"/>
      <c r="F36" s="10" t="str">
        <f>IF(E36="PAMAC 50",VLOOKUP(D36,'Armement cie'!$B$3:$Y$152,4,FALSE),IF(E36="PAMAS G1",VLOOKUP(D36,'Armement cie'!$B$3:$Y$152,6,FALSE),IF(E36="HK 416 S",VLOOKUP(D36,'Armement cie'!$B$3:$Y$152,12,FALSE),IF(E36="HK 416 C",VLOOKUP(D36,'Armement cie'!$B$3:$Y$152,14,FALSE),IF(E36="ARMINUS",VLOOKUP(D36,'Armement cie'!$B$3:$Y$152,20,FALSE),IF(E36="FAMAS F1",VLOOKUP(D36,'Armement cie'!$B$3:$Y$152,8,FALSE),IF(E36="FAMAS INF",VLOOKUP(D36,'Armement cie'!$B$3:$Y$152,10,FALSE),IF(E36="FAMAS VALO",VLOOKUP(D36,'Armement cie'!$B$3:$Y$152,16,FALSE),IF(E36="EOTECH",VLOOKUP(D36,'Armement cie'!$B$3:$Y$152,18,FALSE),"")))))))))</f>
        <v/>
      </c>
      <c r="G36" s="111"/>
      <c r="H36" s="76" t="str">
        <f>IF($E36="PAMAC 50",VLOOKUP($D36,'Armement cie'!$B$3:$Y$152,5,FALSE),IF($E36="PAMAS G1",VLOOKUP($D36,'Armement cie'!$B$3:$Y$152,7,FALSE),IF($E36="HK 416 S",VLOOKUP($D36,'Armement cie'!$B$3:$Y$152,13,FALSE),IF($E36="HK 416 C",VLOOKUP($D36,'Armement cie'!$B$3:$Y$152,15,FALSE),IF($E36="ARMINUS",VLOOKUP($D36,'Armement cie'!$B$3:$Y$152,21,FALSE),IF($E36="FAMAS F1",VLOOKUP($D36,'Armement cie'!$B$3:$Y$152,9,FALSE),IF($E36="FAMAS INF",VLOOKUP($D36,'Armement cie'!$B$3:$Y$152,11,FALSE),IF($E36="FAMAS VALO",VLOOKUP($D36,'Armement cie'!$B$3:$Y$152,17,FALSE),IF($E36="EOTECH",VLOOKUP($D36,'Armement cie'!$B$3:$Y$152,19,FALSE),"")))))))))</f>
        <v/>
      </c>
      <c r="I36" s="60"/>
      <c r="J36" s="60"/>
      <c r="K36" s="58"/>
      <c r="L36" s="63"/>
      <c r="M36" s="63"/>
      <c r="N36" s="63"/>
      <c r="O36" s="63"/>
      <c r="P36" s="63"/>
      <c r="Q36" s="63"/>
      <c r="R36" s="58"/>
    </row>
    <row r="37" spans="1:18" ht="15.75" thickBot="1" x14ac:dyDescent="0.3">
      <c r="A37"/>
      <c r="B37" s="59"/>
      <c r="C37" s="19" t="str">
        <f>IF(D37="","",VLOOKUP(D37,'Armement cie'!$B$3:$U$152,2,FALSE))</f>
        <v/>
      </c>
      <c r="D37" s="12"/>
      <c r="E37" s="11"/>
      <c r="F37" s="10" t="str">
        <f>IF(E37="PAMAC 50",VLOOKUP(D37,'Armement cie'!$B$3:$Y$152,4,FALSE),IF(E37="PAMAS G1",VLOOKUP(D37,'Armement cie'!$B$3:$Y$152,6,FALSE),IF(E37="HK 416 S",VLOOKUP(D37,'Armement cie'!$B$3:$Y$152,12,FALSE),IF(E37="HK 416 C",VLOOKUP(D37,'Armement cie'!$B$3:$Y$152,14,FALSE),IF(E37="ARMINUS",VLOOKUP(D37,'Armement cie'!$B$3:$Y$152,20,FALSE),IF(E37="FAMAS F1",VLOOKUP(D37,'Armement cie'!$B$3:$Y$152,8,FALSE),IF(E37="FAMAS INF",VLOOKUP(D37,'Armement cie'!$B$3:$Y$152,10,FALSE),IF(E37="FAMAS VALO",VLOOKUP(D37,'Armement cie'!$B$3:$Y$152,16,FALSE),IF(E37="EOTECH",VLOOKUP(D37,'Armement cie'!$B$3:$Y$152,18,FALSE),"")))))))))</f>
        <v/>
      </c>
      <c r="G37" s="111"/>
      <c r="H37" s="76" t="str">
        <f>IF($E37="PAMAC 50",VLOOKUP($D37,'Armement cie'!$B$3:$Y$152,5,FALSE),IF($E37="PAMAS G1",VLOOKUP($D37,'Armement cie'!$B$3:$Y$152,7,FALSE),IF($E37="HK 416 S",VLOOKUP($D37,'Armement cie'!$B$3:$Y$152,13,FALSE),IF($E37="HK 416 C",VLOOKUP($D37,'Armement cie'!$B$3:$Y$152,15,FALSE),IF($E37="ARMINUS",VLOOKUP($D37,'Armement cie'!$B$3:$Y$152,21,FALSE),IF($E37="FAMAS F1",VLOOKUP($D37,'Armement cie'!$B$3:$Y$152,9,FALSE),IF($E37="FAMAS INF",VLOOKUP($D37,'Armement cie'!$B$3:$Y$152,11,FALSE),IF($E37="FAMAS VALO",VLOOKUP($D37,'Armement cie'!$B$3:$Y$152,17,FALSE),IF($E37="EOTECH",VLOOKUP($D37,'Armement cie'!$B$3:$Y$152,19,FALSE),"")))))))))</f>
        <v/>
      </c>
      <c r="I37" s="60"/>
      <c r="J37" s="60"/>
      <c r="K37" s="58"/>
      <c r="L37" s="63"/>
      <c r="M37" s="63"/>
      <c r="N37" s="63"/>
      <c r="O37" s="63"/>
      <c r="P37" s="63"/>
      <c r="Q37" s="63"/>
      <c r="R37" s="58"/>
    </row>
    <row r="38" spans="1:18" ht="15.75" thickBot="1" x14ac:dyDescent="0.3">
      <c r="A38"/>
      <c r="B38" s="59"/>
      <c r="C38" s="19" t="str">
        <f>IF(D38="","",VLOOKUP(D38,'Armement cie'!$B$3:$U$152,2,FALSE))</f>
        <v/>
      </c>
      <c r="D38" s="12"/>
      <c r="E38" s="11"/>
      <c r="F38" s="10" t="str">
        <f>IF(E38="PAMAC 50",VLOOKUP(D38,'Armement cie'!$B$3:$Y$152,4,FALSE),IF(E38="PAMAS G1",VLOOKUP(D38,'Armement cie'!$B$3:$Y$152,6,FALSE),IF(E38="HK 416 S",VLOOKUP(D38,'Armement cie'!$B$3:$Y$152,12,FALSE),IF(E38="HK 416 C",VLOOKUP(D38,'Armement cie'!$B$3:$Y$152,14,FALSE),IF(E38="ARMINUS",VLOOKUP(D38,'Armement cie'!$B$3:$Y$152,20,FALSE),IF(E38="FAMAS F1",VLOOKUP(D38,'Armement cie'!$B$3:$Y$152,8,FALSE),IF(E38="FAMAS INF",VLOOKUP(D38,'Armement cie'!$B$3:$Y$152,10,FALSE),IF(E38="FAMAS VALO",VLOOKUP(D38,'Armement cie'!$B$3:$Y$152,16,FALSE),IF(E38="EOTECH",VLOOKUP(D38,'Armement cie'!$B$3:$Y$152,18,FALSE),"")))))))))</f>
        <v/>
      </c>
      <c r="G38" s="111"/>
      <c r="H38" s="76" t="str">
        <f>IF($E38="PAMAC 50",VLOOKUP($D38,'Armement cie'!$B$3:$Y$152,5,FALSE),IF($E38="PAMAS G1",VLOOKUP($D38,'Armement cie'!$B$3:$Y$152,7,FALSE),IF($E38="HK 416 S",VLOOKUP($D38,'Armement cie'!$B$3:$Y$152,13,FALSE),IF($E38="HK 416 C",VLOOKUP($D38,'Armement cie'!$B$3:$Y$152,15,FALSE),IF($E38="ARMINUS",VLOOKUP($D38,'Armement cie'!$B$3:$Y$152,21,FALSE),IF($E38="FAMAS F1",VLOOKUP($D38,'Armement cie'!$B$3:$Y$152,9,FALSE),IF($E38="FAMAS INF",VLOOKUP($D38,'Armement cie'!$B$3:$Y$152,11,FALSE),IF($E38="FAMAS VALO",VLOOKUP($D38,'Armement cie'!$B$3:$Y$152,17,FALSE),IF($E38="EOTECH",VLOOKUP($D38,'Armement cie'!$B$3:$Y$152,19,FALSE),"")))))))))</f>
        <v/>
      </c>
      <c r="I38" s="60"/>
      <c r="J38" s="60"/>
      <c r="K38" s="58"/>
      <c r="L38" s="63"/>
      <c r="M38" s="63"/>
      <c r="N38" s="63"/>
      <c r="O38" s="63"/>
      <c r="P38" s="63"/>
      <c r="Q38" s="58"/>
      <c r="R38" s="58"/>
    </row>
    <row r="39" spans="1:18" ht="15.75" thickBot="1" x14ac:dyDescent="0.3">
      <c r="A39"/>
      <c r="B39" s="59"/>
      <c r="C39" s="19" t="str">
        <f>IF(D39="","",VLOOKUP(D39,'Armement cie'!$B$3:$U$152,2,FALSE))</f>
        <v/>
      </c>
      <c r="D39" s="12"/>
      <c r="E39" s="11"/>
      <c r="F39" s="10" t="str">
        <f>IF(E39="PAMAC 50",VLOOKUP(D39,'Armement cie'!$B$3:$Y$152,4,FALSE),IF(E39="PAMAS G1",VLOOKUP(D39,'Armement cie'!$B$3:$Y$152,6,FALSE),IF(E39="HK 416 S",VLOOKUP(D39,'Armement cie'!$B$3:$Y$152,12,FALSE),IF(E39="HK 416 C",VLOOKUP(D39,'Armement cie'!$B$3:$Y$152,14,FALSE),IF(E39="ARMINUS",VLOOKUP(D39,'Armement cie'!$B$3:$Y$152,20,FALSE),IF(E39="FAMAS F1",VLOOKUP(D39,'Armement cie'!$B$3:$Y$152,8,FALSE),IF(E39="FAMAS INF",VLOOKUP(D39,'Armement cie'!$B$3:$Y$152,10,FALSE),IF(E39="FAMAS VALO",VLOOKUP(D39,'Armement cie'!$B$3:$Y$152,16,FALSE),IF(E39="EOTECH",VLOOKUP(D39,'Armement cie'!$B$3:$Y$152,18,FALSE),"")))))))))</f>
        <v/>
      </c>
      <c r="G39" s="111"/>
      <c r="H39" s="76" t="str">
        <f>IF($E39="PAMAC 50",VLOOKUP($D39,'Armement cie'!$B$3:$Y$152,5,FALSE),IF($E39="PAMAS G1",VLOOKUP($D39,'Armement cie'!$B$3:$Y$152,7,FALSE),IF($E39="HK 416 S",VLOOKUP($D39,'Armement cie'!$B$3:$Y$152,13,FALSE),IF($E39="HK 416 C",VLOOKUP($D39,'Armement cie'!$B$3:$Y$152,15,FALSE),IF($E39="ARMINUS",VLOOKUP($D39,'Armement cie'!$B$3:$Y$152,21,FALSE),IF($E39="FAMAS F1",VLOOKUP($D39,'Armement cie'!$B$3:$Y$152,9,FALSE),IF($E39="FAMAS INF",VLOOKUP($D39,'Armement cie'!$B$3:$Y$152,11,FALSE),IF($E39="FAMAS VALO",VLOOKUP($D39,'Armement cie'!$B$3:$Y$152,17,FALSE),IF($E39="EOTECH",VLOOKUP($D39,'Armement cie'!$B$3:$Y$152,19,FALSE),"")))))))))</f>
        <v/>
      </c>
      <c r="I39" s="60"/>
      <c r="J39" s="60"/>
      <c r="K39" s="58"/>
      <c r="L39" s="63"/>
      <c r="M39" s="63"/>
      <c r="N39" s="63"/>
      <c r="O39" s="63"/>
      <c r="P39" s="63"/>
      <c r="Q39" s="58"/>
      <c r="R39" s="58"/>
    </row>
    <row r="40" spans="1:18" ht="15.75" thickBot="1" x14ac:dyDescent="0.3">
      <c r="A40"/>
      <c r="B40" s="59"/>
      <c r="C40" s="19" t="str">
        <f>IF(D40="","",VLOOKUP(D40,'Armement cie'!$B$3:$U$152,2,FALSE))</f>
        <v/>
      </c>
      <c r="D40" s="12"/>
      <c r="E40" s="11"/>
      <c r="F40" s="10" t="str">
        <f>IF(E40="PAMAC 50",VLOOKUP(D40,'Armement cie'!$B$3:$Y$152,4,FALSE),IF(E40="PAMAS G1",VLOOKUP(D40,'Armement cie'!$B$3:$Y$152,6,FALSE),IF(E40="HK 416 S",VLOOKUP(D40,'Armement cie'!$B$3:$Y$152,12,FALSE),IF(E40="HK 416 C",VLOOKUP(D40,'Armement cie'!$B$3:$Y$152,14,FALSE),IF(E40="ARMINUS",VLOOKUP(D40,'Armement cie'!$B$3:$Y$152,20,FALSE),IF(E40="FAMAS F1",VLOOKUP(D40,'Armement cie'!$B$3:$Y$152,8,FALSE),IF(E40="FAMAS INF",VLOOKUP(D40,'Armement cie'!$B$3:$Y$152,10,FALSE),IF(E40="FAMAS VALO",VLOOKUP(D40,'Armement cie'!$B$3:$Y$152,16,FALSE),IF(E40="EOTECH",VLOOKUP(D40,'Armement cie'!$B$3:$Y$152,18,FALSE),"")))))))))</f>
        <v/>
      </c>
      <c r="G40" s="111"/>
      <c r="H40" s="76" t="str">
        <f>IF($E40="PAMAC 50",VLOOKUP($D40,'Armement cie'!$B$3:$Y$152,5,FALSE),IF($E40="PAMAS G1",VLOOKUP($D40,'Armement cie'!$B$3:$Y$152,7,FALSE),IF($E40="HK 416 S",VLOOKUP($D40,'Armement cie'!$B$3:$Y$152,13,FALSE),IF($E40="HK 416 C",VLOOKUP($D40,'Armement cie'!$B$3:$Y$152,15,FALSE),IF($E40="ARMINUS",VLOOKUP($D40,'Armement cie'!$B$3:$Y$152,21,FALSE),IF($E40="FAMAS F1",VLOOKUP($D40,'Armement cie'!$B$3:$Y$152,9,FALSE),IF($E40="FAMAS INF",VLOOKUP($D40,'Armement cie'!$B$3:$Y$152,11,FALSE),IF($E40="FAMAS VALO",VLOOKUP($D40,'Armement cie'!$B$3:$Y$152,17,FALSE),IF($E40="EOTECH",VLOOKUP($D40,'Armement cie'!$B$3:$Y$152,19,FALSE),"")))))))))</f>
        <v/>
      </c>
      <c r="I40" s="60"/>
      <c r="J40" s="60"/>
      <c r="K40" s="58"/>
      <c r="L40" s="63"/>
      <c r="M40" s="63"/>
      <c r="N40" s="63"/>
      <c r="O40" s="63"/>
      <c r="P40" s="63"/>
      <c r="Q40" s="63"/>
      <c r="R40" s="58"/>
    </row>
    <row r="41" spans="1:18" ht="15.75" thickBot="1" x14ac:dyDescent="0.3">
      <c r="A41"/>
      <c r="B41" s="59"/>
      <c r="C41" s="19" t="str">
        <f>IF(D41="","",VLOOKUP(D41,'Armement cie'!$B$3:$U$152,2,FALSE))</f>
        <v/>
      </c>
      <c r="D41" s="12"/>
      <c r="E41" s="11"/>
      <c r="F41" s="10" t="str">
        <f>IF(E41="PAMAC 50",VLOOKUP(D41,'Armement cie'!$B$3:$Y$152,4,FALSE),IF(E41="PAMAS G1",VLOOKUP(D41,'Armement cie'!$B$3:$Y$152,6,FALSE),IF(E41="HK 416 S",VLOOKUP(D41,'Armement cie'!$B$3:$Y$152,12,FALSE),IF(E41="HK 416 C",VLOOKUP(D41,'Armement cie'!$B$3:$Y$152,14,FALSE),IF(E41="ARMINUS",VLOOKUP(D41,'Armement cie'!$B$3:$Y$152,20,FALSE),IF(E41="FAMAS F1",VLOOKUP(D41,'Armement cie'!$B$3:$Y$152,8,FALSE),IF(E41="FAMAS INF",VLOOKUP(D41,'Armement cie'!$B$3:$Y$152,10,FALSE),IF(E41="FAMAS VALO",VLOOKUP(D41,'Armement cie'!$B$3:$Y$152,16,FALSE),IF(E41="EOTECH",VLOOKUP(D41,'Armement cie'!$B$3:$Y$152,18,FALSE),"")))))))))</f>
        <v/>
      </c>
      <c r="G41" s="111"/>
      <c r="H41" s="76" t="str">
        <f>IF($E41="PAMAC 50",VLOOKUP($D41,'Armement cie'!$B$3:$Y$152,5,FALSE),IF($E41="PAMAS G1",VLOOKUP($D41,'Armement cie'!$B$3:$Y$152,7,FALSE),IF($E41="HK 416 S",VLOOKUP($D41,'Armement cie'!$B$3:$Y$152,13,FALSE),IF($E41="HK 416 C",VLOOKUP($D41,'Armement cie'!$B$3:$Y$152,15,FALSE),IF($E41="ARMINUS",VLOOKUP($D41,'Armement cie'!$B$3:$Y$152,21,FALSE),IF($E41="FAMAS F1",VLOOKUP($D41,'Armement cie'!$B$3:$Y$152,9,FALSE),IF($E41="FAMAS INF",VLOOKUP($D41,'Armement cie'!$B$3:$Y$152,11,FALSE),IF($E41="FAMAS VALO",VLOOKUP($D41,'Armement cie'!$B$3:$Y$152,17,FALSE),IF($E41="EOTECH",VLOOKUP($D41,'Armement cie'!$B$3:$Y$152,19,FALSE),"")))))))))</f>
        <v/>
      </c>
      <c r="I41" s="60"/>
      <c r="J41" s="60"/>
      <c r="K41" s="58"/>
      <c r="L41" s="63"/>
      <c r="M41" s="63"/>
      <c r="N41" s="63"/>
      <c r="O41" s="63"/>
      <c r="P41" s="63"/>
      <c r="Q41" s="63"/>
      <c r="R41" s="58"/>
    </row>
    <row r="42" spans="1:18" ht="15.75" thickBot="1" x14ac:dyDescent="0.3">
      <c r="A42"/>
      <c r="B42" s="59"/>
      <c r="C42" s="19" t="str">
        <f>IF(D42="","",VLOOKUP(D42,'Armement cie'!$B$3:$U$152,2,FALSE))</f>
        <v/>
      </c>
      <c r="D42" s="12"/>
      <c r="E42" s="11"/>
      <c r="F42" s="10" t="str">
        <f>IF(E42="PAMAC 50",VLOOKUP(D42,'Armement cie'!$B$3:$Y$152,4,FALSE),IF(E42="PAMAS G1",VLOOKUP(D42,'Armement cie'!$B$3:$Y$152,6,FALSE),IF(E42="HK 416 S",VLOOKUP(D42,'Armement cie'!$B$3:$Y$152,12,FALSE),IF(E42="HK 416 C",VLOOKUP(D42,'Armement cie'!$B$3:$Y$152,14,FALSE),IF(E42="ARMINUS",VLOOKUP(D42,'Armement cie'!$B$3:$Y$152,20,FALSE),IF(E42="FAMAS F1",VLOOKUP(D42,'Armement cie'!$B$3:$Y$152,8,FALSE),IF(E42="FAMAS INF",VLOOKUP(D42,'Armement cie'!$B$3:$Y$152,10,FALSE),IF(E42="FAMAS VALO",VLOOKUP(D42,'Armement cie'!$B$3:$Y$152,16,FALSE),IF(E42="EOTECH",VLOOKUP(D42,'Armement cie'!$B$3:$Y$152,18,FALSE),"")))))))))</f>
        <v/>
      </c>
      <c r="G42" s="111"/>
      <c r="H42" s="76" t="str">
        <f>IF($E42="PAMAC 50",VLOOKUP($D42,'Armement cie'!$B$3:$Y$152,5,FALSE),IF($E42="PAMAS G1",VLOOKUP($D42,'Armement cie'!$B$3:$Y$152,7,FALSE),IF($E42="HK 416 S",VLOOKUP($D42,'Armement cie'!$B$3:$Y$152,13,FALSE),IF($E42="HK 416 C",VLOOKUP($D42,'Armement cie'!$B$3:$Y$152,15,FALSE),IF($E42="ARMINUS",VLOOKUP($D42,'Armement cie'!$B$3:$Y$152,21,FALSE),IF($E42="FAMAS F1",VLOOKUP($D42,'Armement cie'!$B$3:$Y$152,9,FALSE),IF($E42="FAMAS INF",VLOOKUP($D42,'Armement cie'!$B$3:$Y$152,11,FALSE),IF($E42="FAMAS VALO",VLOOKUP($D42,'Armement cie'!$B$3:$Y$152,17,FALSE),IF($E42="EOTECH",VLOOKUP($D42,'Armement cie'!$B$3:$Y$152,19,FALSE),"")))))))))</f>
        <v/>
      </c>
      <c r="I42" s="60"/>
      <c r="J42" s="60"/>
      <c r="K42" s="58"/>
      <c r="L42" s="63"/>
      <c r="M42" s="63"/>
      <c r="N42" s="63"/>
      <c r="O42" s="63"/>
      <c r="P42" s="63"/>
      <c r="Q42" s="63"/>
      <c r="R42" s="58"/>
    </row>
    <row r="43" spans="1:18" ht="15.75" thickBot="1" x14ac:dyDescent="0.3">
      <c r="A43"/>
      <c r="B43" s="59"/>
      <c r="C43" s="19" t="str">
        <f>IF(D43="","",VLOOKUP(D43,'Armement cie'!$B$3:$U$152,2,FALSE))</f>
        <v/>
      </c>
      <c r="D43" s="12"/>
      <c r="E43" s="11"/>
      <c r="F43" s="10" t="str">
        <f>IF(E43="PAMAC 50",VLOOKUP(D43,'Armement cie'!$B$3:$Y$152,4,FALSE),IF(E43="PAMAS G1",VLOOKUP(D43,'Armement cie'!$B$3:$Y$152,6,FALSE),IF(E43="HK 416 S",VLOOKUP(D43,'Armement cie'!$B$3:$Y$152,12,FALSE),IF(E43="HK 416 C",VLOOKUP(D43,'Armement cie'!$B$3:$Y$152,14,FALSE),IF(E43="ARMINUS",VLOOKUP(D43,'Armement cie'!$B$3:$Y$152,20,FALSE),IF(E43="FAMAS F1",VLOOKUP(D43,'Armement cie'!$B$3:$Y$152,8,FALSE),IF(E43="FAMAS INF",VLOOKUP(D43,'Armement cie'!$B$3:$Y$152,10,FALSE),IF(E43="FAMAS VALO",VLOOKUP(D43,'Armement cie'!$B$3:$Y$152,16,FALSE),IF(E43="EOTECH",VLOOKUP(D43,'Armement cie'!$B$3:$Y$152,18,FALSE),"")))))))))</f>
        <v/>
      </c>
      <c r="G43" s="111"/>
      <c r="H43" s="76" t="str">
        <f>IF($E43="PAMAC 50",VLOOKUP($D43,'Armement cie'!$B$3:$Y$152,5,FALSE),IF($E43="PAMAS G1",VLOOKUP($D43,'Armement cie'!$B$3:$Y$152,7,FALSE),IF($E43="HK 416 S",VLOOKUP($D43,'Armement cie'!$B$3:$Y$152,13,FALSE),IF($E43="HK 416 C",VLOOKUP($D43,'Armement cie'!$B$3:$Y$152,15,FALSE),IF($E43="ARMINUS",VLOOKUP($D43,'Armement cie'!$B$3:$Y$152,21,FALSE),IF($E43="FAMAS F1",VLOOKUP($D43,'Armement cie'!$B$3:$Y$152,9,FALSE),IF($E43="FAMAS INF",VLOOKUP($D43,'Armement cie'!$B$3:$Y$152,11,FALSE),IF($E43="FAMAS VALO",VLOOKUP($D43,'Armement cie'!$B$3:$Y$152,17,FALSE),IF($E43="EOTECH",VLOOKUP($D43,'Armement cie'!$B$3:$Y$152,19,FALSE),"")))))))))</f>
        <v/>
      </c>
      <c r="I43" s="60"/>
      <c r="J43" s="60"/>
      <c r="K43" s="58"/>
      <c r="L43" s="63"/>
      <c r="M43" s="63"/>
      <c r="N43" s="63"/>
      <c r="O43" s="63"/>
      <c r="P43" s="63"/>
      <c r="Q43" s="58"/>
      <c r="R43" s="58"/>
    </row>
    <row r="44" spans="1:18" ht="15.75" thickBot="1" x14ac:dyDescent="0.3">
      <c r="A44"/>
      <c r="B44" s="59"/>
      <c r="C44" s="19" t="str">
        <f>IF(D44="","",VLOOKUP(D44,'Armement cie'!$B$3:$U$152,2,FALSE))</f>
        <v/>
      </c>
      <c r="D44" s="12"/>
      <c r="E44" s="11"/>
      <c r="F44" s="10" t="str">
        <f>IF(E44="PAMAC 50",VLOOKUP(D44,'Armement cie'!$B$3:$Y$152,4,FALSE),IF(E44="PAMAS G1",VLOOKUP(D44,'Armement cie'!$B$3:$Y$152,6,FALSE),IF(E44="HK 416 S",VLOOKUP(D44,'Armement cie'!$B$3:$Y$152,12,FALSE),IF(E44="HK 416 C",VLOOKUP(D44,'Armement cie'!$B$3:$Y$152,14,FALSE),IF(E44="ARMINUS",VLOOKUP(D44,'Armement cie'!$B$3:$Y$152,20,FALSE),IF(E44="FAMAS F1",VLOOKUP(D44,'Armement cie'!$B$3:$Y$152,8,FALSE),IF(E44="FAMAS INF",VLOOKUP(D44,'Armement cie'!$B$3:$Y$152,10,FALSE),IF(E44="FAMAS VALO",VLOOKUP(D44,'Armement cie'!$B$3:$Y$152,16,FALSE),IF(E44="EOTECH",VLOOKUP(D44,'Armement cie'!$B$3:$Y$152,18,FALSE),"")))))))))</f>
        <v/>
      </c>
      <c r="G44" s="111"/>
      <c r="H44" s="76" t="str">
        <f>IF($E44="PAMAC 50",VLOOKUP($D44,'Armement cie'!$B$3:$Y$152,5,FALSE),IF($E44="PAMAS G1",VLOOKUP($D44,'Armement cie'!$B$3:$Y$152,7,FALSE),IF($E44="HK 416 S",VLOOKUP($D44,'Armement cie'!$B$3:$Y$152,13,FALSE),IF($E44="HK 416 C",VLOOKUP($D44,'Armement cie'!$B$3:$Y$152,15,FALSE),IF($E44="ARMINUS",VLOOKUP($D44,'Armement cie'!$B$3:$Y$152,21,FALSE),IF($E44="FAMAS F1",VLOOKUP($D44,'Armement cie'!$B$3:$Y$152,9,FALSE),IF($E44="FAMAS INF",VLOOKUP($D44,'Armement cie'!$B$3:$Y$152,11,FALSE),IF($E44="FAMAS VALO",VLOOKUP($D44,'Armement cie'!$B$3:$Y$152,17,FALSE),IF($E44="EOTECH",VLOOKUP($D44,'Armement cie'!$B$3:$Y$152,19,FALSE),"")))))))))</f>
        <v/>
      </c>
      <c r="I44" s="60"/>
      <c r="J44" s="60"/>
      <c r="K44" s="58"/>
      <c r="L44" s="63"/>
      <c r="M44" s="63"/>
      <c r="N44" s="63"/>
      <c r="O44" s="63"/>
      <c r="P44" s="63"/>
      <c r="Q44" s="58"/>
      <c r="R44" s="58"/>
    </row>
    <row r="45" spans="1:18" ht="15.75" thickBot="1" x14ac:dyDescent="0.3">
      <c r="A45"/>
      <c r="B45" s="59"/>
      <c r="C45" s="19" t="str">
        <f>IF(D45="","",VLOOKUP(D45,'Armement cie'!$B$3:$U$152,2,FALSE))</f>
        <v/>
      </c>
      <c r="D45" s="12"/>
      <c r="E45" s="11"/>
      <c r="F45" s="10" t="str">
        <f>IF(E45="PAMAC 50",VLOOKUP(D45,'Armement cie'!$B$3:$Y$152,4,FALSE),IF(E45="PAMAS G1",VLOOKUP(D45,'Armement cie'!$B$3:$Y$152,6,FALSE),IF(E45="HK 416 S",VLOOKUP(D45,'Armement cie'!$B$3:$Y$152,12,FALSE),IF(E45="HK 416 C",VLOOKUP(D45,'Armement cie'!$B$3:$Y$152,14,FALSE),IF(E45="ARMINUS",VLOOKUP(D45,'Armement cie'!$B$3:$Y$152,20,FALSE),IF(E45="FAMAS F1",VLOOKUP(D45,'Armement cie'!$B$3:$Y$152,8,FALSE),IF(E45="FAMAS INF",VLOOKUP(D45,'Armement cie'!$B$3:$Y$152,10,FALSE),IF(E45="FAMAS VALO",VLOOKUP(D45,'Armement cie'!$B$3:$Y$152,16,FALSE),IF(E45="EOTECH",VLOOKUP(D45,'Armement cie'!$B$3:$Y$152,18,FALSE),"")))))))))</f>
        <v/>
      </c>
      <c r="G45" s="111"/>
      <c r="H45" s="76" t="str">
        <f>IF($E45="PAMAC 50",VLOOKUP($D45,'Armement cie'!$B$3:$Y$152,5,FALSE),IF($E45="PAMAS G1",VLOOKUP($D45,'Armement cie'!$B$3:$Y$152,7,FALSE),IF($E45="HK 416 S",VLOOKUP($D45,'Armement cie'!$B$3:$Y$152,13,FALSE),IF($E45="HK 416 C",VLOOKUP($D45,'Armement cie'!$B$3:$Y$152,15,FALSE),IF($E45="ARMINUS",VLOOKUP($D45,'Armement cie'!$B$3:$Y$152,21,FALSE),IF($E45="FAMAS F1",VLOOKUP($D45,'Armement cie'!$B$3:$Y$152,9,FALSE),IF($E45="FAMAS INF",VLOOKUP($D45,'Armement cie'!$B$3:$Y$152,11,FALSE),IF($E45="FAMAS VALO",VLOOKUP($D45,'Armement cie'!$B$3:$Y$152,17,FALSE),IF($E45="EOTECH",VLOOKUP($D45,'Armement cie'!$B$3:$Y$152,19,FALSE),"")))))))))</f>
        <v/>
      </c>
      <c r="I45" s="60"/>
      <c r="J45" s="60"/>
      <c r="K45" s="58"/>
      <c r="L45" s="63"/>
      <c r="M45" s="58"/>
      <c r="N45" s="63"/>
      <c r="O45" s="63"/>
      <c r="P45" s="63"/>
      <c r="Q45" s="58"/>
      <c r="R45" s="58"/>
    </row>
    <row r="46" spans="1:18" ht="15.75" thickBot="1" x14ac:dyDescent="0.3">
      <c r="A46"/>
      <c r="B46" s="59"/>
      <c r="C46" s="19" t="str">
        <f>IF(D46="","",VLOOKUP(D46,'Armement cie'!$B$3:$U$152,2,FALSE))</f>
        <v/>
      </c>
      <c r="D46" s="12"/>
      <c r="E46" s="11"/>
      <c r="F46" s="10" t="str">
        <f>IF(E46="PAMAC 50",VLOOKUP(D46,'Armement cie'!$B$3:$Y$152,4,FALSE),IF(E46="PAMAS G1",VLOOKUP(D46,'Armement cie'!$B$3:$Y$152,6,FALSE),IF(E46="HK 416 S",VLOOKUP(D46,'Armement cie'!$B$3:$Y$152,12,FALSE),IF(E46="HK 416 C",VLOOKUP(D46,'Armement cie'!$B$3:$Y$152,14,FALSE),IF(E46="ARMINUS",VLOOKUP(D46,'Armement cie'!$B$3:$Y$152,20,FALSE),IF(E46="FAMAS F1",VLOOKUP(D46,'Armement cie'!$B$3:$Y$152,8,FALSE),IF(E46="FAMAS INF",VLOOKUP(D46,'Armement cie'!$B$3:$Y$152,10,FALSE),IF(E46="FAMAS VALO",VLOOKUP(D46,'Armement cie'!$B$3:$Y$152,16,FALSE),IF(E46="EOTECH",VLOOKUP(D46,'Armement cie'!$B$3:$Y$152,18,FALSE),"")))))))))</f>
        <v/>
      </c>
      <c r="G46" s="111"/>
      <c r="H46" s="76" t="str">
        <f>IF($E46="PAMAC 50",VLOOKUP($D46,'Armement cie'!$B$3:$Y$152,5,FALSE),IF($E46="PAMAS G1",VLOOKUP($D46,'Armement cie'!$B$3:$Y$152,7,FALSE),IF($E46="HK 416 S",VLOOKUP($D46,'Armement cie'!$B$3:$Y$152,13,FALSE),IF($E46="HK 416 C",VLOOKUP($D46,'Armement cie'!$B$3:$Y$152,15,FALSE),IF($E46="ARMINUS",VLOOKUP($D46,'Armement cie'!$B$3:$Y$152,21,FALSE),IF($E46="FAMAS F1",VLOOKUP($D46,'Armement cie'!$B$3:$Y$152,9,FALSE),IF($E46="FAMAS INF",VLOOKUP($D46,'Armement cie'!$B$3:$Y$152,11,FALSE),IF($E46="FAMAS VALO",VLOOKUP($D46,'Armement cie'!$B$3:$Y$152,17,FALSE),IF($E46="EOTECH",VLOOKUP($D46,'Armement cie'!$B$3:$Y$152,19,FALSE),"")))))))))</f>
        <v/>
      </c>
      <c r="I46" s="60"/>
      <c r="J46" s="60"/>
      <c r="K46" s="58"/>
      <c r="L46" s="63"/>
      <c r="M46" s="58"/>
      <c r="N46" s="63"/>
      <c r="O46" s="63"/>
      <c r="P46" s="63"/>
      <c r="Q46" s="58"/>
      <c r="R46" s="58"/>
    </row>
    <row r="47" spans="1:18" ht="15.75" thickBot="1" x14ac:dyDescent="0.3">
      <c r="A47"/>
      <c r="B47" s="59"/>
      <c r="C47" s="19" t="str">
        <f>IF(D47="","",VLOOKUP(D47,'Armement cie'!$B$3:$U$152,2,FALSE))</f>
        <v/>
      </c>
      <c r="D47" s="12"/>
      <c r="E47" s="11"/>
      <c r="F47" s="10" t="str">
        <f>IF(E47="PAMAC 50",VLOOKUP(D47,'Armement cie'!$B$3:$Y$152,4,FALSE),IF(E47="PAMAS G1",VLOOKUP(D47,'Armement cie'!$B$3:$Y$152,6,FALSE),IF(E47="HK 416 S",VLOOKUP(D47,'Armement cie'!$B$3:$Y$152,12,FALSE),IF(E47="HK 416 C",VLOOKUP(D47,'Armement cie'!$B$3:$Y$152,14,FALSE),IF(E47="ARMINUS",VLOOKUP(D47,'Armement cie'!$B$3:$Y$152,20,FALSE),IF(E47="FAMAS F1",VLOOKUP(D47,'Armement cie'!$B$3:$Y$152,8,FALSE),IF(E47="FAMAS INF",VLOOKUP(D47,'Armement cie'!$B$3:$Y$152,10,FALSE),IF(E47="FAMAS VALO",VLOOKUP(D47,'Armement cie'!$B$3:$Y$152,16,FALSE),IF(E47="EOTECH",VLOOKUP(D47,'Armement cie'!$B$3:$Y$152,18,FALSE),"")))))))))</f>
        <v/>
      </c>
      <c r="G47" s="111"/>
      <c r="H47" s="76" t="str">
        <f>IF($E47="PAMAC 50",VLOOKUP($D47,'Armement cie'!$B$3:$Y$152,5,FALSE),IF($E47="PAMAS G1",VLOOKUP($D47,'Armement cie'!$B$3:$Y$152,7,FALSE),IF($E47="HK 416 S",VLOOKUP($D47,'Armement cie'!$B$3:$Y$152,13,FALSE),IF($E47="HK 416 C",VLOOKUP($D47,'Armement cie'!$B$3:$Y$152,15,FALSE),IF($E47="ARMINUS",VLOOKUP($D47,'Armement cie'!$B$3:$Y$152,21,FALSE),IF($E47="FAMAS F1",VLOOKUP($D47,'Armement cie'!$B$3:$Y$152,9,FALSE),IF($E47="FAMAS INF",VLOOKUP($D47,'Armement cie'!$B$3:$Y$152,11,FALSE),IF($E47="FAMAS VALO",VLOOKUP($D47,'Armement cie'!$B$3:$Y$152,17,FALSE),IF($E47="EOTECH",VLOOKUP($D47,'Armement cie'!$B$3:$Y$152,19,FALSE),"")))))))))</f>
        <v/>
      </c>
      <c r="I47" s="60"/>
      <c r="J47" s="60"/>
      <c r="K47" s="58"/>
      <c r="L47" s="63"/>
      <c r="M47" s="58"/>
      <c r="N47" s="63"/>
      <c r="O47" s="63"/>
      <c r="P47" s="63"/>
      <c r="Q47" s="58"/>
      <c r="R47" s="58"/>
    </row>
    <row r="48" spans="1:18" ht="15.75" thickBot="1" x14ac:dyDescent="0.3">
      <c r="A48"/>
      <c r="B48" s="59"/>
      <c r="C48" s="19" t="str">
        <f>IF(D48="","",VLOOKUP(D48,'Armement cie'!$B$3:$U$152,2,FALSE))</f>
        <v/>
      </c>
      <c r="D48" s="12"/>
      <c r="E48" s="11"/>
      <c r="F48" s="10" t="str">
        <f>IF(E48="PAMAC 50",VLOOKUP(D48,'Armement cie'!$B$3:$Y$152,4,FALSE),IF(E48="PAMAS G1",VLOOKUP(D48,'Armement cie'!$B$3:$Y$152,6,FALSE),IF(E48="HK 416 S",VLOOKUP(D48,'Armement cie'!$B$3:$Y$152,12,FALSE),IF(E48="HK 416 C",VLOOKUP(D48,'Armement cie'!$B$3:$Y$152,14,FALSE),IF(E48="ARMINUS",VLOOKUP(D48,'Armement cie'!$B$3:$Y$152,20,FALSE),IF(E48="FAMAS F1",VLOOKUP(D48,'Armement cie'!$B$3:$Y$152,8,FALSE),IF(E48="FAMAS INF",VLOOKUP(D48,'Armement cie'!$B$3:$Y$152,10,FALSE),IF(E48="FAMAS VALO",VLOOKUP(D48,'Armement cie'!$B$3:$Y$152,16,FALSE),IF(E48="EOTECH",VLOOKUP(D48,'Armement cie'!$B$3:$Y$152,18,FALSE),"")))))))))</f>
        <v/>
      </c>
      <c r="G48" s="111"/>
      <c r="H48" s="76" t="str">
        <f>IF($E48="PAMAC 50",VLOOKUP($D48,'Armement cie'!$B$3:$Y$152,5,FALSE),IF($E48="PAMAS G1",VLOOKUP($D48,'Armement cie'!$B$3:$Y$152,7,FALSE),IF($E48="HK 416 S",VLOOKUP($D48,'Armement cie'!$B$3:$Y$152,13,FALSE),IF($E48="HK 416 C",VLOOKUP($D48,'Armement cie'!$B$3:$Y$152,15,FALSE),IF($E48="ARMINUS",VLOOKUP($D48,'Armement cie'!$B$3:$Y$152,21,FALSE),IF($E48="FAMAS F1",VLOOKUP($D48,'Armement cie'!$B$3:$Y$152,9,FALSE),IF($E48="FAMAS INF",VLOOKUP($D48,'Armement cie'!$B$3:$Y$152,11,FALSE),IF($E48="FAMAS VALO",VLOOKUP($D48,'Armement cie'!$B$3:$Y$152,17,FALSE),IF($E48="EOTECH",VLOOKUP($D48,'Armement cie'!$B$3:$Y$152,19,FALSE),"")))))))))</f>
        <v/>
      </c>
      <c r="I48" s="60"/>
      <c r="J48" s="60"/>
      <c r="K48" s="58"/>
      <c r="L48" s="63"/>
      <c r="M48" s="58"/>
      <c r="N48" s="63"/>
      <c r="O48" s="63"/>
      <c r="P48" s="63"/>
      <c r="Q48" s="58"/>
      <c r="R48" s="58"/>
    </row>
    <row r="49" spans="1:18" ht="15.75" thickBot="1" x14ac:dyDescent="0.3">
      <c r="A49"/>
      <c r="B49" s="59"/>
      <c r="C49" s="19" t="str">
        <f>IF(D49="","",VLOOKUP(D49,'Armement cie'!$B$3:$U$152,2,FALSE))</f>
        <v/>
      </c>
      <c r="D49" s="12"/>
      <c r="E49" s="11"/>
      <c r="F49" s="10" t="str">
        <f>IF(E49="PAMAC 50",VLOOKUP(D49,'Armement cie'!$B$3:$Y$152,4,FALSE),IF(E49="PAMAS G1",VLOOKUP(D49,'Armement cie'!$B$3:$Y$152,6,FALSE),IF(E49="HK 416 S",VLOOKUP(D49,'Armement cie'!$B$3:$Y$152,12,FALSE),IF(E49="HK 416 C",VLOOKUP(D49,'Armement cie'!$B$3:$Y$152,14,FALSE),IF(E49="ARMINUS",VLOOKUP(D49,'Armement cie'!$B$3:$Y$152,20,FALSE),IF(E49="FAMAS F1",VLOOKUP(D49,'Armement cie'!$B$3:$Y$152,8,FALSE),IF(E49="FAMAS INF",VLOOKUP(D49,'Armement cie'!$B$3:$Y$152,10,FALSE),IF(E49="FAMAS VALO",VLOOKUP(D49,'Armement cie'!$B$3:$Y$152,16,FALSE),IF(E49="EOTECH",VLOOKUP(D49,'Armement cie'!$B$3:$Y$152,18,FALSE),"")))))))))</f>
        <v/>
      </c>
      <c r="G49" s="111"/>
      <c r="H49" s="76" t="str">
        <f>IF($E49="PAMAC 50",VLOOKUP($D49,'Armement cie'!$B$3:$Y$152,5,FALSE),IF($E49="PAMAS G1",VLOOKUP($D49,'Armement cie'!$B$3:$Y$152,7,FALSE),IF($E49="HK 416 S",VLOOKUP($D49,'Armement cie'!$B$3:$Y$152,13,FALSE),IF($E49="HK 416 C",VLOOKUP($D49,'Armement cie'!$B$3:$Y$152,15,FALSE),IF($E49="ARMINUS",VLOOKUP($D49,'Armement cie'!$B$3:$Y$152,21,FALSE),IF($E49="FAMAS F1",VLOOKUP($D49,'Armement cie'!$B$3:$Y$152,9,FALSE),IF($E49="FAMAS INF",VLOOKUP($D49,'Armement cie'!$B$3:$Y$152,11,FALSE),IF($E49="FAMAS VALO",VLOOKUP($D49,'Armement cie'!$B$3:$Y$152,17,FALSE),IF($E49="EOTECH",VLOOKUP($D49,'Armement cie'!$B$3:$Y$152,19,FALSE),"")))))))))</f>
        <v/>
      </c>
      <c r="I49" s="60"/>
      <c r="J49" s="60"/>
      <c r="K49" s="58"/>
      <c r="L49" s="63"/>
      <c r="M49" s="58"/>
      <c r="N49" s="63"/>
      <c r="O49" s="63"/>
      <c r="P49" s="63"/>
      <c r="Q49" s="58"/>
      <c r="R49" s="58"/>
    </row>
    <row r="50" spans="1:18" ht="15.75" thickBot="1" x14ac:dyDescent="0.3">
      <c r="A50"/>
      <c r="B50" s="59"/>
      <c r="C50" s="86" t="str">
        <f>IF(D50="","",VLOOKUP(D50,'Armement cie'!$B$3:$U$152,2,FALSE))</f>
        <v/>
      </c>
      <c r="D50" s="54"/>
      <c r="E50" s="55"/>
      <c r="F50" s="87" t="str">
        <f>IF(E50="PAMAC 50",VLOOKUP(D50,'Armement cie'!$B$3:$Y$152,4,FALSE),IF(E50="PAMAS G1",VLOOKUP(D50,'Armement cie'!$B$3:$Y$152,6,FALSE),IF(E50="HK 416 S",VLOOKUP(D50,'Armement cie'!$B$3:$Y$152,12,FALSE),IF(E50="HK 416 C",VLOOKUP(D50,'Armement cie'!$B$3:$Y$152,14,FALSE),IF(E50="ARMINUS",VLOOKUP(D50,'Armement cie'!$B$3:$Y$152,20,FALSE),IF(E50="FAMAS F1",VLOOKUP(D50,'Armement cie'!$B$3:$Y$152,8,FALSE),IF(E50="FAMAS INF",VLOOKUP(D50,'Armement cie'!$B$3:$Y$152,10,FALSE),IF(E50="FAMAS VALO",VLOOKUP(D50,'Armement cie'!$B$3:$Y$152,16,FALSE),IF(E50="EOTECH",VLOOKUP(D50,'Armement cie'!$B$3:$Y$152,18,FALSE),"")))))))))</f>
        <v/>
      </c>
      <c r="G50" s="112"/>
      <c r="H50" s="77" t="str">
        <f>IF($E50="PAMAC 50",VLOOKUP($D50,'Armement cie'!$B$3:$Y$152,5,FALSE),IF($E50="PAMAS G1",VLOOKUP($D50,'Armement cie'!$B$3:$Y$152,7,FALSE),IF($E50="HK 416 S",VLOOKUP($D50,'Armement cie'!$B$3:$Y$152,13,FALSE),IF($E50="HK 416 C",VLOOKUP($D50,'Armement cie'!$B$3:$Y$152,15,FALSE),IF($E50="ARMINUS",VLOOKUP($D50,'Armement cie'!$B$3:$Y$152,21,FALSE),IF($E50="FAMAS F1",VLOOKUP($D50,'Armement cie'!$B$3:$Y$152,9,FALSE),IF($E50="FAMAS INF",VLOOKUP($D50,'Armement cie'!$B$3:$Y$152,11,FALSE),IF($E50="FAMAS VALO",VLOOKUP($D50,'Armement cie'!$B$3:$Y$152,17,FALSE),IF($E50="EOTECH",VLOOKUP($D50,'Armement cie'!$B$3:$Y$152,19,FALSE),"")))))))))</f>
        <v/>
      </c>
      <c r="I50" s="60"/>
      <c r="J50" s="60"/>
      <c r="K50" s="58"/>
      <c r="L50" s="63"/>
      <c r="M50" s="58"/>
      <c r="N50" s="63"/>
      <c r="O50" s="63"/>
      <c r="P50" s="63"/>
      <c r="Q50" s="58"/>
      <c r="R50" s="58"/>
    </row>
    <row r="51" spans="1:18" ht="15.75" thickTop="1" x14ac:dyDescent="0.25">
      <c r="A51"/>
      <c r="B51" s="59"/>
      <c r="C51" s="130"/>
      <c r="D51" s="131"/>
      <c r="E51" s="132"/>
      <c r="F51" s="131"/>
      <c r="G51" s="88"/>
      <c r="H51" s="67"/>
      <c r="I51" s="60"/>
      <c r="J51" s="60"/>
      <c r="K51" s="58"/>
      <c r="L51" s="63"/>
      <c r="M51" s="58"/>
      <c r="N51" s="63"/>
      <c r="O51" s="63"/>
      <c r="P51" s="63"/>
      <c r="Q51" s="58"/>
      <c r="R51" s="58"/>
    </row>
    <row r="52" spans="1:18" ht="15" x14ac:dyDescent="0.25">
      <c r="A52"/>
      <c r="B52" s="59"/>
      <c r="C52" s="92"/>
      <c r="D52" s="93"/>
      <c r="E52" s="133"/>
      <c r="F52" s="134"/>
      <c r="G52" s="57"/>
      <c r="H52" s="67"/>
      <c r="I52" s="60"/>
      <c r="J52" s="60"/>
      <c r="K52" s="58"/>
      <c r="L52" s="63"/>
      <c r="M52" s="58"/>
      <c r="N52" s="63"/>
      <c r="O52" s="63"/>
      <c r="P52" s="63"/>
      <c r="Q52" s="58"/>
      <c r="R52" s="58"/>
    </row>
    <row r="53" spans="1:18" ht="15.75" x14ac:dyDescent="0.25">
      <c r="A53"/>
      <c r="B53" s="59"/>
      <c r="C53" s="38"/>
      <c r="D53" s="8"/>
      <c r="E53" s="9"/>
      <c r="F53" s="8"/>
      <c r="G53" s="39"/>
      <c r="H53" s="67"/>
      <c r="I53" s="60"/>
      <c r="J53" s="60"/>
      <c r="K53" s="58"/>
      <c r="L53" s="63"/>
      <c r="M53" s="58"/>
      <c r="N53" s="63"/>
      <c r="O53" s="63"/>
      <c r="P53" s="63"/>
      <c r="Q53" s="58"/>
      <c r="R53" s="58"/>
    </row>
    <row r="54" spans="1:18" ht="15.75" x14ac:dyDescent="0.25">
      <c r="A54"/>
      <c r="B54" s="59"/>
      <c r="C54" s="40"/>
      <c r="D54" s="5"/>
      <c r="E54" s="6"/>
      <c r="F54" s="5"/>
      <c r="G54" s="41"/>
      <c r="H54" s="67"/>
      <c r="I54" s="60"/>
      <c r="J54" s="60"/>
      <c r="K54" s="58"/>
      <c r="L54" s="63"/>
      <c r="M54" s="58"/>
      <c r="N54" s="63"/>
      <c r="O54" s="63"/>
      <c r="P54" s="63"/>
      <c r="Q54" s="58"/>
      <c r="R54" s="58"/>
    </row>
    <row r="55" spans="1:18" ht="16.5" thickBot="1" x14ac:dyDescent="0.3">
      <c r="A55"/>
      <c r="B55" s="59"/>
      <c r="C55" s="42"/>
      <c r="D55" s="43"/>
      <c r="E55" s="44"/>
      <c r="F55" s="43"/>
      <c r="G55" s="45"/>
      <c r="H55" s="67"/>
      <c r="I55" s="60"/>
      <c r="J55" s="60"/>
      <c r="K55" s="58"/>
      <c r="L55" s="63"/>
      <c r="M55" s="58"/>
      <c r="N55" s="63"/>
      <c r="O55" s="63"/>
      <c r="P55" s="63"/>
      <c r="Q55" s="58"/>
      <c r="R55" s="58"/>
    </row>
    <row r="56" spans="1:18" ht="16.5" hidden="1" thickTop="1" x14ac:dyDescent="0.25">
      <c r="A56"/>
      <c r="B56" s="59"/>
      <c r="C56" s="6"/>
      <c r="D56" s="5"/>
      <c r="E56" s="6"/>
      <c r="F56" s="5"/>
      <c r="G56" s="4" t="s">
        <v>38</v>
      </c>
      <c r="H56" s="67"/>
      <c r="I56" s="60"/>
      <c r="J56" s="60"/>
      <c r="K56" s="58"/>
      <c r="L56" s="63"/>
      <c r="M56" s="58"/>
      <c r="N56" s="63"/>
      <c r="O56" s="63"/>
      <c r="P56" s="63"/>
      <c r="Q56" s="58"/>
      <c r="R56" s="58"/>
    </row>
    <row r="57" spans="1:18" ht="16.5" hidden="1" thickTop="1" x14ac:dyDescent="0.25">
      <c r="A57"/>
      <c r="B57" s="59"/>
      <c r="C57" s="6"/>
      <c r="D57" s="5"/>
      <c r="E57" s="6"/>
      <c r="F57" s="5"/>
      <c r="G57" s="4"/>
      <c r="H57" s="67"/>
      <c r="I57" s="60"/>
      <c r="J57" s="60"/>
      <c r="K57" s="58"/>
      <c r="L57" s="63"/>
      <c r="M57" s="58"/>
      <c r="N57" s="63"/>
      <c r="O57" s="63"/>
      <c r="P57" s="63"/>
      <c r="Q57" s="58"/>
      <c r="R57" s="58"/>
    </row>
    <row r="58" spans="1:18" ht="16.5" hidden="1" thickTop="1" x14ac:dyDescent="0.25">
      <c r="A58"/>
      <c r="B58" s="59"/>
      <c r="C58" s="15"/>
      <c r="D58" s="14"/>
      <c r="E58" s="15"/>
      <c r="F58" s="14"/>
      <c r="G58" s="13"/>
      <c r="H58" s="78"/>
      <c r="I58" s="60"/>
      <c r="J58" s="60"/>
      <c r="K58" s="58"/>
      <c r="L58" s="63"/>
      <c r="M58" s="58"/>
      <c r="N58" s="63"/>
      <c r="O58" s="63"/>
      <c r="P58" s="63"/>
      <c r="Q58" s="58"/>
      <c r="R58" s="58"/>
    </row>
    <row r="59" spans="1:18" ht="15.75" thickTop="1" x14ac:dyDescent="0.25">
      <c r="A59"/>
      <c r="B59" s="59"/>
      <c r="C59" s="46"/>
      <c r="D59" s="46"/>
      <c r="E59" s="46"/>
      <c r="F59" s="47"/>
      <c r="G59" s="48"/>
      <c r="H59" s="79"/>
      <c r="I59" s="60"/>
      <c r="J59" s="60"/>
      <c r="K59" s="58"/>
      <c r="L59" s="63"/>
      <c r="M59" s="58"/>
      <c r="N59" s="63"/>
      <c r="O59" s="63"/>
      <c r="P59" s="63"/>
      <c r="Q59" s="58"/>
      <c r="R59" s="58"/>
    </row>
    <row r="60" spans="1:18" ht="15" x14ac:dyDescent="0.25">
      <c r="A60"/>
      <c r="B60" s="59"/>
      <c r="C60" s="49"/>
      <c r="D60" s="49"/>
      <c r="E60" s="50"/>
      <c r="F60" s="50"/>
      <c r="G60" s="49"/>
      <c r="H60" s="74"/>
      <c r="I60" s="60"/>
      <c r="J60" s="60"/>
      <c r="K60" s="58"/>
      <c r="L60" s="63"/>
      <c r="M60" s="58"/>
      <c r="N60" s="63"/>
      <c r="O60" s="63"/>
      <c r="P60" s="63"/>
      <c r="Q60" s="58"/>
      <c r="R60" s="58"/>
    </row>
    <row r="61" spans="1:18" ht="15" x14ac:dyDescent="0.25">
      <c r="A61"/>
      <c r="B61" s="59"/>
      <c r="C61" s="51"/>
      <c r="D61" s="51"/>
      <c r="E61" s="51"/>
      <c r="F61" s="52"/>
      <c r="G61" s="53"/>
      <c r="H61" s="60"/>
      <c r="I61" s="60"/>
      <c r="J61" s="60"/>
      <c r="K61" s="58"/>
      <c r="L61" s="63"/>
      <c r="M61" s="58"/>
      <c r="N61" s="63"/>
      <c r="O61" s="63"/>
      <c r="P61" s="63"/>
      <c r="Q61" s="58"/>
      <c r="R61" s="58"/>
    </row>
    <row r="62" spans="1:18" ht="15" x14ac:dyDescent="0.25">
      <c r="A62"/>
      <c r="B62" s="59"/>
      <c r="C62" s="2"/>
      <c r="D62" s="2"/>
      <c r="E62" s="3"/>
      <c r="F62" s="3"/>
      <c r="G62" s="2"/>
      <c r="H62" s="60"/>
      <c r="I62" s="60"/>
      <c r="J62" s="60"/>
      <c r="K62" s="58"/>
      <c r="L62" s="63"/>
      <c r="M62" s="58"/>
      <c r="N62" s="63"/>
      <c r="O62" s="63"/>
      <c r="P62" s="63"/>
      <c r="Q62" s="58"/>
      <c r="R62" s="58"/>
    </row>
    <row r="63" spans="1:18" ht="15" x14ac:dyDescent="0.25">
      <c r="A63"/>
      <c r="B63" s="59"/>
      <c r="H63" s="74"/>
      <c r="I63" s="60"/>
      <c r="J63" s="60"/>
      <c r="K63" s="58"/>
      <c r="L63" s="63"/>
      <c r="M63" s="58"/>
      <c r="N63" s="63"/>
      <c r="O63" s="63"/>
      <c r="P63" s="63"/>
      <c r="Q63" s="58"/>
      <c r="R63" s="58"/>
    </row>
    <row r="64" spans="1:18" ht="15" x14ac:dyDescent="0.25">
      <c r="A64"/>
      <c r="H64" s="74"/>
      <c r="I64" s="60"/>
      <c r="J64" s="60"/>
      <c r="K64" s="58"/>
      <c r="L64" s="63"/>
      <c r="M64" s="58"/>
      <c r="N64" s="63"/>
      <c r="O64" s="63"/>
      <c r="P64" s="63"/>
      <c r="Q64" s="58"/>
      <c r="R64" s="58"/>
    </row>
    <row r="65" spans="1:18" ht="15" x14ac:dyDescent="0.25">
      <c r="A65"/>
      <c r="H65" s="74"/>
      <c r="I65" s="60"/>
      <c r="J65" s="60"/>
      <c r="K65" s="58"/>
      <c r="L65" s="63"/>
      <c r="M65" s="58"/>
      <c r="N65" s="63"/>
      <c r="O65" s="63"/>
      <c r="P65" s="63"/>
      <c r="Q65" s="58"/>
      <c r="R65" s="58"/>
    </row>
    <row r="66" spans="1:18" ht="15" x14ac:dyDescent="0.25">
      <c r="A66"/>
      <c r="H66" s="74"/>
      <c r="I66" s="60"/>
      <c r="J66" s="60"/>
      <c r="K66" s="58"/>
      <c r="L66" s="63"/>
      <c r="M66" s="58"/>
      <c r="N66" s="63"/>
      <c r="O66" s="63"/>
      <c r="P66" s="63"/>
      <c r="Q66" s="58"/>
      <c r="R66" s="58"/>
    </row>
    <row r="67" spans="1:18" ht="15" x14ac:dyDescent="0.25">
      <c r="A67"/>
      <c r="H67" s="74"/>
      <c r="I67" s="60"/>
      <c r="J67" s="60"/>
      <c r="K67" s="58"/>
      <c r="L67" s="63"/>
      <c r="M67" s="58"/>
      <c r="N67" s="63"/>
      <c r="O67" s="63"/>
      <c r="P67" s="63"/>
      <c r="Q67" s="58"/>
      <c r="R67" s="58"/>
    </row>
    <row r="68" spans="1:18" ht="15" x14ac:dyDescent="0.25">
      <c r="A68"/>
      <c r="H68" s="74"/>
      <c r="I68" s="60"/>
      <c r="J68" s="60"/>
      <c r="K68" s="58"/>
      <c r="L68" s="63"/>
      <c r="M68" s="58"/>
      <c r="N68" s="63"/>
      <c r="O68" s="63"/>
      <c r="P68" s="63"/>
      <c r="Q68" s="58"/>
      <c r="R68" s="58"/>
    </row>
    <row r="69" spans="1:18" ht="15" x14ac:dyDescent="0.25">
      <c r="A69"/>
      <c r="H69" s="74"/>
      <c r="I69" s="60"/>
      <c r="J69" s="60"/>
      <c r="K69" s="58"/>
      <c r="L69" s="63"/>
      <c r="M69" s="58"/>
      <c r="N69" s="63"/>
      <c r="O69" s="63"/>
      <c r="P69" s="63"/>
      <c r="Q69" s="58"/>
      <c r="R69" s="58"/>
    </row>
    <row r="70" spans="1:18" ht="15" x14ac:dyDescent="0.25">
      <c r="A70"/>
      <c r="H70" s="74"/>
      <c r="I70" s="60"/>
      <c r="J70" s="60"/>
      <c r="K70" s="58"/>
      <c r="L70" s="63"/>
      <c r="M70" s="58"/>
      <c r="N70" s="63"/>
      <c r="O70" s="63"/>
      <c r="P70" s="63"/>
      <c r="Q70" s="58"/>
      <c r="R70" s="58"/>
    </row>
    <row r="71" spans="1:18" ht="15" x14ac:dyDescent="0.25">
      <c r="A71"/>
      <c r="H71" s="74"/>
      <c r="I71" s="60"/>
      <c r="J71" s="60"/>
      <c r="K71" s="58"/>
      <c r="L71" s="63"/>
      <c r="M71" s="58"/>
      <c r="N71" s="63"/>
      <c r="O71" s="63"/>
      <c r="P71" s="63"/>
      <c r="Q71" s="58"/>
      <c r="R71" s="58"/>
    </row>
    <row r="72" spans="1:18" ht="15" x14ac:dyDescent="0.25">
      <c r="A72"/>
      <c r="H72" s="74"/>
      <c r="I72" s="60"/>
      <c r="J72" s="60"/>
      <c r="K72" s="58"/>
      <c r="L72" s="63"/>
      <c r="M72" s="58"/>
      <c r="N72" s="63"/>
      <c r="O72" s="63"/>
      <c r="P72" s="63"/>
      <c r="Q72" s="58"/>
      <c r="R72" s="58"/>
    </row>
    <row r="73" spans="1:18" ht="15" x14ac:dyDescent="0.25">
      <c r="A73"/>
      <c r="H73" s="74"/>
      <c r="I73" s="60"/>
      <c r="J73" s="60"/>
      <c r="K73" s="58"/>
      <c r="L73" s="63"/>
      <c r="M73" s="58"/>
      <c r="N73" s="63"/>
      <c r="O73" s="63"/>
      <c r="P73" s="63"/>
      <c r="Q73" s="58"/>
      <c r="R73" s="58"/>
    </row>
    <row r="74" spans="1:18" ht="15" x14ac:dyDescent="0.25">
      <c r="A74"/>
      <c r="H74" s="74"/>
      <c r="I74" s="60"/>
      <c r="J74" s="60"/>
      <c r="K74" s="58"/>
      <c r="L74" s="63"/>
      <c r="M74" s="58"/>
      <c r="N74" s="63"/>
      <c r="O74" s="63"/>
      <c r="P74" s="63"/>
      <c r="Q74" s="58"/>
      <c r="R74" s="58"/>
    </row>
    <row r="75" spans="1:18" ht="15" x14ac:dyDescent="0.25">
      <c r="A75"/>
      <c r="H75" s="74"/>
      <c r="I75" s="60"/>
      <c r="J75" s="60"/>
      <c r="K75" s="58"/>
      <c r="L75" s="63"/>
      <c r="M75" s="58"/>
      <c r="N75" s="63"/>
      <c r="O75" s="63"/>
      <c r="P75" s="63"/>
      <c r="Q75" s="58"/>
      <c r="R75" s="58"/>
    </row>
    <row r="76" spans="1:18" ht="15" x14ac:dyDescent="0.25">
      <c r="A76"/>
      <c r="H76" s="74"/>
      <c r="I76" s="60"/>
      <c r="J76" s="60"/>
      <c r="K76" s="58"/>
      <c r="L76" s="63"/>
      <c r="M76" s="58"/>
      <c r="N76" s="63"/>
      <c r="O76" s="63"/>
      <c r="P76" s="63"/>
      <c r="Q76" s="58"/>
      <c r="R76" s="58"/>
    </row>
    <row r="77" spans="1:18" ht="15" x14ac:dyDescent="0.25">
      <c r="A77"/>
      <c r="H77" s="74"/>
      <c r="I77" s="60"/>
      <c r="J77" s="60"/>
      <c r="K77" s="58"/>
      <c r="L77" s="63"/>
      <c r="M77" s="58"/>
      <c r="N77" s="63"/>
      <c r="O77" s="63"/>
      <c r="P77" s="63"/>
      <c r="Q77" s="58"/>
      <c r="R77" s="58"/>
    </row>
    <row r="78" spans="1:18" ht="15" x14ac:dyDescent="0.25">
      <c r="A78"/>
      <c r="H78" s="74"/>
      <c r="I78" s="60"/>
      <c r="J78" s="60"/>
      <c r="K78" s="58"/>
      <c r="L78" s="63"/>
      <c r="M78" s="58"/>
      <c r="N78" s="63"/>
      <c r="O78" s="63"/>
      <c r="P78" s="63"/>
      <c r="Q78" s="58"/>
      <c r="R78" s="58"/>
    </row>
    <row r="79" spans="1:18" ht="15" x14ac:dyDescent="0.25">
      <c r="A79"/>
      <c r="H79" s="74"/>
      <c r="I79" s="60"/>
      <c r="J79" s="60"/>
      <c r="K79" s="58"/>
      <c r="L79" s="63"/>
      <c r="M79" s="58"/>
      <c r="N79" s="63"/>
      <c r="O79" s="63"/>
      <c r="P79" s="63"/>
      <c r="Q79" s="58"/>
      <c r="R79" s="58"/>
    </row>
    <row r="80" spans="1:18" ht="15" x14ac:dyDescent="0.25">
      <c r="A80"/>
      <c r="H80" s="74"/>
      <c r="I80" s="60"/>
      <c r="J80" s="60"/>
      <c r="K80" s="58"/>
      <c r="L80" s="63"/>
      <c r="M80" s="58"/>
      <c r="N80" s="63"/>
      <c r="O80" s="63"/>
      <c r="P80" s="63"/>
      <c r="Q80" s="58"/>
      <c r="R80" s="58"/>
    </row>
    <row r="81" spans="1:18" ht="15" x14ac:dyDescent="0.25">
      <c r="A81"/>
      <c r="H81" s="74"/>
      <c r="I81" s="60"/>
      <c r="J81" s="60"/>
      <c r="K81" s="58"/>
      <c r="L81" s="63"/>
      <c r="M81" s="58"/>
      <c r="N81" s="63"/>
      <c r="O81" s="63"/>
      <c r="P81" s="63"/>
      <c r="Q81" s="58"/>
      <c r="R81" s="58"/>
    </row>
    <row r="82" spans="1:18" ht="15" x14ac:dyDescent="0.25">
      <c r="A82"/>
      <c r="H82" s="74"/>
      <c r="I82" s="60"/>
      <c r="J82" s="60"/>
      <c r="K82" s="58"/>
      <c r="L82" s="63"/>
      <c r="M82" s="58"/>
      <c r="N82" s="63"/>
      <c r="O82" s="63"/>
      <c r="P82" s="63"/>
      <c r="Q82" s="58"/>
      <c r="R82" s="58"/>
    </row>
    <row r="83" spans="1:18" ht="15" x14ac:dyDescent="0.25">
      <c r="A83"/>
      <c r="H83" s="74"/>
      <c r="I83" s="60"/>
      <c r="J83" s="60"/>
      <c r="K83" s="58"/>
      <c r="L83" s="63"/>
      <c r="M83" s="58"/>
      <c r="N83" s="63"/>
      <c r="O83" s="63"/>
      <c r="P83" s="63"/>
      <c r="Q83" s="58"/>
      <c r="R83" s="58"/>
    </row>
    <row r="84" spans="1:18" ht="15" x14ac:dyDescent="0.25">
      <c r="A84"/>
      <c r="H84" s="74"/>
      <c r="I84" s="60"/>
      <c r="J84" s="60"/>
      <c r="K84" s="58"/>
      <c r="L84" s="63"/>
      <c r="M84" s="58"/>
      <c r="N84" s="63"/>
      <c r="O84" s="63"/>
      <c r="P84" s="63"/>
      <c r="Q84" s="58"/>
      <c r="R84" s="58"/>
    </row>
    <row r="85" spans="1:18" ht="15" x14ac:dyDescent="0.25">
      <c r="A85"/>
      <c r="H85" s="74"/>
      <c r="I85" s="60"/>
      <c r="J85" s="60"/>
      <c r="K85" s="58"/>
      <c r="L85" s="63"/>
      <c r="M85" s="58"/>
      <c r="N85" s="63"/>
      <c r="O85" s="63"/>
      <c r="P85" s="63"/>
      <c r="Q85" s="58"/>
      <c r="R85" s="58"/>
    </row>
    <row r="86" spans="1:18" ht="15" x14ac:dyDescent="0.25">
      <c r="A86"/>
      <c r="H86" s="74"/>
      <c r="I86" s="60"/>
      <c r="J86" s="60"/>
      <c r="K86" s="58"/>
      <c r="L86" s="63"/>
      <c r="M86" s="58"/>
      <c r="N86" s="63"/>
      <c r="O86" s="63"/>
      <c r="P86" s="63"/>
      <c r="Q86" s="58"/>
      <c r="R86" s="58"/>
    </row>
    <row r="87" spans="1:18" ht="15" x14ac:dyDescent="0.25">
      <c r="A87"/>
      <c r="H87" s="74"/>
      <c r="I87" s="60"/>
      <c r="J87" s="60"/>
      <c r="K87" s="58"/>
      <c r="L87" s="63"/>
      <c r="M87" s="58"/>
      <c r="N87" s="63"/>
      <c r="O87" s="63"/>
      <c r="P87" s="63"/>
      <c r="Q87" s="58"/>
      <c r="R87" s="58"/>
    </row>
    <row r="88" spans="1:18" ht="15" x14ac:dyDescent="0.25">
      <c r="A88"/>
      <c r="H88" s="74"/>
      <c r="I88" s="60"/>
      <c r="J88" s="60"/>
      <c r="K88" s="58"/>
      <c r="L88" s="63"/>
      <c r="M88" s="58"/>
      <c r="N88" s="63"/>
      <c r="O88" s="63"/>
      <c r="P88" s="63"/>
      <c r="Q88" s="58"/>
      <c r="R88" s="58"/>
    </row>
    <row r="89" spans="1:18" ht="15" x14ac:dyDescent="0.25">
      <c r="A89"/>
      <c r="H89" s="74"/>
      <c r="I89" s="60"/>
      <c r="J89" s="60"/>
      <c r="K89" s="58"/>
      <c r="L89" s="63"/>
      <c r="M89" s="58"/>
      <c r="N89" s="63"/>
      <c r="O89" s="63"/>
      <c r="P89" s="63"/>
      <c r="Q89" s="58"/>
      <c r="R89" s="58"/>
    </row>
    <row r="90" spans="1:18" ht="15" x14ac:dyDescent="0.25">
      <c r="A90"/>
      <c r="H90" s="74"/>
      <c r="I90" s="60"/>
      <c r="J90" s="60"/>
      <c r="K90" s="58"/>
      <c r="L90" s="63"/>
      <c r="M90" s="58"/>
      <c r="N90" s="63"/>
      <c r="O90" s="63"/>
      <c r="P90" s="63"/>
      <c r="Q90" s="58"/>
      <c r="R90" s="58"/>
    </row>
    <row r="91" spans="1:18" ht="15" x14ac:dyDescent="0.25">
      <c r="A91"/>
      <c r="H91" s="74"/>
      <c r="I91" s="60"/>
      <c r="J91" s="60"/>
      <c r="K91" s="58"/>
      <c r="L91" s="63"/>
      <c r="M91" s="58"/>
      <c r="N91" s="63"/>
      <c r="O91" s="63"/>
      <c r="P91" s="63"/>
      <c r="Q91" s="58"/>
      <c r="R91" s="58"/>
    </row>
    <row r="92" spans="1:18" ht="15" x14ac:dyDescent="0.25">
      <c r="A92"/>
      <c r="H92" s="74"/>
      <c r="I92" s="60"/>
      <c r="J92" s="60"/>
      <c r="K92" s="58"/>
      <c r="L92" s="63"/>
      <c r="M92" s="58"/>
      <c r="N92" s="63"/>
      <c r="O92" s="63"/>
      <c r="P92" s="63"/>
      <c r="Q92" s="58"/>
      <c r="R92" s="58"/>
    </row>
    <row r="93" spans="1:18" ht="15" x14ac:dyDescent="0.25">
      <c r="A93"/>
      <c r="H93" s="74"/>
      <c r="I93" s="60"/>
      <c r="J93" s="60"/>
      <c r="K93" s="58"/>
      <c r="L93" s="63"/>
      <c r="M93" s="58"/>
      <c r="N93" s="58"/>
      <c r="O93" s="63"/>
      <c r="P93" s="63"/>
      <c r="Q93" s="58"/>
      <c r="R93" s="58"/>
    </row>
    <row r="94" spans="1:18" ht="15" x14ac:dyDescent="0.25">
      <c r="A94"/>
      <c r="H94" s="74"/>
      <c r="I94" s="60"/>
      <c r="J94" s="60"/>
      <c r="K94" s="58"/>
      <c r="L94" s="63"/>
      <c r="M94" s="58"/>
      <c r="N94" s="63"/>
      <c r="O94" s="63"/>
      <c r="P94" s="63"/>
      <c r="Q94" s="58"/>
      <c r="R94" s="58"/>
    </row>
    <row r="95" spans="1:18" ht="15" x14ac:dyDescent="0.25">
      <c r="A95"/>
      <c r="H95" s="74"/>
      <c r="I95" s="60"/>
      <c r="J95" s="60"/>
      <c r="K95" s="58"/>
      <c r="L95" s="63"/>
      <c r="M95" s="58"/>
      <c r="N95" s="63"/>
      <c r="O95" s="63"/>
      <c r="P95" s="63"/>
      <c r="Q95" s="58"/>
      <c r="R95" s="58"/>
    </row>
    <row r="96" spans="1:18" ht="15" customHeight="1" x14ac:dyDescent="0.25">
      <c r="A96"/>
      <c r="H96" s="74"/>
      <c r="I96" s="60"/>
      <c r="J96" s="60"/>
      <c r="K96" s="58"/>
      <c r="L96" s="63"/>
      <c r="M96" s="58"/>
      <c r="N96" s="58"/>
      <c r="O96" s="63"/>
      <c r="P96" s="63"/>
      <c r="Q96" s="58"/>
      <c r="R96" s="58"/>
    </row>
    <row r="97" spans="1:18" ht="15" x14ac:dyDescent="0.25">
      <c r="A97"/>
      <c r="H97" s="74"/>
      <c r="I97" s="60"/>
      <c r="J97" s="60"/>
      <c r="K97" s="58"/>
      <c r="L97" s="63"/>
      <c r="M97" s="58"/>
      <c r="N97" s="58"/>
      <c r="O97" s="63"/>
      <c r="P97" s="63"/>
      <c r="Q97" s="58"/>
      <c r="R97" s="58"/>
    </row>
    <row r="98" spans="1:18" ht="15" x14ac:dyDescent="0.25">
      <c r="A98"/>
      <c r="H98" s="74"/>
      <c r="I98" s="60"/>
      <c r="J98" s="60"/>
      <c r="K98" s="58"/>
      <c r="L98" s="63"/>
      <c r="M98" s="58"/>
      <c r="N98" s="58"/>
      <c r="O98" s="63"/>
      <c r="P98" s="63"/>
      <c r="Q98" s="58"/>
      <c r="R98" s="58"/>
    </row>
    <row r="99" spans="1:18" ht="15" x14ac:dyDescent="0.25">
      <c r="A99"/>
      <c r="H99" s="74"/>
      <c r="I99" s="60"/>
      <c r="J99" s="60"/>
      <c r="K99" s="58"/>
      <c r="L99" s="63"/>
      <c r="M99" s="58"/>
      <c r="N99" s="58"/>
      <c r="O99" s="63"/>
      <c r="P99" s="63"/>
      <c r="Q99" s="58"/>
      <c r="R99" s="58"/>
    </row>
    <row r="100" spans="1:18" ht="15" x14ac:dyDescent="0.25">
      <c r="A100"/>
      <c r="H100" s="74"/>
      <c r="I100" s="60"/>
      <c r="J100" s="60"/>
      <c r="K100" s="58"/>
      <c r="L100" s="63"/>
      <c r="M100" s="58"/>
      <c r="N100" s="58"/>
      <c r="O100" s="63"/>
      <c r="P100" s="63"/>
      <c r="Q100" s="58"/>
      <c r="R100" s="58"/>
    </row>
    <row r="101" spans="1:18" ht="15" x14ac:dyDescent="0.25">
      <c r="A101"/>
      <c r="H101" s="74"/>
      <c r="I101" s="60"/>
      <c r="J101" s="60"/>
      <c r="K101" s="58"/>
      <c r="L101" s="63"/>
      <c r="M101" s="58"/>
      <c r="N101" s="58"/>
      <c r="O101" s="63"/>
      <c r="P101" s="63"/>
      <c r="Q101" s="58"/>
      <c r="R101" s="58"/>
    </row>
    <row r="102" spans="1:18" ht="15" x14ac:dyDescent="0.25">
      <c r="A102"/>
      <c r="H102" s="74"/>
      <c r="I102" s="60"/>
      <c r="J102" s="60"/>
      <c r="K102" s="58"/>
      <c r="L102" s="63"/>
      <c r="M102" s="58"/>
      <c r="N102" s="58"/>
      <c r="O102" s="63"/>
      <c r="P102" s="63"/>
      <c r="Q102" s="58"/>
      <c r="R102" s="58"/>
    </row>
    <row r="103" spans="1:18" ht="15" x14ac:dyDescent="0.25">
      <c r="A103"/>
      <c r="H103" s="60"/>
      <c r="I103" s="60"/>
      <c r="J103" s="60"/>
      <c r="K103" s="58"/>
      <c r="L103" s="63"/>
      <c r="M103" s="58"/>
      <c r="N103" s="58"/>
      <c r="O103" s="63"/>
      <c r="P103" s="63"/>
      <c r="Q103" s="58"/>
      <c r="R103" s="58"/>
    </row>
    <row r="104" spans="1:18" ht="15" x14ac:dyDescent="0.25">
      <c r="A104"/>
      <c r="H104" s="60"/>
      <c r="I104" s="60"/>
      <c r="J104" s="60"/>
      <c r="K104" s="58"/>
      <c r="L104" s="63"/>
      <c r="M104" s="58"/>
      <c r="N104" s="58"/>
      <c r="O104" s="63"/>
      <c r="P104" s="63"/>
      <c r="Q104" s="58"/>
      <c r="R104" s="58"/>
    </row>
    <row r="105" spans="1:18" ht="15" x14ac:dyDescent="0.25">
      <c r="A105"/>
      <c r="H105" s="60"/>
      <c r="I105" s="60"/>
      <c r="J105" s="60"/>
      <c r="K105" s="58"/>
      <c r="L105" s="63"/>
      <c r="M105" s="58"/>
      <c r="N105" s="58"/>
      <c r="O105" s="63"/>
      <c r="P105" s="63"/>
      <c r="Q105" s="58"/>
      <c r="R105" s="58"/>
    </row>
    <row r="106" spans="1:18" ht="15" x14ac:dyDescent="0.25">
      <c r="A106"/>
      <c r="H106" s="60"/>
      <c r="I106" s="60"/>
      <c r="J106" s="60"/>
      <c r="K106" s="58"/>
      <c r="L106" s="63"/>
      <c r="M106" s="58"/>
      <c r="N106" s="58"/>
      <c r="O106" s="63"/>
      <c r="P106" s="63"/>
      <c r="Q106" s="58"/>
      <c r="R106" s="58"/>
    </row>
    <row r="107" spans="1:18" ht="15" x14ac:dyDescent="0.25">
      <c r="A107"/>
      <c r="H107" s="60"/>
      <c r="I107" s="60"/>
      <c r="J107" s="60"/>
      <c r="K107" s="58"/>
      <c r="L107" s="63"/>
      <c r="M107" s="58"/>
      <c r="N107" s="58"/>
      <c r="O107" s="63"/>
      <c r="P107" s="63"/>
      <c r="Q107" s="58"/>
      <c r="R107" s="58"/>
    </row>
    <row r="108" spans="1:18" ht="15" x14ac:dyDescent="0.25">
      <c r="A108"/>
      <c r="J108" s="58"/>
      <c r="K108" s="58"/>
      <c r="L108" s="63"/>
      <c r="M108" s="58"/>
      <c r="N108" s="58"/>
      <c r="O108" s="63"/>
      <c r="P108" s="63"/>
      <c r="Q108" s="58"/>
      <c r="R108" s="58"/>
    </row>
    <row r="109" spans="1:18" ht="15" x14ac:dyDescent="0.25">
      <c r="A109"/>
      <c r="J109" s="58"/>
      <c r="K109" s="58"/>
      <c r="L109" s="63"/>
      <c r="M109" s="58"/>
      <c r="N109" s="58"/>
      <c r="O109" s="63"/>
      <c r="P109" s="63"/>
      <c r="Q109" s="58"/>
      <c r="R109" s="58"/>
    </row>
    <row r="110" spans="1:18" ht="15" x14ac:dyDescent="0.25">
      <c r="A110"/>
      <c r="J110" s="58"/>
      <c r="K110" s="58"/>
      <c r="L110" s="63"/>
      <c r="M110" s="58"/>
      <c r="N110" s="58"/>
      <c r="O110" s="63"/>
      <c r="P110" s="63"/>
      <c r="Q110" s="58"/>
      <c r="R110" s="58"/>
    </row>
    <row r="111" spans="1:18" ht="15" x14ac:dyDescent="0.25">
      <c r="A111"/>
      <c r="J111" s="58"/>
      <c r="K111" s="58"/>
      <c r="L111" s="63"/>
      <c r="M111" s="58"/>
      <c r="N111" s="58"/>
      <c r="O111" s="63"/>
      <c r="P111" s="63"/>
      <c r="Q111" s="58"/>
      <c r="R111" s="58"/>
    </row>
    <row r="112" spans="1:18" ht="15" x14ac:dyDescent="0.25">
      <c r="A112"/>
      <c r="J112" s="58"/>
      <c r="K112" s="58"/>
      <c r="L112" s="63"/>
      <c r="M112" s="58"/>
      <c r="N112" s="58"/>
      <c r="O112" s="63"/>
      <c r="P112" s="63"/>
      <c r="Q112" s="58"/>
      <c r="R112" s="58"/>
    </row>
    <row r="113" spans="1:18" ht="15" x14ac:dyDescent="0.25">
      <c r="A113"/>
      <c r="J113" s="58"/>
      <c r="K113" s="58"/>
      <c r="L113" s="63"/>
      <c r="M113" s="58"/>
      <c r="N113" s="58"/>
      <c r="O113" s="63"/>
      <c r="P113" s="63"/>
      <c r="Q113" s="58"/>
      <c r="R113" s="58"/>
    </row>
    <row r="114" spans="1:18" ht="15" x14ac:dyDescent="0.25">
      <c r="A114"/>
      <c r="J114" s="58"/>
      <c r="K114" s="58"/>
      <c r="L114" s="63"/>
      <c r="M114" s="58"/>
      <c r="N114" s="58"/>
      <c r="O114" s="63"/>
      <c r="P114" s="63"/>
      <c r="Q114" s="58"/>
      <c r="R114" s="58"/>
    </row>
    <row r="115" spans="1:18" ht="15" x14ac:dyDescent="0.25">
      <c r="A115"/>
      <c r="J115" s="58"/>
      <c r="K115" s="58"/>
      <c r="L115" s="63"/>
      <c r="M115" s="58"/>
      <c r="N115" s="58"/>
      <c r="O115" s="63"/>
      <c r="P115" s="63"/>
      <c r="Q115" s="58"/>
      <c r="R115" s="58"/>
    </row>
    <row r="116" spans="1:18" ht="15" x14ac:dyDescent="0.25">
      <c r="A116"/>
      <c r="J116" s="58"/>
      <c r="K116" s="58"/>
      <c r="L116" s="63"/>
      <c r="M116" s="58"/>
      <c r="N116" s="58"/>
      <c r="O116" s="63"/>
      <c r="P116" s="63"/>
      <c r="Q116" s="58"/>
      <c r="R116" s="58"/>
    </row>
    <row r="117" spans="1:18" ht="15" x14ac:dyDescent="0.25">
      <c r="A117"/>
      <c r="J117" s="58"/>
      <c r="K117" s="58"/>
      <c r="L117" s="63"/>
      <c r="M117" s="58"/>
      <c r="N117" s="58"/>
      <c r="O117" s="63"/>
      <c r="P117" s="63"/>
      <c r="Q117" s="58"/>
      <c r="R117" s="58"/>
    </row>
    <row r="118" spans="1:18" ht="15" x14ac:dyDescent="0.25">
      <c r="A118"/>
      <c r="J118" s="58"/>
      <c r="K118" s="58"/>
      <c r="L118" s="63"/>
      <c r="M118" s="58"/>
      <c r="N118" s="58"/>
      <c r="O118" s="63"/>
      <c r="P118" s="63"/>
      <c r="Q118" s="58"/>
      <c r="R118" s="58"/>
    </row>
    <row r="119" spans="1:18" ht="15" x14ac:dyDescent="0.25">
      <c r="A119"/>
      <c r="J119" s="58"/>
      <c r="K119" s="58"/>
      <c r="L119" s="63"/>
      <c r="M119" s="58"/>
      <c r="N119" s="58"/>
      <c r="O119" s="63"/>
      <c r="P119" s="63"/>
      <c r="Q119" s="58"/>
      <c r="R119" s="58"/>
    </row>
    <row r="120" spans="1:18" ht="15" x14ac:dyDescent="0.25">
      <c r="A120"/>
      <c r="J120" s="58"/>
      <c r="K120" s="58"/>
      <c r="L120" s="63"/>
      <c r="M120" s="58"/>
      <c r="N120" s="58"/>
      <c r="O120" s="63"/>
      <c r="P120" s="63"/>
      <c r="Q120" s="58"/>
      <c r="R120" s="58"/>
    </row>
    <row r="121" spans="1:18" ht="15" x14ac:dyDescent="0.25">
      <c r="A121"/>
      <c r="J121" s="58"/>
      <c r="K121" s="58"/>
      <c r="L121" s="63"/>
      <c r="M121" s="58"/>
      <c r="N121" s="58"/>
      <c r="O121" s="63"/>
      <c r="P121" s="63"/>
      <c r="Q121" s="58"/>
      <c r="R121" s="58"/>
    </row>
    <row r="122" spans="1:18" ht="15" x14ac:dyDescent="0.25">
      <c r="A122"/>
      <c r="J122" s="58"/>
      <c r="K122" s="58"/>
      <c r="L122" s="63"/>
      <c r="M122" s="58"/>
      <c r="N122" s="58"/>
      <c r="O122" s="63"/>
      <c r="P122" s="63"/>
      <c r="Q122" s="58"/>
      <c r="R122" s="58"/>
    </row>
    <row r="123" spans="1:18" ht="15" x14ac:dyDescent="0.25">
      <c r="A123"/>
      <c r="J123" s="58"/>
      <c r="K123" s="58"/>
      <c r="L123" s="63"/>
      <c r="M123" s="58"/>
      <c r="N123" s="58"/>
      <c r="O123" s="63"/>
      <c r="P123" s="63"/>
      <c r="Q123" s="58"/>
      <c r="R123" s="58"/>
    </row>
    <row r="124" spans="1:18" ht="15" x14ac:dyDescent="0.25">
      <c r="A124"/>
      <c r="J124" s="58"/>
      <c r="K124" s="58"/>
      <c r="L124" s="63"/>
      <c r="M124" s="58"/>
      <c r="N124" s="58"/>
      <c r="O124" s="63"/>
      <c r="P124" s="63"/>
      <c r="Q124" s="58"/>
      <c r="R124" s="58"/>
    </row>
    <row r="125" spans="1:18" ht="15" x14ac:dyDescent="0.25">
      <c r="A125"/>
      <c r="J125" s="58"/>
      <c r="K125" s="58"/>
      <c r="L125" s="63"/>
      <c r="M125" s="58"/>
      <c r="N125" s="58"/>
      <c r="O125" s="63"/>
      <c r="P125" s="63"/>
      <c r="Q125" s="58"/>
      <c r="R125" s="58"/>
    </row>
    <row r="126" spans="1:18" ht="15" x14ac:dyDescent="0.25">
      <c r="A126"/>
      <c r="J126" s="58"/>
      <c r="K126" s="58"/>
      <c r="L126" s="63"/>
      <c r="M126" s="58"/>
      <c r="N126" s="58"/>
      <c r="O126" s="63"/>
      <c r="P126" s="63"/>
      <c r="Q126" s="58"/>
      <c r="R126" s="58"/>
    </row>
    <row r="127" spans="1:18" ht="15" x14ac:dyDescent="0.25">
      <c r="A127"/>
      <c r="J127" s="58"/>
      <c r="K127" s="58"/>
      <c r="L127" s="63"/>
      <c r="M127" s="58"/>
      <c r="N127" s="58"/>
      <c r="O127" s="63"/>
      <c r="P127" s="63"/>
      <c r="Q127" s="58"/>
      <c r="R127" s="58"/>
    </row>
    <row r="128" spans="1:18" ht="15" x14ac:dyDescent="0.25">
      <c r="A128"/>
      <c r="J128" s="58"/>
      <c r="K128" s="58"/>
      <c r="L128" s="63"/>
      <c r="M128" s="58"/>
      <c r="N128" s="58"/>
      <c r="O128" s="63"/>
      <c r="P128" s="63"/>
      <c r="Q128" s="58"/>
      <c r="R128" s="58"/>
    </row>
    <row r="129" spans="1:18" ht="15" x14ac:dyDescent="0.25">
      <c r="A129"/>
      <c r="J129" s="58"/>
      <c r="K129" s="58"/>
      <c r="L129" s="63"/>
      <c r="M129" s="58"/>
      <c r="N129" s="58"/>
      <c r="O129" s="63"/>
      <c r="P129" s="63"/>
      <c r="Q129" s="58"/>
      <c r="R129" s="58"/>
    </row>
    <row r="130" spans="1:18" ht="15" x14ac:dyDescent="0.25">
      <c r="A130"/>
      <c r="J130" s="58"/>
      <c r="K130" s="58"/>
      <c r="L130" s="63"/>
      <c r="M130" s="58"/>
      <c r="N130" s="58"/>
      <c r="O130" s="63"/>
      <c r="P130" s="63"/>
      <c r="Q130" s="58"/>
      <c r="R130" s="58"/>
    </row>
    <row r="131" spans="1:18" ht="15" x14ac:dyDescent="0.25">
      <c r="A131"/>
      <c r="J131" s="58"/>
      <c r="K131" s="58"/>
      <c r="L131" s="63"/>
      <c r="M131" s="58"/>
      <c r="N131" s="58"/>
      <c r="O131" s="63"/>
      <c r="P131" s="63"/>
      <c r="Q131" s="58"/>
      <c r="R131" s="58"/>
    </row>
    <row r="132" spans="1:18" ht="15" x14ac:dyDescent="0.25">
      <c r="A132"/>
      <c r="J132" s="58"/>
      <c r="K132" s="58"/>
      <c r="L132" s="63"/>
      <c r="M132" s="58"/>
      <c r="N132" s="58"/>
      <c r="O132" s="63"/>
      <c r="P132" s="63"/>
      <c r="Q132" s="58"/>
      <c r="R132" s="58"/>
    </row>
    <row r="133" spans="1:18" ht="15" x14ac:dyDescent="0.25">
      <c r="A133"/>
      <c r="J133" s="58"/>
      <c r="K133" s="58"/>
      <c r="L133" s="63"/>
      <c r="M133" s="58"/>
      <c r="N133" s="58"/>
      <c r="O133" s="63"/>
      <c r="P133" s="63"/>
      <c r="Q133" s="58"/>
      <c r="R133" s="58"/>
    </row>
    <row r="134" spans="1:18" ht="15" x14ac:dyDescent="0.25">
      <c r="A134"/>
      <c r="J134" s="58"/>
      <c r="K134" s="58"/>
      <c r="L134" s="63"/>
      <c r="M134" s="58"/>
      <c r="N134" s="58"/>
      <c r="O134" s="63"/>
      <c r="P134" s="63"/>
      <c r="Q134" s="58"/>
      <c r="R134" s="58"/>
    </row>
    <row r="135" spans="1:18" ht="15" x14ac:dyDescent="0.25">
      <c r="A135"/>
      <c r="J135" s="58"/>
      <c r="K135" s="58"/>
      <c r="L135" s="63"/>
      <c r="M135" s="58"/>
      <c r="N135" s="58"/>
      <c r="O135" s="63"/>
      <c r="P135" s="63"/>
      <c r="Q135" s="58"/>
      <c r="R135" s="58"/>
    </row>
    <row r="136" spans="1:18" ht="15" x14ac:dyDescent="0.25">
      <c r="A136"/>
      <c r="J136" s="58"/>
      <c r="K136" s="58"/>
      <c r="L136" s="63"/>
      <c r="M136" s="58"/>
      <c r="N136" s="58"/>
      <c r="O136" s="63"/>
      <c r="P136" s="63"/>
      <c r="Q136" s="58"/>
      <c r="R136" s="58"/>
    </row>
    <row r="137" spans="1:18" ht="15" x14ac:dyDescent="0.25">
      <c r="A137"/>
      <c r="J137" s="58"/>
      <c r="K137" s="58"/>
      <c r="L137" s="63"/>
      <c r="M137" s="58"/>
      <c r="N137" s="58"/>
      <c r="O137" s="63"/>
      <c r="P137" s="63"/>
      <c r="Q137" s="58"/>
      <c r="R137" s="58"/>
    </row>
    <row r="138" spans="1:18" ht="15" x14ac:dyDescent="0.25">
      <c r="A138"/>
      <c r="J138" s="58"/>
      <c r="K138" s="58"/>
      <c r="L138" s="63"/>
      <c r="M138" s="58"/>
      <c r="N138" s="58"/>
      <c r="O138" s="63"/>
      <c r="P138" s="63"/>
      <c r="Q138" s="58"/>
      <c r="R138" s="58"/>
    </row>
    <row r="139" spans="1:18" ht="15" x14ac:dyDescent="0.25">
      <c r="A139"/>
      <c r="J139" s="58"/>
      <c r="K139" s="58"/>
      <c r="L139" s="63"/>
      <c r="M139" s="58"/>
      <c r="N139" s="58"/>
      <c r="O139" s="63"/>
      <c r="P139" s="63"/>
      <c r="Q139" s="58"/>
      <c r="R139" s="58"/>
    </row>
    <row r="140" spans="1:18" ht="15" x14ac:dyDescent="0.25">
      <c r="A140"/>
      <c r="J140" s="58"/>
      <c r="K140" s="58"/>
      <c r="L140" s="63"/>
      <c r="M140" s="58"/>
      <c r="N140" s="58"/>
      <c r="O140" s="63"/>
      <c r="P140" s="63"/>
      <c r="Q140" s="58"/>
      <c r="R140" s="58"/>
    </row>
    <row r="141" spans="1:18" ht="15" x14ac:dyDescent="0.25">
      <c r="A141"/>
      <c r="J141" s="58"/>
      <c r="K141" s="58"/>
      <c r="L141" s="63"/>
      <c r="M141" s="58"/>
      <c r="N141" s="58"/>
      <c r="O141" s="58"/>
      <c r="P141" s="58"/>
      <c r="Q141" s="58"/>
      <c r="R141" s="58"/>
    </row>
    <row r="142" spans="1:18" ht="15" x14ac:dyDescent="0.25">
      <c r="A142"/>
      <c r="J142" s="58"/>
      <c r="K142" s="58"/>
      <c r="L142" s="63"/>
      <c r="M142" s="58"/>
      <c r="N142" s="58"/>
      <c r="O142" s="58"/>
      <c r="P142" s="58"/>
      <c r="Q142" s="58"/>
      <c r="R142" s="58"/>
    </row>
    <row r="143" spans="1:18" ht="15" x14ac:dyDescent="0.25">
      <c r="A143"/>
      <c r="J143" s="58"/>
      <c r="K143" s="58"/>
      <c r="L143" s="58"/>
      <c r="M143" s="58"/>
      <c r="N143" s="58"/>
      <c r="O143" s="58"/>
      <c r="P143" s="58"/>
      <c r="Q143" s="58"/>
      <c r="R143" s="58"/>
    </row>
    <row r="144" spans="1:18" x14ac:dyDescent="0.2">
      <c r="J144" s="58"/>
      <c r="K144" s="58"/>
      <c r="L144" s="58"/>
      <c r="M144" s="58"/>
      <c r="N144" s="58"/>
      <c r="O144" s="58"/>
      <c r="P144" s="58"/>
      <c r="Q144" s="58"/>
      <c r="R144" s="58"/>
    </row>
    <row r="145" spans="10:18" x14ac:dyDescent="0.2">
      <c r="J145" s="58"/>
      <c r="K145" s="58"/>
      <c r="L145" s="58"/>
      <c r="M145" s="58"/>
      <c r="N145" s="58"/>
      <c r="O145" s="58"/>
      <c r="P145" s="58"/>
      <c r="Q145" s="58"/>
      <c r="R145" s="58"/>
    </row>
    <row r="146" spans="10:18" x14ac:dyDescent="0.2">
      <c r="J146" s="58"/>
      <c r="K146" s="58"/>
      <c r="L146" s="58"/>
      <c r="M146" s="58"/>
      <c r="N146" s="58"/>
      <c r="O146" s="58"/>
      <c r="P146" s="58"/>
      <c r="Q146" s="58"/>
      <c r="R146" s="58"/>
    </row>
    <row r="147" spans="10:18" x14ac:dyDescent="0.2">
      <c r="J147" s="58"/>
      <c r="K147" s="58"/>
      <c r="L147" s="58"/>
      <c r="M147" s="58"/>
      <c r="N147" s="58"/>
      <c r="O147" s="58"/>
      <c r="P147" s="58"/>
      <c r="Q147" s="58"/>
      <c r="R147" s="58"/>
    </row>
    <row r="148" spans="10:18" x14ac:dyDescent="0.2">
      <c r="J148" s="58"/>
      <c r="K148" s="58"/>
      <c r="L148" s="58"/>
      <c r="M148" s="58"/>
      <c r="N148" s="58"/>
      <c r="O148" s="58"/>
      <c r="P148" s="58"/>
      <c r="Q148" s="58"/>
      <c r="R148" s="58"/>
    </row>
    <row r="149" spans="10:18" x14ac:dyDescent="0.2">
      <c r="J149" s="58"/>
      <c r="K149" s="58"/>
      <c r="L149" s="58"/>
      <c r="M149" s="58"/>
      <c r="N149" s="58"/>
      <c r="O149" s="58"/>
      <c r="P149" s="58"/>
      <c r="Q149" s="58"/>
      <c r="R149" s="58"/>
    </row>
    <row r="150" spans="10:18" x14ac:dyDescent="0.2">
      <c r="J150" s="58"/>
      <c r="K150" s="58"/>
      <c r="L150" s="58"/>
      <c r="M150" s="58"/>
      <c r="N150" s="58"/>
      <c r="O150" s="58"/>
      <c r="P150" s="58"/>
      <c r="Q150" s="58"/>
      <c r="R150" s="58"/>
    </row>
    <row r="151" spans="10:18" x14ac:dyDescent="0.2">
      <c r="J151" s="58"/>
      <c r="K151" s="58"/>
      <c r="L151" s="58"/>
      <c r="M151" s="58"/>
      <c r="N151" s="58"/>
      <c r="O151" s="58"/>
      <c r="P151" s="58"/>
      <c r="Q151" s="58"/>
      <c r="R151" s="58"/>
    </row>
    <row r="152" spans="10:18" x14ac:dyDescent="0.2">
      <c r="J152" s="58"/>
      <c r="K152" s="58"/>
      <c r="L152" s="58"/>
      <c r="M152" s="58"/>
      <c r="N152" s="58"/>
      <c r="O152" s="58"/>
      <c r="P152" s="58"/>
      <c r="Q152" s="58"/>
      <c r="R152" s="58"/>
    </row>
    <row r="153" spans="10:18" x14ac:dyDescent="0.2">
      <c r="J153" s="58"/>
      <c r="K153" s="58"/>
      <c r="L153" s="58"/>
      <c r="M153" s="58"/>
      <c r="N153" s="58"/>
      <c r="O153" s="58"/>
      <c r="P153" s="58"/>
      <c r="Q153" s="58"/>
      <c r="R153" s="58"/>
    </row>
    <row r="154" spans="10:18" x14ac:dyDescent="0.2">
      <c r="J154" s="58"/>
      <c r="K154" s="58"/>
      <c r="L154" s="58"/>
      <c r="M154" s="58"/>
      <c r="N154" s="58"/>
      <c r="O154" s="58"/>
      <c r="P154" s="58"/>
      <c r="Q154" s="58"/>
      <c r="R154" s="58"/>
    </row>
    <row r="155" spans="10:18" x14ac:dyDescent="0.2">
      <c r="J155" s="58"/>
      <c r="K155" s="58"/>
      <c r="L155" s="58"/>
      <c r="M155" s="58"/>
      <c r="N155" s="58"/>
      <c r="O155" s="58"/>
      <c r="P155" s="58"/>
      <c r="Q155" s="58"/>
      <c r="R155" s="58"/>
    </row>
    <row r="156" spans="10:18" x14ac:dyDescent="0.2">
      <c r="J156" s="58"/>
      <c r="K156" s="58"/>
      <c r="L156" s="58"/>
      <c r="M156" s="58"/>
      <c r="N156" s="58"/>
      <c r="O156" s="58"/>
      <c r="P156" s="58"/>
      <c r="Q156" s="58"/>
      <c r="R156" s="58"/>
    </row>
    <row r="157" spans="10:18" x14ac:dyDescent="0.2">
      <c r="J157" s="58"/>
      <c r="K157" s="58"/>
      <c r="L157" s="58"/>
      <c r="M157" s="58"/>
      <c r="N157" s="58"/>
      <c r="O157" s="58"/>
      <c r="P157" s="58"/>
      <c r="Q157" s="58"/>
      <c r="R157" s="58"/>
    </row>
    <row r="158" spans="10:18" x14ac:dyDescent="0.2">
      <c r="J158" s="58"/>
      <c r="K158" s="58"/>
      <c r="L158" s="58"/>
      <c r="M158" s="58"/>
      <c r="N158" s="58"/>
      <c r="O158" s="58"/>
      <c r="P158" s="58"/>
      <c r="Q158" s="58"/>
      <c r="R158" s="58"/>
    </row>
    <row r="159" spans="10:18" x14ac:dyDescent="0.2">
      <c r="J159" s="58"/>
      <c r="K159" s="58"/>
      <c r="L159" s="58"/>
      <c r="M159" s="58"/>
      <c r="N159" s="58"/>
      <c r="O159" s="58"/>
      <c r="P159" s="58"/>
      <c r="Q159" s="58"/>
      <c r="R159" s="58"/>
    </row>
    <row r="160" spans="10:18" x14ac:dyDescent="0.2">
      <c r="J160" s="58"/>
      <c r="K160" s="58"/>
      <c r="L160" s="58"/>
      <c r="M160" s="58"/>
      <c r="N160" s="58"/>
      <c r="O160" s="58"/>
      <c r="P160" s="58"/>
      <c r="Q160" s="58"/>
      <c r="R160" s="58"/>
    </row>
    <row r="161" spans="10:18" x14ac:dyDescent="0.2">
      <c r="J161" s="58"/>
      <c r="K161" s="58"/>
      <c r="L161" s="58"/>
      <c r="M161" s="58"/>
      <c r="N161" s="58"/>
      <c r="O161" s="58"/>
      <c r="P161" s="58"/>
      <c r="Q161" s="58"/>
      <c r="R161" s="58"/>
    </row>
    <row r="162" spans="10:18" x14ac:dyDescent="0.2">
      <c r="J162" s="58"/>
      <c r="K162" s="58"/>
      <c r="L162" s="58"/>
      <c r="M162" s="58"/>
      <c r="N162" s="58"/>
      <c r="O162" s="58"/>
      <c r="P162" s="58"/>
      <c r="Q162" s="58"/>
      <c r="R162" s="58"/>
    </row>
    <row r="163" spans="10:18" x14ac:dyDescent="0.2">
      <c r="J163" s="58"/>
      <c r="K163" s="58"/>
      <c r="L163" s="58"/>
      <c r="M163" s="58"/>
      <c r="N163" s="58"/>
      <c r="O163" s="58"/>
      <c r="P163" s="58"/>
      <c r="Q163" s="58"/>
      <c r="R163" s="58"/>
    </row>
    <row r="164" spans="10:18" x14ac:dyDescent="0.2">
      <c r="J164" s="58"/>
      <c r="K164" s="58"/>
      <c r="L164" s="58"/>
      <c r="M164" s="58"/>
      <c r="N164" s="58"/>
      <c r="O164" s="58"/>
      <c r="P164" s="58"/>
      <c r="Q164" s="58"/>
      <c r="R164" s="58"/>
    </row>
    <row r="165" spans="10:18" x14ac:dyDescent="0.2">
      <c r="J165" s="58"/>
      <c r="K165" s="58"/>
      <c r="L165" s="58"/>
      <c r="M165" s="58"/>
      <c r="N165" s="58"/>
      <c r="O165" s="58"/>
      <c r="P165" s="58"/>
      <c r="Q165" s="58"/>
      <c r="R165" s="58"/>
    </row>
    <row r="166" spans="10:18" x14ac:dyDescent="0.2">
      <c r="J166" s="58"/>
      <c r="K166" s="58"/>
      <c r="L166" s="58"/>
      <c r="M166" s="58"/>
      <c r="N166" s="58"/>
      <c r="O166" s="58"/>
      <c r="P166" s="58"/>
      <c r="Q166" s="58"/>
      <c r="R166" s="58"/>
    </row>
    <row r="167" spans="10:18" x14ac:dyDescent="0.2">
      <c r="J167" s="58"/>
      <c r="K167" s="58"/>
      <c r="L167" s="58"/>
      <c r="M167" s="58"/>
      <c r="N167" s="58"/>
      <c r="O167" s="58"/>
      <c r="P167" s="58"/>
      <c r="Q167" s="58"/>
      <c r="R167" s="58"/>
    </row>
    <row r="168" spans="10:18" x14ac:dyDescent="0.2">
      <c r="J168" s="58"/>
      <c r="K168" s="58"/>
      <c r="L168" s="58"/>
      <c r="M168" s="58"/>
      <c r="N168" s="58"/>
      <c r="O168" s="58"/>
      <c r="P168" s="58"/>
      <c r="Q168" s="58"/>
      <c r="R168" s="58"/>
    </row>
    <row r="169" spans="10:18" x14ac:dyDescent="0.2">
      <c r="J169" s="58"/>
      <c r="K169" s="58"/>
      <c r="L169" s="58"/>
      <c r="M169" s="58"/>
      <c r="N169" s="58"/>
      <c r="O169" s="58"/>
      <c r="P169" s="58"/>
      <c r="Q169" s="58"/>
      <c r="R169" s="58"/>
    </row>
    <row r="170" spans="10:18" x14ac:dyDescent="0.2">
      <c r="J170" s="58"/>
      <c r="K170" s="58"/>
      <c r="L170" s="58"/>
      <c r="M170" s="58"/>
      <c r="N170" s="58"/>
      <c r="O170" s="58"/>
      <c r="P170" s="58"/>
      <c r="Q170" s="58"/>
      <c r="R170" s="58"/>
    </row>
    <row r="171" spans="10:18" x14ac:dyDescent="0.2">
      <c r="J171" s="58"/>
      <c r="K171" s="58"/>
      <c r="L171" s="58"/>
      <c r="M171" s="58"/>
      <c r="N171" s="58"/>
      <c r="O171" s="58"/>
      <c r="P171" s="58"/>
      <c r="Q171" s="58"/>
      <c r="R171" s="58"/>
    </row>
    <row r="172" spans="10:18" x14ac:dyDescent="0.2">
      <c r="J172" s="58"/>
      <c r="K172" s="58"/>
      <c r="L172" s="58"/>
      <c r="M172" s="58"/>
      <c r="N172" s="58"/>
      <c r="O172" s="58"/>
      <c r="P172" s="58"/>
      <c r="Q172" s="58"/>
      <c r="R172" s="58"/>
    </row>
    <row r="173" spans="10:18" x14ac:dyDescent="0.2">
      <c r="J173" s="58"/>
      <c r="K173" s="58"/>
      <c r="L173" s="58"/>
      <c r="M173" s="58"/>
      <c r="N173" s="58"/>
      <c r="O173" s="58"/>
      <c r="P173" s="58"/>
      <c r="Q173" s="58"/>
      <c r="R173" s="58"/>
    </row>
    <row r="174" spans="10:18" x14ac:dyDescent="0.2">
      <c r="J174" s="58"/>
      <c r="K174" s="58"/>
      <c r="L174" s="58"/>
      <c r="M174" s="58"/>
      <c r="N174" s="58"/>
      <c r="O174" s="58"/>
      <c r="P174" s="58"/>
      <c r="Q174" s="58"/>
      <c r="R174" s="58"/>
    </row>
    <row r="175" spans="10:18" x14ac:dyDescent="0.2">
      <c r="J175" s="58"/>
      <c r="K175" s="58"/>
      <c r="L175" s="58"/>
      <c r="M175" s="58"/>
      <c r="N175" s="58"/>
      <c r="O175" s="58"/>
      <c r="P175" s="58"/>
      <c r="Q175" s="58"/>
      <c r="R175" s="58"/>
    </row>
    <row r="176" spans="10:18" x14ac:dyDescent="0.2">
      <c r="J176" s="58"/>
      <c r="K176" s="58"/>
      <c r="L176" s="58"/>
      <c r="M176" s="58"/>
      <c r="N176" s="58"/>
      <c r="O176" s="58"/>
      <c r="P176" s="58"/>
      <c r="Q176" s="58"/>
      <c r="R176" s="58"/>
    </row>
    <row r="177" spans="10:18" x14ac:dyDescent="0.2">
      <c r="J177" s="58"/>
      <c r="K177" s="58"/>
      <c r="L177" s="58"/>
      <c r="M177" s="58"/>
      <c r="N177" s="58"/>
      <c r="O177" s="58"/>
      <c r="P177" s="58"/>
      <c r="Q177" s="58"/>
      <c r="R177" s="58"/>
    </row>
    <row r="178" spans="10:18" x14ac:dyDescent="0.2">
      <c r="J178" s="58"/>
      <c r="K178" s="58"/>
      <c r="L178" s="58"/>
      <c r="M178" s="58"/>
      <c r="N178" s="58"/>
      <c r="O178" s="58"/>
      <c r="P178" s="58"/>
      <c r="Q178" s="58"/>
      <c r="R178" s="58"/>
    </row>
    <row r="179" spans="10:18" x14ac:dyDescent="0.2">
      <c r="J179" s="58"/>
      <c r="K179" s="58"/>
      <c r="L179" s="58"/>
      <c r="M179" s="58"/>
      <c r="N179" s="58"/>
      <c r="O179" s="58"/>
      <c r="P179" s="58"/>
      <c r="Q179" s="58"/>
      <c r="R179" s="58"/>
    </row>
    <row r="180" spans="10:18" x14ac:dyDescent="0.2">
      <c r="J180" s="58"/>
      <c r="K180" s="58"/>
      <c r="L180" s="58"/>
      <c r="M180" s="58"/>
      <c r="N180" s="58"/>
      <c r="O180" s="58"/>
      <c r="P180" s="58"/>
      <c r="Q180" s="58"/>
      <c r="R180" s="58"/>
    </row>
    <row r="181" spans="10:18" x14ac:dyDescent="0.2">
      <c r="J181" s="58"/>
      <c r="K181" s="58"/>
      <c r="L181" s="58"/>
      <c r="M181" s="58"/>
      <c r="N181" s="58"/>
      <c r="O181" s="58"/>
      <c r="P181" s="58"/>
      <c r="Q181" s="58"/>
      <c r="R181" s="58"/>
    </row>
    <row r="182" spans="10:18" x14ac:dyDescent="0.2">
      <c r="J182" s="58"/>
      <c r="K182" s="58"/>
      <c r="L182" s="58"/>
      <c r="M182" s="58"/>
      <c r="N182" s="58"/>
      <c r="O182" s="58"/>
      <c r="P182" s="58"/>
      <c r="Q182" s="58"/>
      <c r="R182" s="58"/>
    </row>
    <row r="183" spans="10:18" x14ac:dyDescent="0.2">
      <c r="J183" s="58"/>
      <c r="K183" s="58"/>
      <c r="L183" s="58"/>
      <c r="M183" s="58"/>
      <c r="N183" s="58"/>
      <c r="O183" s="58"/>
      <c r="P183" s="58"/>
      <c r="Q183" s="58"/>
      <c r="R183" s="58"/>
    </row>
    <row r="184" spans="10:18" x14ac:dyDescent="0.2">
      <c r="J184" s="58"/>
      <c r="K184" s="58"/>
      <c r="L184" s="58"/>
      <c r="M184" s="58"/>
      <c r="N184" s="58"/>
      <c r="O184" s="58"/>
      <c r="P184" s="58"/>
      <c r="Q184" s="58"/>
      <c r="R184" s="58"/>
    </row>
    <row r="185" spans="10:18" x14ac:dyDescent="0.2">
      <c r="J185" s="58"/>
      <c r="K185" s="58"/>
      <c r="L185" s="58"/>
      <c r="M185" s="58"/>
      <c r="N185" s="58"/>
      <c r="O185" s="58"/>
      <c r="P185" s="58"/>
      <c r="Q185" s="58"/>
      <c r="R185" s="58"/>
    </row>
    <row r="186" spans="10:18" x14ac:dyDescent="0.2">
      <c r="J186" s="58"/>
      <c r="K186" s="58"/>
      <c r="L186" s="58"/>
      <c r="M186" s="58"/>
      <c r="N186" s="58"/>
      <c r="O186" s="58"/>
      <c r="P186" s="58"/>
      <c r="Q186" s="58"/>
      <c r="R186" s="58"/>
    </row>
    <row r="187" spans="10:18" x14ac:dyDescent="0.2">
      <c r="J187" s="58"/>
      <c r="K187" s="58"/>
      <c r="L187" s="58"/>
      <c r="M187" s="58"/>
      <c r="N187" s="58"/>
      <c r="O187" s="58"/>
      <c r="P187" s="58"/>
      <c r="Q187" s="58"/>
      <c r="R187" s="58"/>
    </row>
    <row r="188" spans="10:18" x14ac:dyDescent="0.2">
      <c r="J188" s="58"/>
      <c r="K188" s="58"/>
      <c r="L188" s="58"/>
      <c r="M188" s="58"/>
      <c r="N188" s="58"/>
      <c r="O188" s="58"/>
      <c r="P188" s="58"/>
      <c r="Q188" s="58"/>
      <c r="R188" s="58"/>
    </row>
    <row r="189" spans="10:18" x14ac:dyDescent="0.2">
      <c r="J189" s="58"/>
      <c r="K189" s="58"/>
      <c r="L189" s="58"/>
      <c r="M189" s="58"/>
      <c r="N189" s="58"/>
      <c r="O189" s="58"/>
      <c r="P189" s="58"/>
      <c r="Q189" s="58"/>
      <c r="R189" s="58"/>
    </row>
    <row r="190" spans="10:18" x14ac:dyDescent="0.2">
      <c r="J190" s="58"/>
      <c r="K190" s="58"/>
      <c r="L190" s="58"/>
      <c r="M190" s="58"/>
      <c r="N190" s="58"/>
      <c r="O190" s="58"/>
      <c r="P190" s="58"/>
      <c r="Q190" s="58"/>
      <c r="R190" s="58"/>
    </row>
    <row r="191" spans="10:18" x14ac:dyDescent="0.2">
      <c r="J191" s="58"/>
      <c r="K191" s="58"/>
      <c r="L191" s="58"/>
      <c r="M191" s="58"/>
      <c r="N191" s="58"/>
      <c r="O191" s="58"/>
      <c r="P191" s="58"/>
      <c r="Q191" s="58"/>
      <c r="R191" s="58"/>
    </row>
    <row r="192" spans="10:18" x14ac:dyDescent="0.2">
      <c r="J192" s="58"/>
      <c r="K192" s="58"/>
      <c r="L192" s="58"/>
      <c r="M192" s="58"/>
      <c r="N192" s="58"/>
      <c r="O192" s="58"/>
      <c r="P192" s="58"/>
      <c r="Q192" s="58"/>
      <c r="R192" s="58"/>
    </row>
    <row r="193" spans="10:18" x14ac:dyDescent="0.2">
      <c r="J193" s="58"/>
      <c r="K193" s="58"/>
      <c r="L193" s="58"/>
      <c r="M193" s="58"/>
      <c r="N193" s="58"/>
      <c r="O193" s="58"/>
      <c r="P193" s="58"/>
      <c r="Q193" s="58"/>
      <c r="R193" s="58"/>
    </row>
    <row r="194" spans="10:18" x14ac:dyDescent="0.2">
      <c r="J194" s="58"/>
      <c r="K194" s="58"/>
      <c r="L194" s="58"/>
      <c r="M194" s="58"/>
      <c r="N194" s="58"/>
      <c r="O194" s="58"/>
      <c r="P194" s="58"/>
      <c r="Q194" s="58"/>
      <c r="R194" s="58"/>
    </row>
    <row r="195" spans="10:18" x14ac:dyDescent="0.2">
      <c r="J195" s="58"/>
      <c r="K195" s="58"/>
      <c r="L195" s="58"/>
      <c r="M195" s="58"/>
      <c r="N195" s="58"/>
      <c r="O195" s="58"/>
      <c r="P195" s="58"/>
      <c r="Q195" s="58"/>
      <c r="R195" s="58"/>
    </row>
    <row r="196" spans="10:18" x14ac:dyDescent="0.2">
      <c r="J196" s="58"/>
      <c r="K196" s="58"/>
      <c r="L196" s="58"/>
      <c r="M196" s="58"/>
      <c r="N196" s="58"/>
      <c r="O196" s="58"/>
      <c r="P196" s="58"/>
      <c r="Q196" s="58"/>
      <c r="R196" s="58"/>
    </row>
    <row r="197" spans="10:18" x14ac:dyDescent="0.2">
      <c r="J197" s="58"/>
      <c r="K197" s="58"/>
      <c r="L197" s="58"/>
      <c r="M197" s="58"/>
      <c r="N197" s="58"/>
      <c r="O197" s="58"/>
      <c r="P197" s="58"/>
      <c r="Q197" s="58"/>
      <c r="R197" s="58"/>
    </row>
    <row r="198" spans="10:18" x14ac:dyDescent="0.2">
      <c r="J198" s="58"/>
      <c r="K198" s="58"/>
      <c r="L198" s="58"/>
      <c r="M198" s="58"/>
      <c r="N198" s="58"/>
      <c r="O198" s="58"/>
      <c r="P198" s="58"/>
      <c r="Q198" s="58"/>
      <c r="R198" s="58"/>
    </row>
    <row r="199" spans="10:18" x14ac:dyDescent="0.2">
      <c r="J199" s="58"/>
      <c r="K199" s="58"/>
      <c r="L199" s="58"/>
      <c r="M199" s="58"/>
      <c r="N199" s="58"/>
      <c r="O199" s="58"/>
      <c r="P199" s="58"/>
      <c r="Q199" s="58"/>
      <c r="R199" s="58"/>
    </row>
    <row r="200" spans="10:18" x14ac:dyDescent="0.2">
      <c r="J200" s="58"/>
      <c r="K200" s="58"/>
      <c r="L200" s="58"/>
      <c r="M200" s="58"/>
      <c r="N200" s="58"/>
      <c r="O200" s="58"/>
      <c r="P200" s="58"/>
      <c r="Q200" s="58"/>
      <c r="R200" s="58"/>
    </row>
    <row r="201" spans="10:18" x14ac:dyDescent="0.2">
      <c r="J201" s="58"/>
      <c r="K201" s="58"/>
      <c r="L201" s="58"/>
      <c r="M201" s="58"/>
      <c r="N201" s="58"/>
      <c r="O201" s="58"/>
      <c r="P201" s="58"/>
      <c r="Q201" s="58"/>
      <c r="R201" s="58"/>
    </row>
    <row r="202" spans="10:18" x14ac:dyDescent="0.2">
      <c r="J202" s="58"/>
      <c r="K202" s="58"/>
      <c r="L202" s="58"/>
      <c r="M202" s="58"/>
      <c r="N202" s="58"/>
      <c r="O202" s="58"/>
      <c r="P202" s="58"/>
      <c r="Q202" s="58"/>
      <c r="R202" s="58"/>
    </row>
    <row r="203" spans="10:18" x14ac:dyDescent="0.2">
      <c r="J203" s="58"/>
      <c r="K203" s="58"/>
      <c r="L203" s="58"/>
      <c r="M203" s="58"/>
      <c r="N203" s="58"/>
      <c r="O203" s="58"/>
      <c r="P203" s="58"/>
      <c r="Q203" s="58"/>
      <c r="R203" s="58"/>
    </row>
    <row r="204" spans="10:18" x14ac:dyDescent="0.2">
      <c r="J204" s="58"/>
      <c r="K204" s="58"/>
      <c r="L204" s="58"/>
      <c r="M204" s="58"/>
      <c r="N204" s="58"/>
      <c r="O204" s="58"/>
      <c r="P204" s="58"/>
      <c r="Q204" s="58"/>
      <c r="R204" s="58"/>
    </row>
    <row r="205" spans="10:18" x14ac:dyDescent="0.2">
      <c r="J205" s="58"/>
      <c r="K205" s="58"/>
      <c r="L205" s="58"/>
      <c r="M205" s="58"/>
      <c r="N205" s="58"/>
      <c r="O205" s="58"/>
      <c r="P205" s="58"/>
      <c r="Q205" s="58"/>
      <c r="R205" s="58"/>
    </row>
    <row r="206" spans="10:18" x14ac:dyDescent="0.2">
      <c r="J206" s="58"/>
      <c r="K206" s="58"/>
      <c r="L206" s="58"/>
      <c r="M206" s="58"/>
      <c r="N206" s="58"/>
      <c r="O206" s="58"/>
      <c r="P206" s="58"/>
      <c r="Q206" s="58"/>
      <c r="R206" s="58"/>
    </row>
    <row r="207" spans="10:18" x14ac:dyDescent="0.2">
      <c r="J207" s="58"/>
      <c r="K207" s="58"/>
      <c r="L207" s="58"/>
      <c r="M207" s="58"/>
      <c r="N207" s="58"/>
      <c r="O207" s="58"/>
      <c r="P207" s="58"/>
      <c r="Q207" s="58"/>
      <c r="R207" s="58"/>
    </row>
    <row r="208" spans="10:18" x14ac:dyDescent="0.2">
      <c r="J208" s="58"/>
      <c r="K208" s="58"/>
      <c r="L208" s="58"/>
      <c r="M208" s="58"/>
      <c r="N208" s="58"/>
      <c r="O208" s="58"/>
      <c r="P208" s="58"/>
      <c r="Q208" s="58"/>
      <c r="R208" s="58"/>
    </row>
    <row r="209" spans="10:18" x14ac:dyDescent="0.2">
      <c r="J209" s="58"/>
      <c r="K209" s="58"/>
      <c r="L209" s="58"/>
      <c r="M209" s="58"/>
      <c r="N209" s="58"/>
      <c r="O209" s="58"/>
      <c r="P209" s="58"/>
      <c r="Q209" s="58"/>
      <c r="R209" s="58"/>
    </row>
    <row r="210" spans="10:18" x14ac:dyDescent="0.2">
      <c r="J210" s="58"/>
      <c r="K210" s="58"/>
      <c r="L210" s="58"/>
      <c r="M210" s="58"/>
      <c r="N210" s="58"/>
      <c r="O210" s="58"/>
      <c r="P210" s="58"/>
      <c r="Q210" s="58"/>
      <c r="R210" s="58"/>
    </row>
    <row r="211" spans="10:18" x14ac:dyDescent="0.2">
      <c r="J211" s="58"/>
      <c r="K211" s="58"/>
      <c r="L211" s="58"/>
      <c r="M211" s="58"/>
      <c r="N211" s="58"/>
      <c r="O211" s="58"/>
      <c r="P211" s="58"/>
      <c r="Q211" s="58"/>
      <c r="R211" s="58"/>
    </row>
    <row r="212" spans="10:18" x14ac:dyDescent="0.2">
      <c r="J212" s="58"/>
      <c r="K212" s="58"/>
      <c r="L212" s="58"/>
      <c r="M212" s="58"/>
      <c r="N212" s="58"/>
      <c r="O212" s="58"/>
      <c r="P212" s="58"/>
      <c r="Q212" s="58"/>
      <c r="R212" s="58"/>
    </row>
    <row r="213" spans="10:18" x14ac:dyDescent="0.2">
      <c r="J213" s="58"/>
      <c r="K213" s="58"/>
      <c r="L213" s="58"/>
      <c r="M213" s="58"/>
      <c r="N213" s="58"/>
      <c r="O213" s="58"/>
      <c r="P213" s="58"/>
      <c r="Q213" s="58"/>
      <c r="R213" s="58"/>
    </row>
    <row r="214" spans="10:18" x14ac:dyDescent="0.2">
      <c r="J214" s="58"/>
      <c r="K214" s="58"/>
      <c r="L214" s="58"/>
      <c r="M214" s="58"/>
      <c r="N214" s="58"/>
      <c r="O214" s="58"/>
      <c r="P214" s="58"/>
      <c r="Q214" s="58"/>
      <c r="R214" s="58"/>
    </row>
    <row r="215" spans="10:18" x14ac:dyDescent="0.2">
      <c r="J215" s="58"/>
      <c r="K215" s="58"/>
      <c r="L215" s="58"/>
      <c r="M215" s="58"/>
      <c r="N215" s="58"/>
      <c r="O215" s="58"/>
      <c r="P215" s="58"/>
      <c r="Q215" s="58"/>
      <c r="R215" s="58"/>
    </row>
    <row r="216" spans="10:18" x14ac:dyDescent="0.2">
      <c r="J216" s="58"/>
      <c r="K216" s="58"/>
      <c r="L216" s="58"/>
      <c r="M216" s="58"/>
      <c r="N216" s="58"/>
      <c r="O216" s="58"/>
      <c r="P216" s="58"/>
      <c r="Q216" s="58"/>
      <c r="R216" s="58"/>
    </row>
    <row r="217" spans="10:18" x14ac:dyDescent="0.2">
      <c r="J217" s="58"/>
      <c r="K217" s="58"/>
      <c r="L217" s="58"/>
      <c r="M217" s="58"/>
      <c r="N217" s="58"/>
      <c r="O217" s="58"/>
      <c r="P217" s="58"/>
      <c r="Q217" s="58"/>
      <c r="R217" s="58"/>
    </row>
    <row r="218" spans="10:18" x14ac:dyDescent="0.2">
      <c r="J218" s="58"/>
      <c r="K218" s="58"/>
      <c r="L218" s="58"/>
      <c r="M218" s="58"/>
      <c r="N218" s="58"/>
      <c r="O218" s="58"/>
      <c r="P218" s="58"/>
      <c r="Q218" s="58"/>
      <c r="R218" s="58"/>
    </row>
    <row r="219" spans="10:18" x14ac:dyDescent="0.2">
      <c r="J219" s="58"/>
      <c r="K219" s="58"/>
      <c r="L219" s="58"/>
      <c r="M219" s="58"/>
      <c r="N219" s="58"/>
      <c r="O219" s="58"/>
      <c r="P219" s="58"/>
      <c r="Q219" s="58"/>
      <c r="R219" s="58"/>
    </row>
    <row r="220" spans="10:18" x14ac:dyDescent="0.2">
      <c r="J220" s="58"/>
      <c r="K220" s="58"/>
      <c r="L220" s="58"/>
      <c r="M220" s="58"/>
      <c r="N220" s="58"/>
      <c r="O220" s="58"/>
      <c r="P220" s="58"/>
      <c r="Q220" s="58"/>
      <c r="R220" s="58"/>
    </row>
    <row r="221" spans="10:18" x14ac:dyDescent="0.2">
      <c r="J221" s="58"/>
      <c r="K221" s="58"/>
      <c r="L221" s="58"/>
      <c r="M221" s="58"/>
      <c r="N221" s="58"/>
      <c r="O221" s="58"/>
      <c r="P221" s="58"/>
      <c r="Q221" s="58"/>
      <c r="R221" s="58"/>
    </row>
    <row r="222" spans="10:18" x14ac:dyDescent="0.2">
      <c r="J222" s="58"/>
      <c r="K222" s="58"/>
      <c r="L222" s="58"/>
      <c r="M222" s="58"/>
      <c r="N222" s="58"/>
      <c r="O222" s="58"/>
      <c r="P222" s="58"/>
      <c r="Q222" s="58"/>
      <c r="R222" s="58"/>
    </row>
    <row r="223" spans="10:18" x14ac:dyDescent="0.2">
      <c r="J223" s="58"/>
      <c r="K223" s="58"/>
      <c r="L223" s="58"/>
      <c r="M223" s="58"/>
      <c r="N223" s="58"/>
      <c r="O223" s="58"/>
      <c r="P223" s="58"/>
      <c r="Q223" s="58"/>
      <c r="R223" s="58"/>
    </row>
    <row r="224" spans="10:18" x14ac:dyDescent="0.2">
      <c r="J224" s="58"/>
      <c r="K224" s="58"/>
      <c r="L224" s="58"/>
      <c r="M224" s="58"/>
      <c r="N224" s="58"/>
      <c r="O224" s="58"/>
      <c r="P224" s="58"/>
      <c r="Q224" s="58"/>
      <c r="R224" s="58"/>
    </row>
    <row r="225" spans="10:18" x14ac:dyDescent="0.2">
      <c r="J225" s="58"/>
      <c r="K225" s="58"/>
      <c r="L225" s="58"/>
      <c r="M225" s="58"/>
      <c r="N225" s="58"/>
      <c r="O225" s="58"/>
      <c r="P225" s="58"/>
      <c r="Q225" s="58"/>
      <c r="R225" s="58"/>
    </row>
    <row r="226" spans="10:18" x14ac:dyDescent="0.2">
      <c r="J226" s="58"/>
      <c r="K226" s="58"/>
      <c r="L226" s="58"/>
      <c r="M226" s="58"/>
      <c r="N226" s="58"/>
      <c r="O226" s="58"/>
      <c r="P226" s="58"/>
      <c r="Q226" s="58"/>
      <c r="R226" s="58"/>
    </row>
    <row r="227" spans="10:18" x14ac:dyDescent="0.2">
      <c r="J227" s="58"/>
      <c r="K227" s="58"/>
      <c r="L227" s="58"/>
      <c r="M227" s="58"/>
      <c r="N227" s="58"/>
      <c r="O227" s="58"/>
      <c r="P227" s="58"/>
      <c r="Q227" s="58"/>
      <c r="R227" s="58"/>
    </row>
    <row r="228" spans="10:18" x14ac:dyDescent="0.2">
      <c r="J228" s="58"/>
      <c r="K228" s="58"/>
      <c r="L228" s="58"/>
      <c r="M228" s="58"/>
      <c r="N228" s="58"/>
      <c r="O228" s="58"/>
      <c r="P228" s="58"/>
      <c r="Q228" s="58"/>
      <c r="R228" s="58"/>
    </row>
    <row r="229" spans="10:18" x14ac:dyDescent="0.2">
      <c r="J229" s="58"/>
      <c r="K229" s="58"/>
      <c r="L229" s="58"/>
      <c r="M229" s="58"/>
      <c r="N229" s="58"/>
      <c r="O229" s="58"/>
      <c r="P229" s="58"/>
      <c r="Q229" s="58"/>
      <c r="R229" s="58"/>
    </row>
    <row r="230" spans="10:18" x14ac:dyDescent="0.2">
      <c r="J230" s="58"/>
      <c r="K230" s="58"/>
      <c r="L230" s="58"/>
      <c r="M230" s="58"/>
      <c r="N230" s="58"/>
      <c r="O230" s="58"/>
      <c r="P230" s="58"/>
      <c r="Q230" s="58"/>
      <c r="R230" s="58"/>
    </row>
    <row r="231" spans="10:18" x14ac:dyDescent="0.2">
      <c r="J231" s="58"/>
      <c r="K231" s="58"/>
      <c r="L231" s="58"/>
      <c r="M231" s="58"/>
      <c r="N231" s="58"/>
      <c r="O231" s="58"/>
      <c r="P231" s="58"/>
      <c r="Q231" s="58"/>
      <c r="R231" s="58"/>
    </row>
    <row r="232" spans="10:18" x14ac:dyDescent="0.2">
      <c r="J232" s="58"/>
      <c r="K232" s="58"/>
      <c r="L232" s="58"/>
      <c r="M232" s="58"/>
      <c r="N232" s="58"/>
      <c r="O232" s="58"/>
      <c r="P232" s="58"/>
      <c r="Q232" s="58"/>
      <c r="R232" s="58"/>
    </row>
    <row r="233" spans="10:18" x14ac:dyDescent="0.2">
      <c r="J233" s="58"/>
      <c r="K233" s="58"/>
      <c r="L233" s="58"/>
      <c r="M233" s="58"/>
      <c r="N233" s="58"/>
      <c r="O233" s="58"/>
      <c r="P233" s="58"/>
      <c r="Q233" s="58"/>
      <c r="R233" s="58"/>
    </row>
    <row r="234" spans="10:18" x14ac:dyDescent="0.2">
      <c r="J234" s="58"/>
      <c r="K234" s="58"/>
      <c r="L234" s="58"/>
      <c r="M234" s="58"/>
      <c r="N234" s="58"/>
      <c r="O234" s="58"/>
      <c r="P234" s="58"/>
      <c r="Q234" s="58"/>
      <c r="R234" s="58"/>
    </row>
    <row r="235" spans="10:18" x14ac:dyDescent="0.2">
      <c r="J235" s="58"/>
      <c r="K235" s="58"/>
      <c r="L235" s="58"/>
      <c r="M235" s="58"/>
      <c r="N235" s="58"/>
      <c r="O235" s="58"/>
      <c r="P235" s="58"/>
      <c r="Q235" s="58"/>
      <c r="R235" s="58"/>
    </row>
    <row r="236" spans="10:18" x14ac:dyDescent="0.2">
      <c r="J236" s="58"/>
      <c r="K236" s="58"/>
      <c r="L236" s="58"/>
      <c r="M236" s="58"/>
      <c r="N236" s="58"/>
      <c r="O236" s="58"/>
      <c r="P236" s="58"/>
      <c r="Q236" s="58"/>
      <c r="R236" s="58"/>
    </row>
    <row r="237" spans="10:18" x14ac:dyDescent="0.2">
      <c r="J237" s="58"/>
      <c r="K237" s="58"/>
      <c r="L237" s="58"/>
      <c r="M237" s="58"/>
      <c r="N237" s="58"/>
      <c r="O237" s="58"/>
      <c r="P237" s="58"/>
      <c r="Q237" s="58"/>
      <c r="R237" s="58"/>
    </row>
    <row r="238" spans="10:18" x14ac:dyDescent="0.2">
      <c r="J238" s="58"/>
      <c r="K238" s="58"/>
      <c r="L238" s="58"/>
      <c r="M238" s="58"/>
      <c r="N238" s="58"/>
      <c r="O238" s="58"/>
      <c r="P238" s="58"/>
      <c r="Q238" s="58"/>
      <c r="R238" s="58"/>
    </row>
    <row r="239" spans="10:18" x14ac:dyDescent="0.2">
      <c r="J239" s="58"/>
      <c r="K239" s="58"/>
      <c r="L239" s="58"/>
      <c r="M239" s="58"/>
      <c r="N239" s="58"/>
      <c r="O239" s="58"/>
      <c r="P239" s="58"/>
      <c r="Q239" s="58"/>
      <c r="R239" s="58"/>
    </row>
    <row r="240" spans="10:18" x14ac:dyDescent="0.2">
      <c r="J240" s="58"/>
      <c r="K240" s="58"/>
      <c r="L240" s="58"/>
      <c r="M240" s="58"/>
      <c r="N240" s="58"/>
      <c r="O240" s="58"/>
      <c r="P240" s="58"/>
      <c r="Q240" s="58"/>
      <c r="R240" s="58"/>
    </row>
    <row r="241" spans="10:18" x14ac:dyDescent="0.2">
      <c r="J241" s="58"/>
      <c r="K241" s="58"/>
      <c r="L241" s="58"/>
      <c r="M241" s="58"/>
      <c r="N241" s="58"/>
      <c r="O241" s="58"/>
      <c r="P241" s="58"/>
      <c r="Q241" s="58"/>
      <c r="R241" s="58"/>
    </row>
    <row r="242" spans="10:18" x14ac:dyDescent="0.2">
      <c r="J242" s="58"/>
      <c r="K242" s="58"/>
      <c r="L242" s="58"/>
      <c r="M242" s="58"/>
      <c r="N242" s="58"/>
      <c r="O242" s="58"/>
      <c r="P242" s="58"/>
      <c r="Q242" s="58"/>
      <c r="R242" s="58"/>
    </row>
    <row r="243" spans="10:18" x14ac:dyDescent="0.2">
      <c r="J243" s="58"/>
      <c r="K243" s="58"/>
      <c r="L243" s="58"/>
      <c r="M243" s="58"/>
      <c r="N243" s="58"/>
      <c r="O243" s="58"/>
      <c r="P243" s="58"/>
      <c r="Q243" s="58"/>
      <c r="R243" s="58"/>
    </row>
    <row r="244" spans="10:18" x14ac:dyDescent="0.2">
      <c r="J244" s="58"/>
      <c r="K244" s="58"/>
      <c r="L244" s="58"/>
      <c r="M244" s="58"/>
      <c r="N244" s="58"/>
      <c r="O244" s="58"/>
      <c r="P244" s="58"/>
      <c r="Q244" s="58"/>
      <c r="R244" s="58"/>
    </row>
    <row r="245" spans="10:18" x14ac:dyDescent="0.2">
      <c r="J245" s="58"/>
      <c r="K245" s="58"/>
      <c r="L245" s="58"/>
      <c r="M245" s="58"/>
      <c r="N245" s="58"/>
      <c r="O245" s="58"/>
      <c r="P245" s="58"/>
      <c r="Q245" s="58"/>
      <c r="R245" s="58"/>
    </row>
    <row r="246" spans="10:18" x14ac:dyDescent="0.2">
      <c r="J246" s="58"/>
      <c r="K246" s="58"/>
      <c r="L246" s="58"/>
      <c r="M246" s="58"/>
      <c r="N246" s="58"/>
      <c r="O246" s="58"/>
      <c r="P246" s="58"/>
      <c r="Q246" s="58"/>
      <c r="R246" s="58"/>
    </row>
    <row r="247" spans="10:18" x14ac:dyDescent="0.2">
      <c r="J247" s="58"/>
      <c r="K247" s="58"/>
      <c r="L247" s="58"/>
      <c r="M247" s="58"/>
      <c r="N247" s="58"/>
      <c r="O247" s="58"/>
      <c r="P247" s="58"/>
      <c r="Q247" s="58"/>
      <c r="R247" s="58"/>
    </row>
    <row r="248" spans="10:18" x14ac:dyDescent="0.2">
      <c r="J248" s="58"/>
      <c r="K248" s="58"/>
      <c r="L248" s="58"/>
      <c r="M248" s="58"/>
      <c r="N248" s="58"/>
      <c r="O248" s="58"/>
      <c r="P248" s="58"/>
      <c r="Q248" s="58"/>
      <c r="R248" s="58"/>
    </row>
    <row r="249" spans="10:18" x14ac:dyDescent="0.2">
      <c r="J249" s="58"/>
      <c r="K249" s="58"/>
      <c r="L249" s="58"/>
      <c r="M249" s="58"/>
      <c r="N249" s="58"/>
      <c r="O249" s="58"/>
      <c r="P249" s="58"/>
      <c r="Q249" s="58"/>
      <c r="R249" s="58"/>
    </row>
    <row r="250" spans="10:18" x14ac:dyDescent="0.2">
      <c r="J250" s="58"/>
      <c r="K250" s="58"/>
      <c r="L250" s="58"/>
      <c r="M250" s="58"/>
      <c r="N250" s="58"/>
      <c r="O250" s="58"/>
      <c r="P250" s="58"/>
      <c r="Q250" s="58"/>
      <c r="R250" s="58"/>
    </row>
    <row r="251" spans="10:18" x14ac:dyDescent="0.2">
      <c r="J251" s="58"/>
      <c r="K251" s="58"/>
      <c r="L251" s="58"/>
      <c r="M251" s="58"/>
      <c r="N251" s="58"/>
      <c r="O251" s="58"/>
      <c r="P251" s="58"/>
      <c r="Q251" s="58"/>
      <c r="R251" s="58"/>
    </row>
    <row r="252" spans="10:18" x14ac:dyDescent="0.2">
      <c r="J252" s="58"/>
      <c r="K252" s="58"/>
      <c r="L252" s="58"/>
      <c r="M252" s="58"/>
      <c r="N252" s="58"/>
      <c r="O252" s="58"/>
      <c r="P252" s="58"/>
      <c r="Q252" s="58"/>
      <c r="R252" s="58"/>
    </row>
    <row r="253" spans="10:18" x14ac:dyDescent="0.2">
      <c r="J253" s="58"/>
      <c r="K253" s="58"/>
      <c r="L253" s="58"/>
      <c r="M253" s="58"/>
      <c r="N253" s="58"/>
      <c r="O253" s="58"/>
      <c r="P253" s="58"/>
      <c r="Q253" s="58"/>
      <c r="R253" s="58"/>
    </row>
    <row r="254" spans="10:18" x14ac:dyDescent="0.2">
      <c r="J254" s="58"/>
      <c r="K254" s="58"/>
      <c r="L254" s="58"/>
      <c r="M254" s="58"/>
      <c r="N254" s="58"/>
      <c r="O254" s="58"/>
      <c r="P254" s="58"/>
      <c r="Q254" s="58"/>
      <c r="R254" s="58"/>
    </row>
    <row r="255" spans="10:18" x14ac:dyDescent="0.2">
      <c r="J255" s="58"/>
      <c r="K255" s="58"/>
      <c r="L255" s="58"/>
      <c r="M255" s="58"/>
      <c r="N255" s="58"/>
      <c r="O255" s="58"/>
      <c r="P255" s="58"/>
      <c r="Q255" s="58"/>
      <c r="R255" s="58"/>
    </row>
    <row r="256" spans="10:18" x14ac:dyDescent="0.2">
      <c r="J256" s="58"/>
      <c r="K256" s="58"/>
      <c r="L256" s="58"/>
      <c r="M256" s="58"/>
      <c r="N256" s="58"/>
      <c r="O256" s="58"/>
      <c r="P256" s="58"/>
      <c r="Q256" s="58"/>
      <c r="R256" s="58"/>
    </row>
    <row r="257" spans="10:18" x14ac:dyDescent="0.2">
      <c r="J257" s="58"/>
      <c r="K257" s="58"/>
      <c r="L257" s="58"/>
      <c r="M257" s="58"/>
      <c r="N257" s="58"/>
      <c r="O257" s="58"/>
      <c r="P257" s="58"/>
      <c r="Q257" s="58"/>
      <c r="R257" s="58"/>
    </row>
    <row r="258" spans="10:18" x14ac:dyDescent="0.2">
      <c r="J258" s="58"/>
      <c r="K258" s="58"/>
      <c r="L258" s="58"/>
      <c r="M258" s="58"/>
      <c r="N258" s="58"/>
      <c r="O258" s="58"/>
      <c r="P258" s="58"/>
      <c r="Q258" s="58"/>
      <c r="R258" s="58"/>
    </row>
    <row r="259" spans="10:18" x14ac:dyDescent="0.2">
      <c r="J259" s="58"/>
      <c r="K259" s="58"/>
      <c r="L259" s="58"/>
      <c r="M259" s="58"/>
      <c r="N259" s="58"/>
      <c r="O259" s="58"/>
      <c r="P259" s="58"/>
      <c r="Q259" s="58"/>
      <c r="R259" s="58"/>
    </row>
    <row r="260" spans="10:18" x14ac:dyDescent="0.2">
      <c r="J260" s="58"/>
      <c r="K260" s="58"/>
      <c r="L260" s="58"/>
      <c r="M260" s="58"/>
      <c r="N260" s="58"/>
      <c r="O260" s="58"/>
      <c r="P260" s="58"/>
      <c r="Q260" s="58"/>
      <c r="R260" s="58"/>
    </row>
    <row r="261" spans="10:18" x14ac:dyDescent="0.2">
      <c r="J261" s="58"/>
      <c r="K261" s="58"/>
      <c r="L261" s="58"/>
      <c r="M261" s="58"/>
      <c r="N261" s="58"/>
      <c r="O261" s="58"/>
      <c r="P261" s="58"/>
      <c r="Q261" s="58"/>
      <c r="R261" s="58"/>
    </row>
    <row r="262" spans="10:18" x14ac:dyDescent="0.2">
      <c r="J262" s="58"/>
      <c r="K262" s="58"/>
      <c r="L262" s="58"/>
      <c r="M262" s="58"/>
      <c r="N262" s="58"/>
      <c r="O262" s="58"/>
      <c r="P262" s="58"/>
      <c r="Q262" s="58"/>
      <c r="R262" s="58"/>
    </row>
    <row r="263" spans="10:18" x14ac:dyDescent="0.2">
      <c r="J263" s="58"/>
      <c r="K263" s="58"/>
      <c r="L263" s="58"/>
      <c r="M263" s="58"/>
      <c r="N263" s="58"/>
      <c r="O263" s="58"/>
      <c r="P263" s="58"/>
      <c r="Q263" s="58"/>
      <c r="R263" s="58"/>
    </row>
    <row r="264" spans="10:18" x14ac:dyDescent="0.2">
      <c r="J264" s="58"/>
      <c r="K264" s="58"/>
      <c r="L264" s="58"/>
      <c r="M264" s="58"/>
      <c r="N264" s="58"/>
      <c r="O264" s="58"/>
      <c r="P264" s="58"/>
      <c r="Q264" s="58"/>
      <c r="R264" s="58"/>
    </row>
    <row r="265" spans="10:18" x14ac:dyDescent="0.2">
      <c r="J265" s="58"/>
      <c r="K265" s="58"/>
      <c r="L265" s="58"/>
      <c r="M265" s="58"/>
      <c r="N265" s="58"/>
      <c r="O265" s="58"/>
      <c r="P265" s="58"/>
      <c r="Q265" s="58"/>
      <c r="R265" s="58"/>
    </row>
    <row r="266" spans="10:18" x14ac:dyDescent="0.2">
      <c r="J266" s="58"/>
      <c r="K266" s="58"/>
      <c r="L266" s="58"/>
      <c r="M266" s="58"/>
      <c r="N266" s="62">
        <v>0</v>
      </c>
      <c r="O266" s="62">
        <v>0</v>
      </c>
      <c r="P266" s="62">
        <f t="shared" ref="P266:P297" si="0">I320</f>
        <v>0</v>
      </c>
      <c r="Q266" s="58"/>
      <c r="R266" s="58"/>
    </row>
    <row r="267" spans="10:18" x14ac:dyDescent="0.2">
      <c r="J267" s="58"/>
      <c r="K267" s="58"/>
      <c r="L267" s="58"/>
      <c r="M267" s="58"/>
      <c r="N267" s="62">
        <v>0</v>
      </c>
      <c r="O267" s="62">
        <v>0</v>
      </c>
      <c r="P267" s="62">
        <f t="shared" si="0"/>
        <v>0</v>
      </c>
      <c r="Q267" s="58"/>
      <c r="R267" s="58"/>
    </row>
    <row r="268" spans="10:18" x14ac:dyDescent="0.2">
      <c r="J268" s="58"/>
      <c r="K268" s="58"/>
      <c r="L268" s="58"/>
      <c r="M268" s="58"/>
      <c r="N268" s="62">
        <v>0</v>
      </c>
      <c r="O268" s="62">
        <v>0</v>
      </c>
      <c r="P268" s="62">
        <f t="shared" si="0"/>
        <v>0</v>
      </c>
      <c r="Q268" s="58"/>
      <c r="R268" s="58"/>
    </row>
    <row r="269" spans="10:18" x14ac:dyDescent="0.2">
      <c r="J269" s="58"/>
      <c r="K269" s="58"/>
      <c r="L269" s="58"/>
      <c r="M269" s="58"/>
      <c r="N269" s="62">
        <v>0</v>
      </c>
      <c r="O269" s="62">
        <v>0</v>
      </c>
      <c r="P269" s="62">
        <f t="shared" si="0"/>
        <v>0</v>
      </c>
      <c r="Q269" s="58"/>
      <c r="R269" s="58"/>
    </row>
    <row r="270" spans="10:18" x14ac:dyDescent="0.2">
      <c r="J270" s="58"/>
      <c r="K270" s="58"/>
      <c r="L270" s="58"/>
      <c r="M270" s="58"/>
      <c r="N270" s="62">
        <v>0</v>
      </c>
      <c r="O270" s="62">
        <v>0</v>
      </c>
      <c r="P270" s="62">
        <f t="shared" si="0"/>
        <v>0</v>
      </c>
      <c r="Q270" s="58"/>
      <c r="R270" s="58"/>
    </row>
    <row r="271" spans="10:18" x14ac:dyDescent="0.2">
      <c r="J271" s="58"/>
      <c r="K271" s="58"/>
      <c r="L271" s="58"/>
      <c r="M271" s="58"/>
      <c r="N271" s="62">
        <v>0</v>
      </c>
      <c r="O271" s="62">
        <v>0</v>
      </c>
      <c r="P271" s="62">
        <f t="shared" si="0"/>
        <v>0</v>
      </c>
      <c r="Q271" s="58"/>
      <c r="R271" s="58"/>
    </row>
    <row r="272" spans="10:18" x14ac:dyDescent="0.2">
      <c r="J272" s="58"/>
      <c r="K272" s="58"/>
      <c r="L272" s="58"/>
      <c r="M272" s="58"/>
      <c r="N272" s="62">
        <v>0</v>
      </c>
      <c r="O272" s="62">
        <v>0</v>
      </c>
      <c r="P272" s="62">
        <f t="shared" si="0"/>
        <v>0</v>
      </c>
      <c r="Q272" s="58"/>
      <c r="R272" s="58"/>
    </row>
    <row r="273" spans="10:18" x14ac:dyDescent="0.2">
      <c r="J273" s="58"/>
      <c r="K273" s="58"/>
      <c r="L273" s="58"/>
      <c r="M273" s="58"/>
      <c r="N273" s="62">
        <v>0</v>
      </c>
      <c r="O273" s="62">
        <v>0</v>
      </c>
      <c r="P273" s="62">
        <f t="shared" si="0"/>
        <v>0</v>
      </c>
      <c r="Q273" s="58"/>
      <c r="R273" s="58"/>
    </row>
    <row r="274" spans="10:18" x14ac:dyDescent="0.2">
      <c r="J274" s="58"/>
      <c r="K274" s="58"/>
      <c r="L274" s="58"/>
      <c r="M274" s="58"/>
      <c r="N274" s="62">
        <v>0</v>
      </c>
      <c r="O274" s="62">
        <v>0</v>
      </c>
      <c r="P274" s="62">
        <f t="shared" si="0"/>
        <v>0</v>
      </c>
      <c r="Q274" s="58"/>
      <c r="R274" s="58"/>
    </row>
    <row r="275" spans="10:18" x14ac:dyDescent="0.2">
      <c r="J275" s="58"/>
      <c r="K275" s="58"/>
      <c r="L275" s="58"/>
      <c r="M275" s="58"/>
      <c r="N275" s="62">
        <v>0</v>
      </c>
      <c r="O275" s="62">
        <v>0</v>
      </c>
      <c r="P275" s="62">
        <f t="shared" si="0"/>
        <v>0</v>
      </c>
      <c r="Q275" s="58"/>
      <c r="R275" s="58"/>
    </row>
    <row r="276" spans="10:18" x14ac:dyDescent="0.2">
      <c r="J276" s="58"/>
      <c r="K276" s="58"/>
      <c r="L276" s="58"/>
      <c r="M276" s="58"/>
      <c r="N276" s="62">
        <v>0</v>
      </c>
      <c r="O276" s="62">
        <v>0</v>
      </c>
      <c r="P276" s="62">
        <f t="shared" si="0"/>
        <v>0</v>
      </c>
      <c r="Q276" s="58"/>
      <c r="R276" s="58"/>
    </row>
    <row r="277" spans="10:18" x14ac:dyDescent="0.2">
      <c r="J277" s="58"/>
      <c r="K277" s="58"/>
      <c r="L277" s="58"/>
      <c r="M277" s="58"/>
      <c r="N277" s="62">
        <v>0</v>
      </c>
      <c r="O277" s="62">
        <v>0</v>
      </c>
      <c r="P277" s="62">
        <f t="shared" si="0"/>
        <v>0</v>
      </c>
      <c r="Q277" s="58"/>
      <c r="R277" s="58"/>
    </row>
    <row r="278" spans="10:18" x14ac:dyDescent="0.2">
      <c r="J278" s="58"/>
      <c r="K278" s="58"/>
      <c r="L278" s="58"/>
      <c r="M278" s="58"/>
      <c r="N278" s="62">
        <v>0</v>
      </c>
      <c r="O278" s="62">
        <v>0</v>
      </c>
      <c r="P278" s="62">
        <f t="shared" si="0"/>
        <v>0</v>
      </c>
      <c r="Q278" s="58"/>
      <c r="R278" s="58"/>
    </row>
    <row r="279" spans="10:18" x14ac:dyDescent="0.2">
      <c r="J279" s="58"/>
      <c r="K279" s="58"/>
      <c r="L279" s="58"/>
      <c r="M279" s="58"/>
      <c r="N279" s="62">
        <v>0</v>
      </c>
      <c r="O279" s="62">
        <v>0</v>
      </c>
      <c r="P279" s="62">
        <f t="shared" si="0"/>
        <v>0</v>
      </c>
      <c r="Q279" s="58"/>
      <c r="R279" s="58"/>
    </row>
    <row r="280" spans="10:18" x14ac:dyDescent="0.2">
      <c r="J280" s="58"/>
      <c r="K280" s="58"/>
      <c r="L280" s="58"/>
      <c r="M280" s="58"/>
      <c r="N280" s="62">
        <v>0</v>
      </c>
      <c r="O280" s="62">
        <v>0</v>
      </c>
      <c r="P280" s="62">
        <f t="shared" si="0"/>
        <v>0</v>
      </c>
      <c r="Q280" s="58"/>
      <c r="R280" s="58"/>
    </row>
    <row r="281" spans="10:18" x14ac:dyDescent="0.2">
      <c r="J281" s="58"/>
      <c r="K281" s="58"/>
      <c r="L281" s="58"/>
      <c r="M281" s="58"/>
      <c r="N281" s="62">
        <v>0</v>
      </c>
      <c r="O281" s="62">
        <v>0</v>
      </c>
      <c r="P281" s="62">
        <f t="shared" si="0"/>
        <v>0</v>
      </c>
      <c r="Q281" s="58"/>
      <c r="R281" s="58"/>
    </row>
    <row r="282" spans="10:18" x14ac:dyDescent="0.2">
      <c r="J282" s="58"/>
      <c r="K282" s="58"/>
      <c r="L282" s="58"/>
      <c r="M282" s="58"/>
      <c r="N282" s="62">
        <v>0</v>
      </c>
      <c r="O282" s="62">
        <v>0</v>
      </c>
      <c r="P282" s="62">
        <f t="shared" si="0"/>
        <v>0</v>
      </c>
      <c r="Q282" s="58"/>
      <c r="R282" s="58"/>
    </row>
    <row r="283" spans="10:18" x14ac:dyDescent="0.2">
      <c r="J283" s="58"/>
      <c r="K283" s="58"/>
      <c r="L283" s="58"/>
      <c r="M283" s="58"/>
      <c r="N283" s="62">
        <v>0</v>
      </c>
      <c r="O283" s="62">
        <v>0</v>
      </c>
      <c r="P283" s="62">
        <f t="shared" si="0"/>
        <v>0</v>
      </c>
      <c r="Q283" s="58"/>
      <c r="R283" s="58"/>
    </row>
    <row r="284" spans="10:18" x14ac:dyDescent="0.2">
      <c r="J284" s="58"/>
      <c r="K284" s="58"/>
      <c r="L284" s="58"/>
      <c r="M284" s="58"/>
      <c r="N284" s="62">
        <v>0</v>
      </c>
      <c r="O284" s="62">
        <v>0</v>
      </c>
      <c r="P284" s="62">
        <f t="shared" si="0"/>
        <v>0</v>
      </c>
      <c r="Q284" s="58"/>
      <c r="R284" s="58"/>
    </row>
    <row r="285" spans="10:18" x14ac:dyDescent="0.2">
      <c r="J285" s="58"/>
      <c r="K285" s="58"/>
      <c r="L285" s="58"/>
      <c r="M285" s="58"/>
      <c r="N285" s="62">
        <v>0</v>
      </c>
      <c r="O285" s="62">
        <v>0</v>
      </c>
      <c r="P285" s="62">
        <f t="shared" si="0"/>
        <v>0</v>
      </c>
      <c r="Q285" s="58"/>
      <c r="R285" s="58"/>
    </row>
    <row r="286" spans="10:18" x14ac:dyDescent="0.2">
      <c r="J286" s="58"/>
      <c r="K286" s="58"/>
      <c r="L286" s="58"/>
      <c r="M286" s="58"/>
      <c r="N286" s="62">
        <v>0</v>
      </c>
      <c r="O286" s="62">
        <v>0</v>
      </c>
      <c r="P286" s="62">
        <f t="shared" si="0"/>
        <v>0</v>
      </c>
      <c r="Q286" s="58"/>
      <c r="R286" s="58"/>
    </row>
    <row r="287" spans="10:18" x14ac:dyDescent="0.2">
      <c r="J287" s="58"/>
      <c r="K287" s="58"/>
      <c r="L287" s="58"/>
      <c r="M287" s="58"/>
      <c r="N287" s="62">
        <v>0</v>
      </c>
      <c r="O287" s="62">
        <v>0</v>
      </c>
      <c r="P287" s="62">
        <f t="shared" si="0"/>
        <v>0</v>
      </c>
      <c r="Q287" s="58"/>
      <c r="R287" s="58"/>
    </row>
    <row r="288" spans="10:18" x14ac:dyDescent="0.2">
      <c r="J288" s="58"/>
      <c r="K288" s="58"/>
      <c r="L288" s="58"/>
      <c r="M288" s="58"/>
      <c r="N288" s="62">
        <v>0</v>
      </c>
      <c r="O288" s="62">
        <v>0</v>
      </c>
      <c r="P288" s="62">
        <f t="shared" si="0"/>
        <v>0</v>
      </c>
      <c r="Q288" s="58"/>
      <c r="R288" s="58"/>
    </row>
    <row r="289" spans="10:18" x14ac:dyDescent="0.2">
      <c r="J289" s="58"/>
      <c r="K289" s="58"/>
      <c r="L289" s="58"/>
      <c r="M289" s="58"/>
      <c r="N289" s="62">
        <v>0</v>
      </c>
      <c r="O289" s="62">
        <v>0</v>
      </c>
      <c r="P289" s="62">
        <f t="shared" si="0"/>
        <v>0</v>
      </c>
      <c r="Q289" s="58"/>
      <c r="R289" s="58"/>
    </row>
    <row r="290" spans="10:18" x14ac:dyDescent="0.2">
      <c r="J290" s="58"/>
      <c r="K290" s="58"/>
      <c r="L290" s="58"/>
      <c r="M290" s="58"/>
      <c r="N290" s="62">
        <v>0</v>
      </c>
      <c r="O290" s="62">
        <v>0</v>
      </c>
      <c r="P290" s="62">
        <f t="shared" si="0"/>
        <v>0</v>
      </c>
      <c r="Q290" s="58"/>
      <c r="R290" s="58"/>
    </row>
    <row r="291" spans="10:18" x14ac:dyDescent="0.2">
      <c r="J291" s="58"/>
      <c r="K291" s="58"/>
      <c r="L291" s="58"/>
      <c r="M291" s="58"/>
      <c r="N291" s="62">
        <v>0</v>
      </c>
      <c r="O291" s="62">
        <v>0</v>
      </c>
      <c r="P291" s="62">
        <f t="shared" si="0"/>
        <v>0</v>
      </c>
      <c r="Q291" s="58"/>
      <c r="R291" s="58"/>
    </row>
    <row r="292" spans="10:18" x14ac:dyDescent="0.2">
      <c r="J292" s="58"/>
      <c r="K292" s="58"/>
      <c r="L292" s="58"/>
      <c r="M292" s="58"/>
      <c r="N292" s="62">
        <v>0</v>
      </c>
      <c r="O292" s="62">
        <v>0</v>
      </c>
      <c r="P292" s="62">
        <f t="shared" si="0"/>
        <v>0</v>
      </c>
      <c r="Q292" s="58"/>
      <c r="R292" s="58"/>
    </row>
    <row r="293" spans="10:18" x14ac:dyDescent="0.2">
      <c r="J293" s="58"/>
      <c r="K293" s="58"/>
      <c r="L293" s="58"/>
      <c r="M293" s="58"/>
      <c r="N293" s="62">
        <v>0</v>
      </c>
      <c r="O293" s="62">
        <v>0</v>
      </c>
      <c r="P293" s="62">
        <f t="shared" si="0"/>
        <v>0</v>
      </c>
      <c r="Q293" s="58"/>
      <c r="R293" s="58"/>
    </row>
    <row r="294" spans="10:18" x14ac:dyDescent="0.2">
      <c r="J294" s="58"/>
      <c r="K294" s="58"/>
      <c r="L294" s="58"/>
      <c r="M294" s="58"/>
      <c r="N294" s="62">
        <v>0</v>
      </c>
      <c r="O294" s="62">
        <v>0</v>
      </c>
      <c r="P294" s="62">
        <f t="shared" si="0"/>
        <v>0</v>
      </c>
      <c r="Q294" s="58"/>
      <c r="R294" s="58"/>
    </row>
    <row r="295" spans="10:18" x14ac:dyDescent="0.2">
      <c r="J295" s="58"/>
      <c r="K295" s="58"/>
      <c r="L295" s="58"/>
      <c r="M295" s="58"/>
      <c r="N295" s="62">
        <v>0</v>
      </c>
      <c r="O295" s="62">
        <v>0</v>
      </c>
      <c r="P295" s="62">
        <f t="shared" si="0"/>
        <v>0</v>
      </c>
      <c r="Q295" s="58"/>
      <c r="R295" s="58"/>
    </row>
    <row r="296" spans="10:18" x14ac:dyDescent="0.2">
      <c r="J296" s="58"/>
      <c r="K296" s="58"/>
      <c r="L296" s="58"/>
      <c r="M296" s="58"/>
      <c r="N296" s="62">
        <v>0</v>
      </c>
      <c r="O296" s="62">
        <v>0</v>
      </c>
      <c r="P296" s="62">
        <f t="shared" si="0"/>
        <v>0</v>
      </c>
      <c r="Q296" s="58"/>
      <c r="R296" s="58"/>
    </row>
    <row r="297" spans="10:18" x14ac:dyDescent="0.2">
      <c r="J297" s="58"/>
      <c r="K297" s="58"/>
      <c r="L297" s="58"/>
      <c r="M297" s="58"/>
      <c r="N297" s="62">
        <v>0</v>
      </c>
      <c r="O297" s="62">
        <v>0</v>
      </c>
      <c r="P297" s="62">
        <f t="shared" si="0"/>
        <v>0</v>
      </c>
      <c r="Q297" s="58"/>
      <c r="R297" s="58"/>
    </row>
    <row r="298" spans="10:18" x14ac:dyDescent="0.2">
      <c r="J298" s="58"/>
      <c r="K298" s="58"/>
      <c r="L298" s="58"/>
      <c r="M298" s="58"/>
      <c r="N298" s="62">
        <v>0</v>
      </c>
      <c r="O298" s="62">
        <v>0</v>
      </c>
      <c r="Q298" s="58"/>
      <c r="R298" s="58"/>
    </row>
    <row r="299" spans="10:18" x14ac:dyDescent="0.2">
      <c r="J299" s="58"/>
      <c r="K299" s="58"/>
      <c r="L299" s="58"/>
      <c r="M299" s="58"/>
      <c r="N299" s="62">
        <v>0</v>
      </c>
      <c r="O299" s="62">
        <v>0</v>
      </c>
      <c r="Q299" s="58"/>
      <c r="R299" s="58"/>
    </row>
    <row r="300" spans="10:18" x14ac:dyDescent="0.2">
      <c r="J300" s="58"/>
      <c r="K300" s="58"/>
      <c r="L300" s="58"/>
      <c r="M300" s="58"/>
      <c r="N300" s="62">
        <v>0</v>
      </c>
      <c r="O300" s="62">
        <v>0</v>
      </c>
      <c r="Q300" s="58"/>
      <c r="R300" s="58"/>
    </row>
    <row r="301" spans="10:18" x14ac:dyDescent="0.2">
      <c r="J301" s="58"/>
      <c r="K301" s="58"/>
      <c r="L301" s="58"/>
      <c r="M301" s="58"/>
      <c r="N301" s="62">
        <v>0</v>
      </c>
      <c r="O301" s="62">
        <v>0</v>
      </c>
      <c r="Q301" s="58"/>
      <c r="R301" s="58"/>
    </row>
    <row r="302" spans="10:18" x14ac:dyDescent="0.2">
      <c r="J302" s="58"/>
      <c r="K302" s="58"/>
      <c r="L302" s="58"/>
      <c r="M302" s="58"/>
      <c r="N302" s="62">
        <v>0</v>
      </c>
      <c r="O302" s="62">
        <v>0</v>
      </c>
      <c r="Q302" s="58"/>
      <c r="R302" s="58"/>
    </row>
    <row r="303" spans="10:18" x14ac:dyDescent="0.2">
      <c r="J303" s="58"/>
      <c r="K303" s="58"/>
      <c r="L303" s="58"/>
      <c r="M303" s="58"/>
      <c r="N303" s="62">
        <v>0</v>
      </c>
      <c r="O303" s="62">
        <v>0</v>
      </c>
      <c r="Q303" s="58"/>
      <c r="R303" s="58"/>
    </row>
    <row r="304" spans="10:18" x14ac:dyDescent="0.2">
      <c r="J304" s="58"/>
      <c r="K304" s="58"/>
      <c r="L304" s="58"/>
      <c r="M304" s="58"/>
      <c r="N304" s="62">
        <v>0</v>
      </c>
      <c r="O304" s="62">
        <v>0</v>
      </c>
      <c r="Q304" s="58"/>
      <c r="R304" s="58"/>
    </row>
    <row r="305" spans="9:18" x14ac:dyDescent="0.2">
      <c r="J305" s="58"/>
      <c r="K305" s="58"/>
      <c r="L305" s="58"/>
      <c r="M305" s="58"/>
      <c r="N305" s="62">
        <v>0</v>
      </c>
      <c r="O305" s="62">
        <v>0</v>
      </c>
      <c r="Q305" s="58"/>
      <c r="R305" s="58"/>
    </row>
    <row r="306" spans="9:18" x14ac:dyDescent="0.2">
      <c r="J306" s="58"/>
      <c r="K306" s="58"/>
      <c r="L306" s="58"/>
      <c r="M306" s="58"/>
      <c r="Q306" s="58"/>
      <c r="R306" s="58"/>
    </row>
    <row r="307" spans="9:18" x14ac:dyDescent="0.2">
      <c r="J307" s="58"/>
      <c r="K307" s="58"/>
      <c r="L307" s="58"/>
      <c r="M307" s="58"/>
      <c r="Q307" s="58"/>
      <c r="R307" s="58"/>
    </row>
    <row r="308" spans="9:18" x14ac:dyDescent="0.2">
      <c r="J308" s="58"/>
      <c r="K308" s="58"/>
      <c r="L308" s="58"/>
      <c r="M308" s="58"/>
      <c r="Q308" s="58"/>
      <c r="R308" s="58"/>
    </row>
    <row r="309" spans="9:18" x14ac:dyDescent="0.2">
      <c r="J309" s="58"/>
      <c r="K309" s="58"/>
      <c r="L309" s="58"/>
      <c r="M309" s="58"/>
      <c r="Q309" s="58"/>
      <c r="R309" s="58"/>
    </row>
    <row r="310" spans="9:18" x14ac:dyDescent="0.2">
      <c r="J310" s="58"/>
      <c r="K310" s="58"/>
      <c r="L310" s="58"/>
      <c r="M310" s="58"/>
      <c r="Q310" s="58"/>
      <c r="R310" s="58"/>
    </row>
    <row r="311" spans="9:18" x14ac:dyDescent="0.2">
      <c r="J311" s="58"/>
      <c r="K311" s="58"/>
      <c r="L311" s="58"/>
      <c r="M311" s="58"/>
      <c r="Q311" s="58"/>
      <c r="R311" s="58"/>
    </row>
    <row r="312" spans="9:18" x14ac:dyDescent="0.2">
      <c r="J312" s="58"/>
      <c r="K312" s="58"/>
      <c r="L312" s="58"/>
      <c r="M312" s="58"/>
      <c r="Q312" s="58"/>
      <c r="R312" s="58"/>
    </row>
    <row r="313" spans="9:18" x14ac:dyDescent="0.2">
      <c r="J313" s="58"/>
      <c r="K313" s="58"/>
      <c r="L313" s="58"/>
      <c r="M313" s="58"/>
      <c r="Q313" s="58"/>
      <c r="R313" s="58"/>
    </row>
    <row r="314" spans="9:18" x14ac:dyDescent="0.2">
      <c r="J314" s="58"/>
      <c r="K314" s="58"/>
      <c r="L314" s="58"/>
      <c r="M314" s="58"/>
      <c r="Q314" s="58"/>
      <c r="R314" s="58"/>
    </row>
    <row r="315" spans="9:18" x14ac:dyDescent="0.2">
      <c r="J315" s="58"/>
      <c r="K315" s="58"/>
      <c r="L315" s="58"/>
      <c r="M315" s="58"/>
      <c r="Q315" s="58"/>
      <c r="R315" s="58"/>
    </row>
    <row r="316" spans="9:18" x14ac:dyDescent="0.2">
      <c r="J316" s="58"/>
      <c r="K316" s="58"/>
      <c r="L316" s="58"/>
      <c r="M316" s="58"/>
      <c r="Q316" s="58"/>
      <c r="R316" s="58"/>
    </row>
    <row r="317" spans="9:18" x14ac:dyDescent="0.2">
      <c r="J317" s="58"/>
      <c r="K317" s="58"/>
      <c r="L317" s="58"/>
      <c r="M317" s="58"/>
      <c r="Q317" s="58"/>
      <c r="R317" s="58"/>
    </row>
    <row r="318" spans="9:18" x14ac:dyDescent="0.2">
      <c r="J318" s="58"/>
      <c r="K318" s="58"/>
      <c r="L318" s="58"/>
      <c r="M318" s="58"/>
      <c r="Q318" s="58"/>
      <c r="R318" s="58"/>
    </row>
    <row r="319" spans="9:18" x14ac:dyDescent="0.2">
      <c r="J319" s="58"/>
      <c r="K319" s="58"/>
      <c r="L319" s="58"/>
      <c r="M319" s="58"/>
      <c r="Q319" s="58"/>
      <c r="R319" s="58"/>
    </row>
    <row r="320" spans="9:18" x14ac:dyDescent="0.2">
      <c r="I320" s="58">
        <v>0</v>
      </c>
      <c r="J320" s="62">
        <v>0</v>
      </c>
      <c r="K320" s="62">
        <v>0</v>
      </c>
      <c r="L320" s="62">
        <v>0</v>
      </c>
      <c r="M320" s="62">
        <v>0</v>
      </c>
    </row>
    <row r="321" spans="9:13" x14ac:dyDescent="0.2">
      <c r="I321" s="58">
        <v>0</v>
      </c>
      <c r="J321" s="62">
        <v>0</v>
      </c>
      <c r="K321" s="62">
        <v>0</v>
      </c>
      <c r="L321" s="62">
        <v>0</v>
      </c>
      <c r="M321" s="62">
        <v>0</v>
      </c>
    </row>
    <row r="322" spans="9:13" x14ac:dyDescent="0.2">
      <c r="I322" s="58">
        <v>0</v>
      </c>
      <c r="J322" s="62">
        <v>0</v>
      </c>
      <c r="K322" s="62">
        <v>0</v>
      </c>
      <c r="L322" s="62">
        <v>0</v>
      </c>
      <c r="M322" s="62">
        <v>0</v>
      </c>
    </row>
    <row r="323" spans="9:13" x14ac:dyDescent="0.2">
      <c r="I323" s="58">
        <v>0</v>
      </c>
      <c r="J323" s="62">
        <v>0</v>
      </c>
      <c r="K323" s="62">
        <v>0</v>
      </c>
      <c r="L323" s="62">
        <v>0</v>
      </c>
      <c r="M323" s="62">
        <v>0</v>
      </c>
    </row>
    <row r="324" spans="9:13" x14ac:dyDescent="0.2">
      <c r="I324" s="58">
        <v>0</v>
      </c>
      <c r="J324" s="62">
        <v>0</v>
      </c>
      <c r="K324" s="62">
        <v>0</v>
      </c>
      <c r="L324" s="62">
        <v>0</v>
      </c>
      <c r="M324" s="62">
        <v>0</v>
      </c>
    </row>
    <row r="325" spans="9:13" x14ac:dyDescent="0.2">
      <c r="I325" s="58">
        <v>0</v>
      </c>
      <c r="J325" s="62">
        <v>0</v>
      </c>
      <c r="K325" s="62">
        <v>0</v>
      </c>
      <c r="L325" s="62">
        <v>0</v>
      </c>
      <c r="M325" s="62">
        <v>0</v>
      </c>
    </row>
    <row r="326" spans="9:13" x14ac:dyDescent="0.2">
      <c r="I326" s="58">
        <v>0</v>
      </c>
      <c r="J326" s="62">
        <v>0</v>
      </c>
      <c r="K326" s="62">
        <v>0</v>
      </c>
      <c r="L326" s="62">
        <v>0</v>
      </c>
      <c r="M326" s="62">
        <v>0</v>
      </c>
    </row>
    <row r="327" spans="9:13" x14ac:dyDescent="0.2">
      <c r="I327" s="58">
        <v>0</v>
      </c>
      <c r="J327" s="62">
        <v>0</v>
      </c>
      <c r="K327" s="62">
        <v>0</v>
      </c>
      <c r="L327" s="62">
        <v>0</v>
      </c>
      <c r="M327" s="62">
        <v>0</v>
      </c>
    </row>
    <row r="328" spans="9:13" x14ac:dyDescent="0.2">
      <c r="J328" s="62">
        <v>0</v>
      </c>
      <c r="K328" s="62">
        <v>0</v>
      </c>
      <c r="L328" s="62">
        <v>0</v>
      </c>
      <c r="M328" s="62">
        <v>0</v>
      </c>
    </row>
    <row r="329" spans="9:13" x14ac:dyDescent="0.2">
      <c r="J329" s="62">
        <v>0</v>
      </c>
      <c r="K329" s="62">
        <v>0</v>
      </c>
      <c r="L329" s="62">
        <v>0</v>
      </c>
      <c r="M329" s="62">
        <v>0</v>
      </c>
    </row>
    <row r="330" spans="9:13" x14ac:dyDescent="0.2">
      <c r="J330" s="62">
        <v>0</v>
      </c>
      <c r="K330" s="62">
        <v>0</v>
      </c>
      <c r="L330" s="62">
        <v>0</v>
      </c>
      <c r="M330" s="62">
        <v>0</v>
      </c>
    </row>
    <row r="331" spans="9:13" x14ac:dyDescent="0.2">
      <c r="J331" s="62">
        <v>0</v>
      </c>
      <c r="K331" s="62">
        <v>0</v>
      </c>
      <c r="L331" s="62">
        <v>0</v>
      </c>
      <c r="M331" s="62">
        <v>0</v>
      </c>
    </row>
    <row r="332" spans="9:13" x14ac:dyDescent="0.2">
      <c r="J332" s="62">
        <v>0</v>
      </c>
      <c r="K332" s="62">
        <v>0</v>
      </c>
      <c r="L332" s="62">
        <v>0</v>
      </c>
      <c r="M332" s="62">
        <v>0</v>
      </c>
    </row>
    <row r="333" spans="9:13" x14ac:dyDescent="0.2">
      <c r="J333" s="62">
        <v>0</v>
      </c>
      <c r="K333" s="62">
        <v>0</v>
      </c>
      <c r="L333" s="62">
        <v>0</v>
      </c>
      <c r="M333" s="62">
        <v>0</v>
      </c>
    </row>
    <row r="334" spans="9:13" x14ac:dyDescent="0.2">
      <c r="J334" s="62">
        <v>0</v>
      </c>
      <c r="K334" s="62">
        <v>0</v>
      </c>
      <c r="L334" s="62">
        <v>0</v>
      </c>
      <c r="M334" s="62">
        <v>0</v>
      </c>
    </row>
    <row r="335" spans="9:13" x14ac:dyDescent="0.2">
      <c r="J335" s="62">
        <v>0</v>
      </c>
      <c r="K335" s="62">
        <v>0</v>
      </c>
      <c r="L335" s="62">
        <v>0</v>
      </c>
      <c r="M335" s="62">
        <v>0</v>
      </c>
    </row>
    <row r="336" spans="9:13" x14ac:dyDescent="0.2">
      <c r="J336" s="62">
        <v>0</v>
      </c>
      <c r="K336" s="62">
        <v>0</v>
      </c>
      <c r="L336" s="62">
        <v>0</v>
      </c>
      <c r="M336" s="62">
        <v>0</v>
      </c>
    </row>
    <row r="337" spans="10:13" x14ac:dyDescent="0.2">
      <c r="J337" s="62">
        <v>0</v>
      </c>
      <c r="K337" s="62">
        <v>0</v>
      </c>
      <c r="L337" s="62">
        <v>0</v>
      </c>
      <c r="M337" s="62">
        <v>0</v>
      </c>
    </row>
    <row r="338" spans="10:13" x14ac:dyDescent="0.2">
      <c r="J338" s="62">
        <v>0</v>
      </c>
      <c r="K338" s="62">
        <v>0</v>
      </c>
      <c r="L338" s="62">
        <v>0</v>
      </c>
      <c r="M338" s="62">
        <v>0</v>
      </c>
    </row>
    <row r="339" spans="10:13" x14ac:dyDescent="0.2">
      <c r="J339" s="62">
        <v>0</v>
      </c>
      <c r="K339" s="62">
        <v>0</v>
      </c>
      <c r="L339" s="62">
        <v>0</v>
      </c>
      <c r="M339" s="62">
        <v>0</v>
      </c>
    </row>
    <row r="340" spans="10:13" x14ac:dyDescent="0.2">
      <c r="J340" s="62">
        <v>0</v>
      </c>
      <c r="K340" s="62">
        <v>0</v>
      </c>
      <c r="L340" s="62">
        <v>0</v>
      </c>
      <c r="M340" s="62">
        <v>0</v>
      </c>
    </row>
    <row r="341" spans="10:13" x14ac:dyDescent="0.2">
      <c r="J341" s="62">
        <v>0</v>
      </c>
      <c r="K341" s="62">
        <v>0</v>
      </c>
      <c r="L341" s="62">
        <v>0</v>
      </c>
      <c r="M341" s="62">
        <v>0</v>
      </c>
    </row>
    <row r="342" spans="10:13" x14ac:dyDescent="0.2">
      <c r="J342" s="62">
        <v>0</v>
      </c>
      <c r="K342" s="62">
        <v>0</v>
      </c>
      <c r="L342" s="62">
        <v>0</v>
      </c>
      <c r="M342" s="62">
        <v>0</v>
      </c>
    </row>
    <row r="343" spans="10:13" x14ac:dyDescent="0.2">
      <c r="J343" s="62">
        <v>0</v>
      </c>
      <c r="K343" s="62">
        <v>0</v>
      </c>
      <c r="L343" s="62">
        <v>0</v>
      </c>
      <c r="M343" s="62">
        <v>0</v>
      </c>
    </row>
    <row r="344" spans="10:13" x14ac:dyDescent="0.2">
      <c r="J344" s="62">
        <v>0</v>
      </c>
      <c r="K344" s="62">
        <v>0</v>
      </c>
      <c r="L344" s="62">
        <v>0</v>
      </c>
      <c r="M344" s="62">
        <v>0</v>
      </c>
    </row>
    <row r="345" spans="10:13" x14ac:dyDescent="0.2">
      <c r="J345" s="62">
        <v>0</v>
      </c>
      <c r="K345" s="62">
        <v>0</v>
      </c>
      <c r="L345" s="62">
        <v>0</v>
      </c>
      <c r="M345" s="62">
        <v>0</v>
      </c>
    </row>
    <row r="346" spans="10:13" x14ac:dyDescent="0.2">
      <c r="J346" s="62">
        <v>0</v>
      </c>
      <c r="K346" s="62">
        <v>0</v>
      </c>
      <c r="L346" s="62">
        <v>0</v>
      </c>
      <c r="M346" s="62">
        <v>0</v>
      </c>
    </row>
    <row r="347" spans="10:13" x14ac:dyDescent="0.2">
      <c r="J347" s="62">
        <v>0</v>
      </c>
      <c r="K347" s="62">
        <v>0</v>
      </c>
      <c r="L347" s="62">
        <v>0</v>
      </c>
      <c r="M347" s="62">
        <v>0</v>
      </c>
    </row>
    <row r="348" spans="10:13" x14ac:dyDescent="0.2">
      <c r="J348" s="62">
        <v>0</v>
      </c>
      <c r="K348" s="62">
        <v>0</v>
      </c>
      <c r="L348" s="62">
        <v>0</v>
      </c>
      <c r="M348" s="62">
        <v>0</v>
      </c>
    </row>
    <row r="349" spans="10:13" x14ac:dyDescent="0.2">
      <c r="J349" s="62">
        <v>0</v>
      </c>
      <c r="K349" s="62">
        <v>0</v>
      </c>
      <c r="L349" s="62">
        <v>0</v>
      </c>
      <c r="M349" s="62">
        <v>0</v>
      </c>
    </row>
    <row r="350" spans="10:13" x14ac:dyDescent="0.2">
      <c r="J350" s="62">
        <v>0</v>
      </c>
      <c r="K350" s="62">
        <v>0</v>
      </c>
      <c r="L350" s="62">
        <v>0</v>
      </c>
      <c r="M350" s="62">
        <v>0</v>
      </c>
    </row>
    <row r="351" spans="10:13" x14ac:dyDescent="0.2">
      <c r="J351" s="62">
        <v>0</v>
      </c>
      <c r="K351" s="62">
        <v>0</v>
      </c>
      <c r="L351" s="62">
        <v>0</v>
      </c>
      <c r="M351" s="62">
        <v>0</v>
      </c>
    </row>
    <row r="352" spans="10:13" x14ac:dyDescent="0.2">
      <c r="J352" s="62">
        <v>0</v>
      </c>
      <c r="K352" s="62">
        <v>0</v>
      </c>
      <c r="L352" s="62">
        <v>0</v>
      </c>
      <c r="M352" s="62">
        <v>0</v>
      </c>
    </row>
    <row r="353" spans="10:13" x14ac:dyDescent="0.2">
      <c r="J353" s="62">
        <v>0</v>
      </c>
      <c r="K353" s="62">
        <v>0</v>
      </c>
      <c r="L353" s="62">
        <v>0</v>
      </c>
      <c r="M353" s="62">
        <v>0</v>
      </c>
    </row>
    <row r="354" spans="10:13" x14ac:dyDescent="0.2">
      <c r="J354" s="62">
        <v>0</v>
      </c>
      <c r="K354" s="62">
        <v>0</v>
      </c>
      <c r="L354" s="62">
        <v>0</v>
      </c>
      <c r="M354" s="62">
        <v>0</v>
      </c>
    </row>
    <row r="355" spans="10:13" x14ac:dyDescent="0.2">
      <c r="J355" s="62">
        <v>0</v>
      </c>
      <c r="K355" s="62">
        <v>0</v>
      </c>
      <c r="L355" s="62">
        <v>0</v>
      </c>
      <c r="M355" s="62">
        <v>0</v>
      </c>
    </row>
    <row r="356" spans="10:13" x14ac:dyDescent="0.2">
      <c r="J356" s="62">
        <v>0</v>
      </c>
      <c r="K356" s="62">
        <v>0</v>
      </c>
      <c r="L356" s="62">
        <v>0</v>
      </c>
      <c r="M356" s="62">
        <v>0</v>
      </c>
    </row>
    <row r="357" spans="10:13" x14ac:dyDescent="0.2">
      <c r="J357" s="62">
        <v>0</v>
      </c>
      <c r="K357" s="62">
        <v>0</v>
      </c>
      <c r="L357" s="62">
        <v>0</v>
      </c>
      <c r="M357" s="62">
        <v>0</v>
      </c>
    </row>
    <row r="358" spans="10:13" x14ac:dyDescent="0.2">
      <c r="J358" s="62">
        <v>0</v>
      </c>
      <c r="K358" s="62">
        <v>0</v>
      </c>
      <c r="L358" s="62">
        <v>0</v>
      </c>
      <c r="M358" s="62">
        <v>0</v>
      </c>
    </row>
    <row r="359" spans="10:13" x14ac:dyDescent="0.2">
      <c r="J359" s="62">
        <v>0</v>
      </c>
      <c r="K359" s="62">
        <v>0</v>
      </c>
      <c r="L359" s="62">
        <v>0</v>
      </c>
      <c r="M359" s="62">
        <v>0</v>
      </c>
    </row>
  </sheetData>
  <sheetProtection selectLockedCells="1" autoFilter="0" pivotTables="0"/>
  <protectedRanges>
    <protectedRange password="F546" sqref="C52 C19:C50 F19:F50" name="Plage1"/>
  </protectedRanges>
  <mergeCells count="10">
    <mergeCell ref="G1:G3"/>
    <mergeCell ref="C4:G4"/>
    <mergeCell ref="D12:G12"/>
    <mergeCell ref="E14:G14"/>
    <mergeCell ref="E15:F15"/>
    <mergeCell ref="E16:G16"/>
    <mergeCell ref="C51:D51"/>
    <mergeCell ref="E51:F51"/>
    <mergeCell ref="E52:F52"/>
    <mergeCell ref="D13:G13"/>
  </mergeCells>
  <conditionalFormatting sqref="F19:F34 F45:F50">
    <cfRule type="expression" dxfId="165" priority="27">
      <formula>H19="E.Stage"</formula>
    </cfRule>
    <cfRule type="expression" dxfId="164" priority="28">
      <formula>H19="Opex"</formula>
    </cfRule>
    <cfRule type="expression" dxfId="163" priority="29">
      <formula>H19="Nti 2"</formula>
    </cfRule>
    <cfRule type="expression" dxfId="162" priority="30">
      <formula>H19="Nti 1"</formula>
    </cfRule>
    <cfRule type="expression" dxfId="161" priority="31">
      <formula>H19="Stage"</formula>
    </cfRule>
    <cfRule type="expression" dxfId="160" priority="32">
      <formula>H19="IT"</formula>
    </cfRule>
  </conditionalFormatting>
  <conditionalFormatting sqref="F40:F44">
    <cfRule type="expression" dxfId="159" priority="15">
      <formula>H40="E.Stage"</formula>
    </cfRule>
    <cfRule type="expression" dxfId="158" priority="16">
      <formula>H40="Opex"</formula>
    </cfRule>
    <cfRule type="expression" dxfId="157" priority="17">
      <formula>H40="Nti 2"</formula>
    </cfRule>
    <cfRule type="expression" dxfId="156" priority="18">
      <formula>H40="Nti 1"</formula>
    </cfRule>
    <cfRule type="expression" dxfId="155" priority="19">
      <formula>H40="Stage"</formula>
    </cfRule>
    <cfRule type="expression" dxfId="154" priority="20">
      <formula>H40="IT"</formula>
    </cfRule>
  </conditionalFormatting>
  <conditionalFormatting sqref="F35:F39">
    <cfRule type="expression" dxfId="153" priority="3">
      <formula>H35="E.Stage"</formula>
    </cfRule>
    <cfRule type="expression" dxfId="152" priority="4">
      <formula>H35="Opex"</formula>
    </cfRule>
    <cfRule type="expression" dxfId="151" priority="5">
      <formula>H35="Nti 2"</formula>
    </cfRule>
    <cfRule type="expression" dxfId="150" priority="6">
      <formula>H35="Nti 1"</formula>
    </cfRule>
    <cfRule type="expression" dxfId="149" priority="7">
      <formula>H35="Stage"</formula>
    </cfRule>
    <cfRule type="expression" dxfId="148" priority="8">
      <formula>H35="IT"</formula>
    </cfRule>
  </conditionalFormatting>
  <conditionalFormatting sqref="C19:C50">
    <cfRule type="containsBlanks" dxfId="147" priority="2">
      <formula>LEN(TRIM(C19))=0</formula>
    </cfRule>
  </conditionalFormatting>
  <conditionalFormatting sqref="D19:G50">
    <cfRule type="expression" dxfId="146" priority="1">
      <formula>$C19=""</formula>
    </cfRule>
  </conditionalFormatting>
  <dataValidations count="3">
    <dataValidation type="list" allowBlank="1" showInputMessage="1" showErrorMessage="1" sqref="G52">
      <formula1>$O$16:$O$23</formula1>
    </dataValidation>
    <dataValidation type="list" showInputMessage="1" showErrorMessage="1" sqref="G15 D19:D50">
      <formula1>$A$19:$A$150</formula1>
    </dataValidation>
    <dataValidation type="list" allowBlank="1" showInputMessage="1" showErrorMessage="1" sqref="E52:F52">
      <formula1>$L$17:$L$45</formula1>
    </dataValidation>
  </dataValidations>
  <pageMargins left="0.23622047244094491" right="0.23622047244094491" top="0.74803149606299213" bottom="0.74803149606299213" header="0.31496062992125984" footer="0.31496062992125984"/>
  <pageSetup paperSize="9" scale="81" orientation="portrait" r:id="rId4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3" operator="equal" id="{7066D0ED-8317-4105-840D-94BA24EDB5C1}">
            <xm:f>'Armement cie'!$AA$11</xm:f>
            <x14:dxf>
              <fill>
                <patternFill>
                  <bgColor rgb="FF00B0F0"/>
                </patternFill>
              </fill>
            </x14:dxf>
          </x14:cfRule>
          <x14:cfRule type="cellIs" priority="34" operator="equal" id="{673E3F33-8B5A-4745-94DA-8332766E8454}">
            <xm:f>'Armement cie'!$AA$9</xm:f>
            <x14:dxf>
              <fill>
                <patternFill>
                  <bgColor rgb="FF00B050"/>
                </patternFill>
              </fill>
            </x14:dxf>
          </x14:cfRule>
          <x14:cfRule type="cellIs" priority="35" operator="equal" id="{1EF29C17-89B7-44F9-8C30-97482EA62BB4}">
            <xm:f>'Armement cie'!$AA$8</xm:f>
            <x14:dxf>
              <fill>
                <patternFill>
                  <bgColor rgb="FFFF0000"/>
                </patternFill>
              </fill>
            </x14:dxf>
          </x14:cfRule>
          <x14:cfRule type="cellIs" priority="36" operator="equal" id="{D8607AC9-3747-4EA7-B353-C63D921FFBCF}">
            <xm:f>'Armement cie'!$AA$7</xm:f>
            <x14:dxf>
              <fill>
                <patternFill>
                  <bgColor rgb="FFFF0000"/>
                </patternFill>
              </fill>
            </x14:dxf>
          </x14:cfRule>
          <x14:cfRule type="cellIs" priority="37" operator="equal" id="{8B681422-A5C5-46A6-9969-0346CAFD55E3}">
            <xm:f>'Armement cie'!$AA$6</xm:f>
            <x14:dxf>
              <fill>
                <patternFill>
                  <bgColor rgb="FFFF0000"/>
                </patternFill>
              </fill>
            </x14:dxf>
          </x14:cfRule>
          <x14:cfRule type="cellIs" priority="38" operator="equal" id="{605C6170-8C60-4CC9-9AAD-DDF51D747DC7}">
            <xm:f>'Armement cie'!$AA$10</xm:f>
            <x14:dxf>
              <fill>
                <patternFill>
                  <bgColor rgb="FF00B0F0"/>
                </patternFill>
              </fill>
            </x14:dxf>
          </x14:cfRule>
          <xm:sqref>H19:H34 H45:H50</xm:sqref>
        </x14:conditionalFormatting>
        <x14:conditionalFormatting xmlns:xm="http://schemas.microsoft.com/office/excel/2006/main">
          <x14:cfRule type="cellIs" priority="21" operator="equal" id="{62E5C14A-D272-4BC6-BAEE-08C11A37C335}">
            <xm:f>'Armement cie'!$AA$11</xm:f>
            <x14:dxf>
              <fill>
                <patternFill>
                  <bgColor rgb="FF00B0F0"/>
                </patternFill>
              </fill>
            </x14:dxf>
          </x14:cfRule>
          <x14:cfRule type="cellIs" priority="22" operator="equal" id="{E73BC226-6324-4F38-B5A7-952A4960AA2B}">
            <xm:f>'Armement cie'!$AA$9</xm:f>
            <x14:dxf>
              <fill>
                <patternFill>
                  <bgColor rgb="FF00B050"/>
                </patternFill>
              </fill>
            </x14:dxf>
          </x14:cfRule>
          <x14:cfRule type="cellIs" priority="23" operator="equal" id="{92FEAB9A-A29C-49E1-87F6-8F6595E652D3}">
            <xm:f>'Armement cie'!$AA$8</xm:f>
            <x14:dxf>
              <fill>
                <patternFill>
                  <bgColor rgb="FFFF0000"/>
                </patternFill>
              </fill>
            </x14:dxf>
          </x14:cfRule>
          <x14:cfRule type="cellIs" priority="24" operator="equal" id="{F2C10A21-3E42-460D-9F62-6ACAC2572731}">
            <xm:f>'Armement cie'!$AA$7</xm:f>
            <x14:dxf>
              <fill>
                <patternFill>
                  <bgColor rgb="FFFF0000"/>
                </patternFill>
              </fill>
            </x14:dxf>
          </x14:cfRule>
          <x14:cfRule type="cellIs" priority="25" operator="equal" id="{7A75956D-AE0D-44DE-9257-CC4ABBF504C0}">
            <xm:f>'Armement cie'!$AA$6</xm:f>
            <x14:dxf>
              <fill>
                <patternFill>
                  <bgColor rgb="FFFF0000"/>
                </patternFill>
              </fill>
            </x14:dxf>
          </x14:cfRule>
          <x14:cfRule type="cellIs" priority="26" operator="equal" id="{389BEAB5-FF99-46D1-A309-5077A7436FCC}">
            <xm:f>'Armement cie'!$AA$10</xm:f>
            <x14:dxf>
              <fill>
                <patternFill>
                  <bgColor rgb="FF00B0F0"/>
                </patternFill>
              </fill>
            </x14:dxf>
          </x14:cfRule>
          <xm:sqref>H40:H44</xm:sqref>
        </x14:conditionalFormatting>
        <x14:conditionalFormatting xmlns:xm="http://schemas.microsoft.com/office/excel/2006/main">
          <x14:cfRule type="cellIs" priority="9" operator="equal" id="{28E43E86-DA07-4591-9157-E5A96864D975}">
            <xm:f>'Armement cie'!$AA$11</xm:f>
            <x14:dxf>
              <fill>
                <patternFill>
                  <bgColor rgb="FF00B0F0"/>
                </patternFill>
              </fill>
            </x14:dxf>
          </x14:cfRule>
          <x14:cfRule type="cellIs" priority="10" operator="equal" id="{0B4F8D5D-FBA3-4087-947E-68783F470D99}">
            <xm:f>'Armement cie'!$AA$9</xm:f>
            <x14:dxf>
              <fill>
                <patternFill>
                  <bgColor rgb="FF00B050"/>
                </patternFill>
              </fill>
            </x14:dxf>
          </x14:cfRule>
          <x14:cfRule type="cellIs" priority="11" operator="equal" id="{29DBCF9F-E3D4-4D2C-B90C-91E6CDD53689}">
            <xm:f>'Armement cie'!$AA$8</xm:f>
            <x14:dxf>
              <fill>
                <patternFill>
                  <bgColor rgb="FFFF0000"/>
                </patternFill>
              </fill>
            </x14:dxf>
          </x14:cfRule>
          <x14:cfRule type="cellIs" priority="12" operator="equal" id="{A2F48484-2C96-4318-B4B0-14B7EC232813}">
            <xm:f>'Armement cie'!$AA$7</xm:f>
            <x14:dxf>
              <fill>
                <patternFill>
                  <bgColor rgb="FFFF0000"/>
                </patternFill>
              </fill>
            </x14:dxf>
          </x14:cfRule>
          <x14:cfRule type="cellIs" priority="13" operator="equal" id="{A170705F-8D5A-43AE-AAEB-E9C6057B9058}">
            <xm:f>'Armement cie'!$AA$6</xm:f>
            <x14:dxf>
              <fill>
                <patternFill>
                  <bgColor rgb="FFFF0000"/>
                </patternFill>
              </fill>
            </x14:dxf>
          </x14:cfRule>
          <x14:cfRule type="cellIs" priority="14" operator="equal" id="{F24CD757-2752-4F5C-ABCC-2EA11E10CC2C}">
            <xm:f>'Armement cie'!$AA$10</xm:f>
            <x14:dxf>
              <fill>
                <patternFill>
                  <bgColor rgb="FF00B0F0"/>
                </patternFill>
              </fill>
            </x14:dxf>
          </x14:cfRule>
          <xm:sqref>H35:H39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'Armement cie'!$AB$5:$AB$12</xm:f>
          </x14:formula1>
          <xm:sqref>E19:E50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7" tint="0.59999389629810485"/>
    <pageSetUpPr fitToPage="1"/>
  </sheetPr>
  <dimension ref="A1:KU337"/>
  <sheetViews>
    <sheetView zoomScale="50" zoomScaleNormal="50" workbookViewId="0">
      <pane xSplit="4" ySplit="2" topLeftCell="E3" activePane="bottomRight" state="frozen"/>
      <selection pane="topRight" activeCell="E1" sqref="E1"/>
      <selection pane="bottomLeft" activeCell="A2" sqref="A2"/>
      <selection pane="bottomRight" activeCell="E11" sqref="E11"/>
    </sheetView>
  </sheetViews>
  <sheetFormatPr baseColWidth="10" defaultColWidth="30.7109375" defaultRowHeight="23.25" x14ac:dyDescent="0.35"/>
  <cols>
    <col min="1" max="1" width="30.7109375" style="94"/>
    <col min="2" max="2" width="40.140625" style="96" customWidth="1"/>
    <col min="3" max="3" width="30.7109375" style="94"/>
    <col min="4" max="4" width="34.7109375" style="94" customWidth="1"/>
    <col min="5" max="5" width="47.7109375" style="94" customWidth="1"/>
    <col min="6" max="6" width="52" style="94" customWidth="1"/>
    <col min="7" max="7" width="47.7109375" style="94" customWidth="1"/>
    <col min="8" max="8" width="52" style="94" customWidth="1"/>
    <col min="9" max="25" width="47.7109375" style="94" customWidth="1"/>
    <col min="26" max="26" width="30.7109375" style="63"/>
    <col min="27" max="30" width="30.7109375" style="80" customWidth="1"/>
    <col min="31" max="31" width="40.42578125" style="80" customWidth="1"/>
    <col min="32" max="34" width="30.7109375" style="80" customWidth="1"/>
    <col min="35" max="35" width="18.85546875" style="80" customWidth="1"/>
    <col min="36" max="36" width="23.42578125" style="80" customWidth="1"/>
    <col min="37" max="37" width="18.85546875" style="80" customWidth="1"/>
    <col min="38" max="41" width="29.42578125" style="80" customWidth="1"/>
    <col min="42" max="43" width="29.42578125" style="80" bestFit="1" customWidth="1"/>
    <col min="44" max="80" width="21.140625" style="80" bestFit="1" customWidth="1"/>
    <col min="81" max="81" width="11.140625" style="80" bestFit="1" customWidth="1"/>
    <col min="82" max="82" width="14.28515625" style="80" bestFit="1" customWidth="1"/>
    <col min="83" max="83" width="9.85546875" style="80" bestFit="1" customWidth="1"/>
    <col min="84" max="84" width="14.28515625" style="80" bestFit="1" customWidth="1"/>
    <col min="85" max="85" width="9.85546875" style="80" bestFit="1" customWidth="1"/>
    <col min="86" max="86" width="14.28515625" style="80" bestFit="1" customWidth="1"/>
    <col min="87" max="87" width="9.28515625" style="80" bestFit="1" customWidth="1"/>
    <col min="88" max="88" width="13.42578125" style="80" bestFit="1" customWidth="1"/>
    <col min="89" max="89" width="9" style="80" bestFit="1" customWidth="1"/>
    <col min="90" max="90" width="13.42578125" style="80" bestFit="1" customWidth="1"/>
    <col min="91" max="91" width="9.85546875" style="80" bestFit="1" customWidth="1"/>
    <col min="92" max="92" width="14.28515625" style="80" bestFit="1" customWidth="1"/>
    <col min="93" max="93" width="9" style="80" bestFit="1" customWidth="1"/>
    <col min="94" max="94" width="13.42578125" style="80" bestFit="1" customWidth="1"/>
    <col min="95" max="95" width="9.28515625" style="80" bestFit="1" customWidth="1"/>
    <col min="96" max="96" width="13.42578125" style="80" bestFit="1" customWidth="1"/>
    <col min="97" max="97" width="9.85546875" style="80" bestFit="1" customWidth="1"/>
    <col min="98" max="98" width="14.28515625" style="80" bestFit="1" customWidth="1"/>
    <col min="99" max="99" width="9.85546875" style="80" bestFit="1" customWidth="1"/>
    <col min="100" max="100" width="14.28515625" style="80" bestFit="1" customWidth="1"/>
    <col min="101" max="101" width="9.85546875" style="80" bestFit="1" customWidth="1"/>
    <col min="102" max="102" width="14.28515625" style="80" bestFit="1" customWidth="1"/>
    <col min="103" max="103" width="9.85546875" style="80" bestFit="1" customWidth="1"/>
    <col min="104" max="104" width="14.28515625" style="80" bestFit="1" customWidth="1"/>
    <col min="105" max="105" width="9.85546875" style="80" bestFit="1" customWidth="1"/>
    <col min="106" max="106" width="14.28515625" style="80" bestFit="1" customWidth="1"/>
    <col min="107" max="107" width="9.85546875" style="80" bestFit="1" customWidth="1"/>
    <col min="108" max="108" width="14.28515625" style="80" bestFit="1" customWidth="1"/>
    <col min="109" max="109" width="9.85546875" style="80" bestFit="1" customWidth="1"/>
    <col min="110" max="110" width="14.28515625" style="80" bestFit="1" customWidth="1"/>
    <col min="111" max="111" width="9" style="80" bestFit="1" customWidth="1"/>
    <col min="112" max="112" width="13.42578125" style="80" bestFit="1" customWidth="1"/>
    <col min="113" max="113" width="9.85546875" style="80" bestFit="1" customWidth="1"/>
    <col min="114" max="114" width="14.28515625" style="80" bestFit="1" customWidth="1"/>
    <col min="115" max="115" width="9.28515625" style="80" bestFit="1" customWidth="1"/>
    <col min="116" max="116" width="13.42578125" style="80" bestFit="1" customWidth="1"/>
    <col min="117" max="117" width="9" style="80" bestFit="1" customWidth="1"/>
    <col min="118" max="118" width="13.42578125" style="80" bestFit="1" customWidth="1"/>
    <col min="119" max="119" width="9.28515625" style="80" bestFit="1" customWidth="1"/>
    <col min="120" max="120" width="13.42578125" style="80" bestFit="1" customWidth="1"/>
    <col min="121" max="121" width="9" style="80" bestFit="1" customWidth="1"/>
    <col min="122" max="122" width="13.42578125" style="80" bestFit="1" customWidth="1"/>
    <col min="123" max="123" width="9.85546875" style="80" bestFit="1" customWidth="1"/>
    <col min="124" max="124" width="14.28515625" style="80" bestFit="1" customWidth="1"/>
    <col min="125" max="146" width="9.28515625" style="80" bestFit="1" customWidth="1"/>
    <col min="147" max="147" width="13.42578125" style="80" bestFit="1" customWidth="1"/>
    <col min="148" max="149" width="12.7109375" style="80" bestFit="1" customWidth="1"/>
    <col min="150" max="150" width="9" style="80" bestFit="1" customWidth="1"/>
    <col min="151" max="152" width="13.42578125" style="80" bestFit="1" customWidth="1"/>
    <col min="153" max="153" width="9.85546875" style="80" bestFit="1" customWidth="1"/>
    <col min="154" max="154" width="13.42578125" style="80" bestFit="1" customWidth="1"/>
    <col min="155" max="155" width="14.28515625" style="80" bestFit="1" customWidth="1"/>
    <col min="156" max="156" width="9.28515625" style="80" bestFit="1" customWidth="1"/>
    <col min="157" max="158" width="13.42578125" style="80" bestFit="1" customWidth="1"/>
    <col min="159" max="159" width="9" style="80" bestFit="1" customWidth="1"/>
    <col min="160" max="161" width="13.42578125" style="80" bestFit="1" customWidth="1"/>
    <col min="162" max="162" width="9.28515625" style="80" bestFit="1" customWidth="1"/>
    <col min="163" max="164" width="13.42578125" style="80" bestFit="1" customWidth="1"/>
    <col min="165" max="165" width="9" style="80" bestFit="1" customWidth="1"/>
    <col min="166" max="167" width="13.42578125" style="80" bestFit="1" customWidth="1"/>
    <col min="168" max="168" width="9.85546875" style="80" bestFit="1" customWidth="1"/>
    <col min="169" max="169" width="13.42578125" style="80" bestFit="1" customWidth="1"/>
    <col min="170" max="170" width="14.28515625" style="80" bestFit="1" customWidth="1"/>
    <col min="171" max="172" width="9.28515625" style="80" bestFit="1" customWidth="1"/>
    <col min="173" max="173" width="9.85546875" style="80" bestFit="1" customWidth="1"/>
    <col min="174" max="174" width="14.28515625" style="80" bestFit="1" customWidth="1"/>
    <col min="175" max="175" width="9.85546875" style="80" bestFit="1" customWidth="1"/>
    <col min="176" max="176" width="14.28515625" style="80" bestFit="1" customWidth="1"/>
    <col min="177" max="177" width="9.85546875" style="80" bestFit="1" customWidth="1"/>
    <col min="178" max="178" width="14.28515625" style="80" bestFit="1" customWidth="1"/>
    <col min="179" max="179" width="9.85546875" style="80" bestFit="1" customWidth="1"/>
    <col min="180" max="180" width="14.28515625" style="80" bestFit="1" customWidth="1"/>
    <col min="181" max="181" width="9.85546875" style="80" bestFit="1" customWidth="1"/>
    <col min="182" max="182" width="14.28515625" style="80" bestFit="1" customWidth="1"/>
    <col min="183" max="183" width="9.85546875" style="80" bestFit="1" customWidth="1"/>
    <col min="184" max="184" width="14.28515625" style="80" bestFit="1" customWidth="1"/>
    <col min="185" max="185" width="9.85546875" style="80" bestFit="1" customWidth="1"/>
    <col min="186" max="186" width="14.28515625" style="80" bestFit="1" customWidth="1"/>
    <col min="187" max="187" width="9.85546875" style="80" bestFit="1" customWidth="1"/>
    <col min="188" max="188" width="14.28515625" style="80" bestFit="1" customWidth="1"/>
    <col min="189" max="189" width="9.85546875" style="80" bestFit="1" customWidth="1"/>
    <col min="190" max="190" width="14.28515625" style="80" bestFit="1" customWidth="1"/>
    <col min="191" max="191" width="9" style="80" bestFit="1" customWidth="1"/>
    <col min="192" max="207" width="9.28515625" style="80" bestFit="1" customWidth="1"/>
    <col min="208" max="208" width="8.42578125" style="80" bestFit="1" customWidth="1"/>
    <col min="209" max="210" width="13.42578125" style="80" bestFit="1" customWidth="1"/>
    <col min="211" max="211" width="12.7109375" style="80" bestFit="1" customWidth="1"/>
    <col min="212" max="212" width="13.42578125" style="80" bestFit="1" customWidth="1"/>
    <col min="213" max="214" width="14.28515625" style="80" bestFit="1" customWidth="1"/>
    <col min="215" max="215" width="9.85546875" style="80" bestFit="1" customWidth="1"/>
    <col min="216" max="216" width="13.42578125" style="80" bestFit="1" customWidth="1"/>
    <col min="217" max="217" width="14.28515625" style="80" bestFit="1" customWidth="1"/>
    <col min="218" max="218" width="9.85546875" style="80" bestFit="1" customWidth="1"/>
    <col min="219" max="220" width="14.28515625" style="80" bestFit="1" customWidth="1"/>
    <col min="221" max="221" width="9.85546875" style="80" bestFit="1" customWidth="1"/>
    <col min="222" max="222" width="13.42578125" style="80" bestFit="1" customWidth="1"/>
    <col min="223" max="223" width="14.28515625" style="80" bestFit="1" customWidth="1"/>
    <col min="224" max="224" width="9.85546875" style="80" bestFit="1" customWidth="1"/>
    <col min="225" max="225" width="13.42578125" style="80" bestFit="1" customWidth="1"/>
    <col min="226" max="226" width="14.28515625" style="80" bestFit="1" customWidth="1"/>
    <col min="227" max="227" width="9.85546875" style="80" bestFit="1" customWidth="1"/>
    <col min="228" max="228" width="13.42578125" style="80" bestFit="1" customWidth="1"/>
    <col min="229" max="229" width="14.28515625" style="80" bestFit="1" customWidth="1"/>
    <col min="230" max="230" width="9.85546875" style="80" bestFit="1" customWidth="1"/>
    <col min="231" max="231" width="13.42578125" style="80" bestFit="1" customWidth="1"/>
    <col min="232" max="232" width="14.28515625" style="80" bestFit="1" customWidth="1"/>
    <col min="233" max="233" width="9.85546875" style="80" bestFit="1" customWidth="1"/>
    <col min="234" max="234" width="13.42578125" style="80" bestFit="1" customWidth="1"/>
    <col min="235" max="235" width="14.28515625" style="80" bestFit="1" customWidth="1"/>
    <col min="236" max="236" width="9.85546875" style="80" bestFit="1" customWidth="1"/>
    <col min="237" max="238" width="14.28515625" style="80" bestFit="1" customWidth="1"/>
    <col min="239" max="239" width="9.85546875" style="80" bestFit="1" customWidth="1"/>
    <col min="240" max="240" width="13.42578125" style="80" bestFit="1" customWidth="1"/>
    <col min="241" max="241" width="14.28515625" style="80" bestFit="1" customWidth="1"/>
    <col min="242" max="242" width="9.85546875" style="80" bestFit="1" customWidth="1"/>
    <col min="243" max="243" width="13.42578125" style="80" bestFit="1" customWidth="1"/>
    <col min="244" max="244" width="14.28515625" style="80" bestFit="1" customWidth="1"/>
    <col min="245" max="245" width="9.85546875" style="80" bestFit="1" customWidth="1"/>
    <col min="246" max="246" width="13.42578125" style="80" bestFit="1" customWidth="1"/>
    <col min="247" max="247" width="14.28515625" style="80" bestFit="1" customWidth="1"/>
    <col min="248" max="248" width="9.85546875" style="80" bestFit="1" customWidth="1"/>
    <col min="249" max="249" width="13.42578125" style="80" bestFit="1" customWidth="1"/>
    <col min="250" max="250" width="14.28515625" style="80" bestFit="1" customWidth="1"/>
    <col min="251" max="251" width="9.85546875" style="80" bestFit="1" customWidth="1"/>
    <col min="252" max="252" width="13.42578125" style="80" bestFit="1" customWidth="1"/>
    <col min="253" max="253" width="14.28515625" style="80" bestFit="1" customWidth="1"/>
    <col min="254" max="254" width="9.85546875" style="80" bestFit="1" customWidth="1"/>
    <col min="255" max="255" width="13.42578125" style="80" bestFit="1" customWidth="1"/>
    <col min="256" max="256" width="14.28515625" style="80" bestFit="1" customWidth="1"/>
    <col min="257" max="257" width="9.85546875" style="80" bestFit="1" customWidth="1"/>
    <col min="258" max="258" width="13.42578125" style="80" bestFit="1" customWidth="1"/>
    <col min="259" max="259" width="14.28515625" style="80" bestFit="1" customWidth="1"/>
    <col min="260" max="260" width="9.85546875" style="80" bestFit="1" customWidth="1"/>
    <col min="261" max="262" width="14.28515625" style="80" bestFit="1" customWidth="1"/>
    <col min="263" max="263" width="9.85546875" style="80" bestFit="1" customWidth="1"/>
    <col min="264" max="264" width="13.42578125" style="80" bestFit="1" customWidth="1"/>
    <col min="265" max="265" width="14.28515625" style="80" bestFit="1" customWidth="1"/>
    <col min="266" max="266" width="9.85546875" style="80" bestFit="1" customWidth="1"/>
    <col min="267" max="267" width="13.42578125" style="80" bestFit="1" customWidth="1"/>
    <col min="268" max="268" width="14.28515625" style="80" bestFit="1" customWidth="1"/>
    <col min="269" max="269" width="9.85546875" style="80" bestFit="1" customWidth="1"/>
    <col min="270" max="271" width="14.28515625" style="80" bestFit="1" customWidth="1"/>
    <col min="272" max="272" width="9.85546875" style="80" bestFit="1" customWidth="1"/>
    <col min="273" max="273" width="13.42578125" style="80" bestFit="1" customWidth="1"/>
    <col min="274" max="274" width="14.28515625" style="80" bestFit="1" customWidth="1"/>
    <col min="275" max="275" width="9.85546875" style="80" bestFit="1" customWidth="1"/>
    <col min="276" max="276" width="13.42578125" style="80" bestFit="1" customWidth="1"/>
    <col min="277" max="277" width="14.28515625" style="80" bestFit="1" customWidth="1"/>
    <col min="278" max="278" width="9.85546875" style="80" bestFit="1" customWidth="1"/>
    <col min="279" max="280" width="14.28515625" style="80" bestFit="1" customWidth="1"/>
    <col min="281" max="282" width="9.28515625" style="80" bestFit="1" customWidth="1"/>
    <col min="283" max="283" width="9.85546875" style="80" bestFit="1" customWidth="1"/>
    <col min="284" max="284" width="14.28515625" style="80" bestFit="1" customWidth="1"/>
    <col min="285" max="285" width="9.85546875" style="80" bestFit="1" customWidth="1"/>
    <col min="286" max="286" width="14.28515625" style="80" bestFit="1" customWidth="1"/>
    <col min="287" max="287" width="9.85546875" style="80" bestFit="1" customWidth="1"/>
    <col min="288" max="288" width="14.28515625" style="80" bestFit="1" customWidth="1"/>
    <col min="289" max="289" width="9.85546875" style="80" bestFit="1" customWidth="1"/>
    <col min="290" max="290" width="14.28515625" style="80" bestFit="1" customWidth="1"/>
    <col min="291" max="303" width="9.28515625" style="80" bestFit="1" customWidth="1"/>
    <col min="304" max="306" width="13.42578125" style="80" bestFit="1" customWidth="1"/>
    <col min="307" max="307" width="12.7109375" style="80" bestFit="1" customWidth="1"/>
    <col min="308" max="16384" width="30.7109375" style="80"/>
  </cols>
  <sheetData>
    <row r="1" spans="1:37" ht="186" customHeight="1" x14ac:dyDescent="0.35"/>
    <row r="2" spans="1:37" s="106" customFormat="1" ht="50.1" customHeight="1" thickBot="1" x14ac:dyDescent="0.55000000000000004">
      <c r="A2" s="91" t="s">
        <v>24</v>
      </c>
      <c r="B2" s="91" t="s">
        <v>9</v>
      </c>
      <c r="C2" s="91" t="s">
        <v>10</v>
      </c>
      <c r="D2" s="91" t="s">
        <v>30</v>
      </c>
      <c r="E2" s="91" t="s">
        <v>8</v>
      </c>
      <c r="F2" s="91" t="s">
        <v>68</v>
      </c>
      <c r="G2" s="91" t="s">
        <v>7</v>
      </c>
      <c r="H2" s="91" t="s">
        <v>69</v>
      </c>
      <c r="I2" s="91" t="s">
        <v>41</v>
      </c>
      <c r="J2" s="91" t="s">
        <v>70</v>
      </c>
      <c r="K2" s="91" t="s">
        <v>40</v>
      </c>
      <c r="L2" s="91" t="s">
        <v>71</v>
      </c>
      <c r="M2" s="91" t="s">
        <v>21</v>
      </c>
      <c r="N2" s="91" t="s">
        <v>53</v>
      </c>
      <c r="O2" s="91" t="s">
        <v>22</v>
      </c>
      <c r="P2" s="91" t="s">
        <v>72</v>
      </c>
      <c r="Q2" s="91" t="s">
        <v>42</v>
      </c>
      <c r="R2" s="91" t="s">
        <v>73</v>
      </c>
      <c r="S2" s="91" t="s">
        <v>17</v>
      </c>
      <c r="T2" s="91" t="s">
        <v>74</v>
      </c>
      <c r="U2" s="91" t="s">
        <v>11</v>
      </c>
      <c r="V2" s="91" t="s">
        <v>75</v>
      </c>
      <c r="W2" s="91" t="s">
        <v>76</v>
      </c>
      <c r="X2" s="91" t="s">
        <v>77</v>
      </c>
      <c r="Y2" s="91" t="s">
        <v>63</v>
      </c>
    </row>
    <row r="3" spans="1:37" ht="17.25" customHeight="1" thickBot="1" x14ac:dyDescent="0.4">
      <c r="A3" s="85" t="s">
        <v>25</v>
      </c>
      <c r="B3" s="85" t="s">
        <v>86</v>
      </c>
      <c r="C3" s="85" t="s">
        <v>3</v>
      </c>
      <c r="D3" s="85" t="s">
        <v>31</v>
      </c>
      <c r="E3" s="85"/>
      <c r="F3" s="85"/>
      <c r="G3" s="85">
        <v>797</v>
      </c>
      <c r="H3" s="85"/>
      <c r="I3" s="85">
        <v>77</v>
      </c>
      <c r="J3" s="85"/>
      <c r="K3" s="85"/>
      <c r="L3" s="85"/>
      <c r="M3" s="85"/>
      <c r="N3" s="85"/>
      <c r="O3" s="85"/>
      <c r="P3" s="85"/>
      <c r="Q3" s="85"/>
      <c r="R3" s="85"/>
      <c r="S3" s="85"/>
      <c r="T3" s="85"/>
      <c r="U3" s="85"/>
      <c r="V3" s="85"/>
      <c r="W3" s="85"/>
      <c r="X3" s="85"/>
      <c r="Y3" s="85" t="str">
        <f>Tableau8[[#This Row],[GRADE]]&amp;" "&amp;Tableau8[[#This Row],[NOM]]</f>
        <v>SCH C</v>
      </c>
      <c r="Z3" s="80"/>
    </row>
    <row r="4" spans="1:37" ht="17.25" customHeight="1" thickBot="1" x14ac:dyDescent="0.4">
      <c r="A4" s="85" t="s">
        <v>25</v>
      </c>
      <c r="B4" s="85" t="s">
        <v>87</v>
      </c>
      <c r="C4" s="85" t="s">
        <v>6</v>
      </c>
      <c r="D4" s="85" t="s">
        <v>32</v>
      </c>
      <c r="E4" s="85"/>
      <c r="F4" s="85"/>
      <c r="G4" s="85">
        <v>78</v>
      </c>
      <c r="H4" s="85"/>
      <c r="I4" s="85"/>
      <c r="J4" s="85"/>
      <c r="K4" s="85"/>
      <c r="L4" s="85"/>
      <c r="M4" s="85"/>
      <c r="N4" s="85"/>
      <c r="O4" s="85"/>
      <c r="P4" s="85"/>
      <c r="Q4" s="85"/>
      <c r="R4" s="85"/>
      <c r="S4" s="85"/>
      <c r="T4" s="85"/>
      <c r="U4" s="85">
        <v>78</v>
      </c>
      <c r="V4" s="85"/>
      <c r="W4" s="85"/>
      <c r="X4" s="85"/>
      <c r="Y4" s="85" t="str">
        <f>Tableau8[[#This Row],[GRADE]]&amp;" "&amp;Tableau8[[#This Row],[NOM]]</f>
        <v>CNE B</v>
      </c>
      <c r="Z4" s="80"/>
      <c r="AE4" s="80">
        <v>0</v>
      </c>
      <c r="AK4" s="107" t="s">
        <v>8</v>
      </c>
    </row>
    <row r="5" spans="1:37" ht="24" thickBot="1" x14ac:dyDescent="0.4">
      <c r="A5" s="85" t="s">
        <v>25</v>
      </c>
      <c r="B5" s="85" t="s">
        <v>88</v>
      </c>
      <c r="C5" s="85" t="s">
        <v>3</v>
      </c>
      <c r="D5" s="85" t="s">
        <v>33</v>
      </c>
      <c r="E5" s="85">
        <v>2742</v>
      </c>
      <c r="F5" s="85"/>
      <c r="G5" s="85"/>
      <c r="H5" s="85"/>
      <c r="I5" s="85">
        <v>879</v>
      </c>
      <c r="J5" s="85"/>
      <c r="K5" s="85">
        <v>797</v>
      </c>
      <c r="L5" s="85"/>
      <c r="M5" s="85"/>
      <c r="N5" s="85"/>
      <c r="O5" s="85">
        <v>92977</v>
      </c>
      <c r="P5" s="85"/>
      <c r="Q5" s="85"/>
      <c r="R5" s="85"/>
      <c r="S5" s="85" t="s">
        <v>23</v>
      </c>
      <c r="T5" s="85" t="s">
        <v>46</v>
      </c>
      <c r="U5" s="85">
        <v>7867</v>
      </c>
      <c r="V5" s="85"/>
      <c r="W5" s="85"/>
      <c r="X5" s="85"/>
      <c r="Y5" s="85" t="str">
        <f>Tableau8[[#This Row],[GRADE]]&amp;" "&amp;Tableau8[[#This Row],[NOM]]</f>
        <v>SCH CA</v>
      </c>
      <c r="Z5" s="80"/>
      <c r="AE5" s="81"/>
      <c r="AF5" s="81" t="s">
        <v>57</v>
      </c>
      <c r="AG5" s="81" t="s">
        <v>61</v>
      </c>
      <c r="AH5" s="81" t="s">
        <v>58</v>
      </c>
      <c r="AI5" s="81" t="s">
        <v>59</v>
      </c>
      <c r="AJ5" s="81" t="s">
        <v>60</v>
      </c>
      <c r="AK5" s="107" t="s">
        <v>7</v>
      </c>
    </row>
    <row r="6" spans="1:37" ht="17.25" customHeight="1" thickBot="1" x14ac:dyDescent="0.4">
      <c r="A6" s="85" t="s">
        <v>26</v>
      </c>
      <c r="B6" s="85" t="s">
        <v>89</v>
      </c>
      <c r="C6" s="85" t="s">
        <v>12</v>
      </c>
      <c r="D6" s="85"/>
      <c r="E6" s="85"/>
      <c r="F6" s="85"/>
      <c r="G6" s="85">
        <v>7896</v>
      </c>
      <c r="H6" s="85"/>
      <c r="I6" s="85">
        <v>7988</v>
      </c>
      <c r="J6" s="85"/>
      <c r="K6" s="85"/>
      <c r="L6" s="85"/>
      <c r="M6" s="114">
        <v>77898765</v>
      </c>
      <c r="N6" s="85" t="s">
        <v>44</v>
      </c>
      <c r="O6" s="85"/>
      <c r="P6" s="85"/>
      <c r="Q6" s="85"/>
      <c r="R6" s="85"/>
      <c r="S6" s="85"/>
      <c r="T6" s="85"/>
      <c r="U6" s="85"/>
      <c r="V6" s="85"/>
      <c r="W6" s="85">
        <v>7899</v>
      </c>
      <c r="X6" s="85"/>
      <c r="Y6" s="85" t="str">
        <f>Tableau8[[#This Row],[GRADE]]&amp;" "&amp;Tableau8[[#This Row],[NOM]]</f>
        <v>SGT SAUT</v>
      </c>
      <c r="Z6" s="80"/>
      <c r="AA6" s="104" t="s">
        <v>43</v>
      </c>
      <c r="AB6" s="80" t="s">
        <v>8</v>
      </c>
      <c r="AC6" s="80" t="s">
        <v>25</v>
      </c>
      <c r="AD6" s="80" t="s">
        <v>6</v>
      </c>
      <c r="AE6" s="81" t="s">
        <v>8</v>
      </c>
      <c r="AF6" s="81">
        <f>COUNTA(Tableau8[PAMAC 50])</f>
        <v>8</v>
      </c>
      <c r="AG6" s="81">
        <f>COUNTA(Tableau8[Indispo Pamac 50])</f>
        <v>2</v>
      </c>
      <c r="AH6" s="81">
        <f>SUM(AF6-AG6)</f>
        <v>6</v>
      </c>
      <c r="AI6" s="82">
        <f>(AH6/AF6)*100</f>
        <v>75</v>
      </c>
      <c r="AJ6" s="82">
        <f>(AG6/AF6)*100</f>
        <v>25</v>
      </c>
      <c r="AK6" s="107" t="s">
        <v>22</v>
      </c>
    </row>
    <row r="7" spans="1:37" ht="17.25" customHeight="1" thickBot="1" x14ac:dyDescent="0.4">
      <c r="A7" s="85" t="s">
        <v>27</v>
      </c>
      <c r="B7" s="85" t="s">
        <v>91</v>
      </c>
      <c r="C7" s="85" t="s">
        <v>2</v>
      </c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>
        <v>87878</v>
      </c>
      <c r="P7" s="85"/>
      <c r="Q7" s="85"/>
      <c r="R7" s="85"/>
      <c r="S7" s="85"/>
      <c r="T7" s="85"/>
      <c r="U7" s="85"/>
      <c r="V7" s="85"/>
      <c r="W7" s="102">
        <v>262003276</v>
      </c>
      <c r="X7" s="85"/>
      <c r="Y7" s="85" t="str">
        <f>Tableau8[[#This Row],[GRADE]]&amp;" "&amp;Tableau8[[#This Row],[NOM]]</f>
        <v>CC1 RAOU</v>
      </c>
      <c r="Z7" s="80"/>
      <c r="AA7" s="83" t="s">
        <v>44</v>
      </c>
      <c r="AB7" s="80" t="s">
        <v>7</v>
      </c>
      <c r="AC7" s="80" t="s">
        <v>26</v>
      </c>
      <c r="AD7" s="80" t="s">
        <v>5</v>
      </c>
      <c r="AE7" s="81" t="s">
        <v>7</v>
      </c>
      <c r="AF7" s="81">
        <f>COUNTA(Tableau8[PAMAS G1])</f>
        <v>8</v>
      </c>
      <c r="AG7" s="81">
        <f>COUNTA(Tableau8[indispo Pamas G1])</f>
        <v>0</v>
      </c>
      <c r="AH7" s="81">
        <f t="shared" ref="AH7:AH14" si="0">SUM(AF7-AG7)</f>
        <v>8</v>
      </c>
      <c r="AI7" s="82">
        <f t="shared" ref="AI7:AI14" si="1">(AH7/AF7)*100</f>
        <v>100</v>
      </c>
      <c r="AJ7" s="82">
        <f t="shared" ref="AJ7:AJ14" si="2">(AG7/AF7)*100</f>
        <v>0</v>
      </c>
      <c r="AK7" s="107" t="s">
        <v>56</v>
      </c>
    </row>
    <row r="8" spans="1:37" ht="17.25" customHeight="1" thickBot="1" x14ac:dyDescent="0.4">
      <c r="A8" s="85" t="s">
        <v>25</v>
      </c>
      <c r="B8" s="85" t="s">
        <v>90</v>
      </c>
      <c r="C8" s="85" t="s">
        <v>2</v>
      </c>
      <c r="D8" s="85"/>
      <c r="E8" s="85"/>
      <c r="F8" s="85"/>
      <c r="G8" s="85"/>
      <c r="H8" s="85"/>
      <c r="I8" s="85"/>
      <c r="J8" s="85"/>
      <c r="K8" s="85"/>
      <c r="L8" s="85"/>
      <c r="M8" s="85">
        <v>466</v>
      </c>
      <c r="N8" s="85"/>
      <c r="O8" s="85"/>
      <c r="P8" s="85"/>
      <c r="Q8" s="85"/>
      <c r="R8" s="85"/>
      <c r="S8" s="85"/>
      <c r="T8" s="85"/>
      <c r="U8" s="85"/>
      <c r="V8" s="85"/>
      <c r="W8" s="102">
        <v>778</v>
      </c>
      <c r="X8" s="85"/>
      <c r="Y8" s="85" t="str">
        <f>Tableau8[[#This Row],[GRADE]]&amp;" "&amp;Tableau8[[#This Row],[NOM]]</f>
        <v>CC1 HACK</v>
      </c>
      <c r="Z8" s="80"/>
      <c r="AA8" s="83" t="s">
        <v>45</v>
      </c>
      <c r="AB8" s="80" t="s">
        <v>22</v>
      </c>
      <c r="AC8" s="80" t="s">
        <v>27</v>
      </c>
      <c r="AD8" s="80" t="s">
        <v>20</v>
      </c>
      <c r="AE8" s="81" t="s">
        <v>22</v>
      </c>
      <c r="AF8" s="81">
        <f>COUNTA(Tableau8[HK 416 C])</f>
        <v>5</v>
      </c>
      <c r="AG8" s="81">
        <f>COUNTA(Tableau8[Indispo HK 416C])</f>
        <v>1</v>
      </c>
      <c r="AH8" s="81">
        <f>SUM(AF8-AG8)</f>
        <v>4</v>
      </c>
      <c r="AI8" s="82">
        <f>(AH8/AF8)*100</f>
        <v>80</v>
      </c>
      <c r="AJ8" s="82">
        <f>(AG8/AF8)*100</f>
        <v>20</v>
      </c>
      <c r="AK8" s="107" t="s">
        <v>84</v>
      </c>
    </row>
    <row r="9" spans="1:37" ht="17.25" customHeight="1" thickBot="1" x14ac:dyDescent="0.4">
      <c r="A9" s="85" t="s">
        <v>25</v>
      </c>
      <c r="B9" s="85" t="s">
        <v>92</v>
      </c>
      <c r="C9" s="85" t="s">
        <v>2</v>
      </c>
      <c r="D9" s="85"/>
      <c r="E9" s="85">
        <v>25752</v>
      </c>
      <c r="F9" s="85"/>
      <c r="G9" s="85">
        <v>7896</v>
      </c>
      <c r="H9" s="85"/>
      <c r="I9" s="85"/>
      <c r="J9" s="85"/>
      <c r="K9" s="85"/>
      <c r="L9" s="85"/>
      <c r="M9" s="85">
        <v>456654</v>
      </c>
      <c r="N9" s="85"/>
      <c r="O9" s="85">
        <v>76486</v>
      </c>
      <c r="P9" s="85"/>
      <c r="Q9" s="85"/>
      <c r="R9" s="85"/>
      <c r="S9" s="85"/>
      <c r="T9" s="85"/>
      <c r="U9" s="85"/>
      <c r="V9" s="85"/>
      <c r="W9" s="85"/>
      <c r="X9" s="85"/>
      <c r="Y9" s="85" t="str">
        <f>Tableau8[[#This Row],[GRADE]]&amp;" "&amp;Tableau8[[#This Row],[NOM]]</f>
        <v>CC1 BOURL</v>
      </c>
      <c r="Z9" s="80"/>
      <c r="AA9" s="98" t="s">
        <v>46</v>
      </c>
      <c r="AB9" s="80" t="s">
        <v>21</v>
      </c>
      <c r="AC9" s="80" t="s">
        <v>28</v>
      </c>
      <c r="AD9" s="80" t="s">
        <v>4</v>
      </c>
      <c r="AE9" s="81" t="s">
        <v>56</v>
      </c>
      <c r="AF9" s="81">
        <f>COUNTA(Tableau8[HK 416 S])</f>
        <v>7</v>
      </c>
      <c r="AG9" s="81">
        <f>COUNTA(Tableau8[Indisponibilité hk 416S])</f>
        <v>1</v>
      </c>
      <c r="AH9" s="81">
        <f>SUM(AF9-AG9)</f>
        <v>6</v>
      </c>
      <c r="AI9" s="82">
        <f>(AH9/AF9)*100</f>
        <v>85.714285714285708</v>
      </c>
      <c r="AJ9" s="82">
        <f>(AG9/AF9)*100</f>
        <v>14.285714285714285</v>
      </c>
      <c r="AK9" s="107" t="s">
        <v>17</v>
      </c>
    </row>
    <row r="10" spans="1:37" ht="17.25" customHeight="1" thickBot="1" x14ac:dyDescent="0.4">
      <c r="A10" s="85" t="s">
        <v>28</v>
      </c>
      <c r="B10" s="85" t="s">
        <v>98</v>
      </c>
      <c r="C10" s="85" t="s">
        <v>12</v>
      </c>
      <c r="D10" s="85"/>
      <c r="E10" s="85">
        <v>7575</v>
      </c>
      <c r="F10" s="85" t="s">
        <v>44</v>
      </c>
      <c r="G10" s="85">
        <v>87575</v>
      </c>
      <c r="H10" s="85"/>
      <c r="I10" s="85">
        <v>879</v>
      </c>
      <c r="J10" s="85"/>
      <c r="K10" s="85">
        <v>7897</v>
      </c>
      <c r="L10" s="85"/>
      <c r="M10" s="85">
        <v>464</v>
      </c>
      <c r="N10" s="85"/>
      <c r="O10" s="85"/>
      <c r="P10" s="85"/>
      <c r="Q10" s="85"/>
      <c r="R10" s="85"/>
      <c r="S10" s="85"/>
      <c r="T10" s="85"/>
      <c r="U10" s="85">
        <v>787</v>
      </c>
      <c r="V10" s="85"/>
      <c r="W10" s="85"/>
      <c r="X10" s="85"/>
      <c r="Y10" s="85" t="str">
        <f>Tableau8[[#This Row],[GRADE]]&amp;" "&amp;Tableau8[[#This Row],[NOM]]</f>
        <v>SGT GON</v>
      </c>
      <c r="Z10" s="80"/>
      <c r="AA10" s="84" t="s">
        <v>47</v>
      </c>
      <c r="AB10" s="80" t="s">
        <v>11</v>
      </c>
      <c r="AC10" s="80" t="s">
        <v>29</v>
      </c>
      <c r="AD10" s="80" t="s">
        <v>3</v>
      </c>
      <c r="AE10" s="81" t="s">
        <v>17</v>
      </c>
      <c r="AF10" s="81">
        <f>COUNTA(Tableau8[EOTECH])</f>
        <v>1</v>
      </c>
      <c r="AG10" s="81">
        <f>COUNTA(Tableau8[Indispo EOTECH])</f>
        <v>1</v>
      </c>
      <c r="AH10" s="81">
        <f>SUM(AF10-AG10)</f>
        <v>0</v>
      </c>
      <c r="AI10" s="82">
        <f>(AH10/AF10)*100</f>
        <v>0</v>
      </c>
      <c r="AJ10" s="82">
        <f>(AG10/AF10)*100</f>
        <v>100</v>
      </c>
      <c r="AK10" s="89" t="s">
        <v>11</v>
      </c>
    </row>
    <row r="11" spans="1:37" ht="17.25" customHeight="1" thickBot="1" x14ac:dyDescent="0.4">
      <c r="A11" s="85" t="s">
        <v>28</v>
      </c>
      <c r="B11" s="85" t="s">
        <v>94</v>
      </c>
      <c r="C11" s="85" t="s">
        <v>1</v>
      </c>
      <c r="D11" s="85"/>
      <c r="E11" s="85">
        <v>79</v>
      </c>
      <c r="F11" s="85"/>
      <c r="G11" s="85"/>
      <c r="H11" s="85"/>
      <c r="I11" s="85"/>
      <c r="J11" s="85"/>
      <c r="K11" s="85"/>
      <c r="L11" s="85"/>
      <c r="M11" s="85">
        <v>787</v>
      </c>
      <c r="N11" s="85"/>
      <c r="O11" s="85">
        <v>87786</v>
      </c>
      <c r="P11" s="85"/>
      <c r="Q11" s="85"/>
      <c r="R11" s="85"/>
      <c r="S11" s="85"/>
      <c r="T11" s="85"/>
      <c r="U11" s="85"/>
      <c r="V11" s="85"/>
      <c r="W11" s="85"/>
      <c r="X11" s="85"/>
      <c r="Y11" s="85" t="str">
        <f>Tableau8[[#This Row],[GRADE]]&amp;" "&amp;Tableau8[[#This Row],[NOM]]</f>
        <v>CCH MAER</v>
      </c>
      <c r="Z11" s="80"/>
      <c r="AA11" s="84" t="s">
        <v>48</v>
      </c>
      <c r="AB11" s="80" t="s">
        <v>17</v>
      </c>
      <c r="AD11" s="80" t="s">
        <v>12</v>
      </c>
      <c r="AE11" s="81" t="s">
        <v>41</v>
      </c>
      <c r="AF11" s="81">
        <f>COUNTA(Tableau8[FAMAS F1])</f>
        <v>7</v>
      </c>
      <c r="AG11" s="81">
        <f>COUNTA(Tableau8[Indispo Famas F1])</f>
        <v>0</v>
      </c>
      <c r="AH11" s="81">
        <f t="shared" si="0"/>
        <v>7</v>
      </c>
      <c r="AI11" s="82">
        <f t="shared" si="1"/>
        <v>100</v>
      </c>
      <c r="AJ11" s="82">
        <f t="shared" si="2"/>
        <v>0</v>
      </c>
      <c r="AK11" s="89" t="s">
        <v>78</v>
      </c>
    </row>
    <row r="12" spans="1:37" ht="17.25" customHeight="1" thickBot="1" x14ac:dyDescent="0.4">
      <c r="A12" s="85" t="s">
        <v>25</v>
      </c>
      <c r="B12" s="85" t="s">
        <v>14</v>
      </c>
      <c r="C12" s="85" t="s">
        <v>1</v>
      </c>
      <c r="D12" s="85"/>
      <c r="E12" s="85">
        <v>755755</v>
      </c>
      <c r="F12" s="85" t="s">
        <v>44</v>
      </c>
      <c r="G12" s="85"/>
      <c r="H12" s="85"/>
      <c r="I12" s="85"/>
      <c r="J12" s="85"/>
      <c r="K12" s="85"/>
      <c r="L12" s="85"/>
      <c r="M12" s="85"/>
      <c r="N12" s="85"/>
      <c r="O12" s="85"/>
      <c r="P12" s="85"/>
      <c r="Q12" s="85"/>
      <c r="R12" s="85"/>
      <c r="S12" s="85"/>
      <c r="T12" s="85"/>
      <c r="U12" s="85"/>
      <c r="V12" s="85"/>
      <c r="W12" s="85">
        <v>48967</v>
      </c>
      <c r="X12" s="85"/>
      <c r="Y12" s="85" t="str">
        <f>Tableau8[[#This Row],[GRADE]]&amp;" "&amp;Tableau8[[#This Row],[NOM]]</f>
        <v>CCH GUY</v>
      </c>
      <c r="Z12" s="80"/>
      <c r="AA12" s="105" t="s">
        <v>80</v>
      </c>
      <c r="AB12" s="80" t="s">
        <v>49</v>
      </c>
      <c r="AD12" s="80" t="s">
        <v>2</v>
      </c>
      <c r="AE12" s="81" t="s">
        <v>42</v>
      </c>
      <c r="AF12" s="81">
        <f>COUNTA(Tableau8[FAMAS VALO])</f>
        <v>0</v>
      </c>
      <c r="AG12" s="81">
        <f>COUNTA(Tableau8[Indispo famas valo])</f>
        <v>0</v>
      </c>
      <c r="AH12" s="81">
        <f>SUM(AF12-AG12)</f>
        <v>0</v>
      </c>
      <c r="AI12" s="82" t="e">
        <f>(AH12/AF12)*100</f>
        <v>#DIV/0!</v>
      </c>
      <c r="AJ12" s="82" t="e">
        <f>(AG12/AF12)*100</f>
        <v>#DIV/0!</v>
      </c>
    </row>
    <row r="13" spans="1:37" ht="17.25" customHeight="1" thickBot="1" x14ac:dyDescent="0.4">
      <c r="A13" s="85" t="s">
        <v>27</v>
      </c>
      <c r="B13" s="85" t="s">
        <v>93</v>
      </c>
      <c r="C13" s="85" t="s">
        <v>2</v>
      </c>
      <c r="D13" s="85"/>
      <c r="E13" s="85">
        <v>85587</v>
      </c>
      <c r="F13" s="85"/>
      <c r="G13" s="85">
        <v>8796</v>
      </c>
      <c r="H13" s="85"/>
      <c r="I13" s="85">
        <v>797</v>
      </c>
      <c r="J13" s="85"/>
      <c r="K13" s="85"/>
      <c r="L13" s="85"/>
      <c r="M13" s="85">
        <v>446</v>
      </c>
      <c r="N13" s="85"/>
      <c r="O13" s="85"/>
      <c r="P13" s="85"/>
      <c r="Q13" s="85"/>
      <c r="R13" s="85"/>
      <c r="S13" s="85"/>
      <c r="T13" s="85"/>
      <c r="U13" s="85">
        <v>7867</v>
      </c>
      <c r="V13" s="85"/>
      <c r="W13" s="85"/>
      <c r="X13" s="85"/>
      <c r="Y13" s="85" t="str">
        <f>Tableau8[[#This Row],[GRADE]]&amp;" "&amp;Tableau8[[#This Row],[NOM]]</f>
        <v>CC1 CRU</v>
      </c>
      <c r="Z13" s="80"/>
      <c r="AA13" s="101" t="s">
        <v>79</v>
      </c>
      <c r="AB13" s="80" t="s">
        <v>41</v>
      </c>
      <c r="AC13" s="80" t="s">
        <v>31</v>
      </c>
      <c r="AD13" s="80" t="s">
        <v>1</v>
      </c>
      <c r="AE13" s="81" t="s">
        <v>40</v>
      </c>
      <c r="AF13" s="81">
        <f>COUNTA(Tableau8[FAMAS INF])</f>
        <v>3</v>
      </c>
      <c r="AG13" s="81">
        <f>COUNTA(Tableau8[Indispo famas INF])</f>
        <v>0</v>
      </c>
      <c r="AH13" s="81">
        <f t="shared" si="0"/>
        <v>3</v>
      </c>
      <c r="AI13" s="82">
        <f t="shared" si="1"/>
        <v>100</v>
      </c>
      <c r="AJ13" s="82">
        <f t="shared" si="2"/>
        <v>0</v>
      </c>
    </row>
    <row r="14" spans="1:37" ht="24" thickBot="1" x14ac:dyDescent="0.4">
      <c r="A14" s="85" t="s">
        <v>25</v>
      </c>
      <c r="B14" s="85" t="s">
        <v>95</v>
      </c>
      <c r="C14" s="85" t="s">
        <v>0</v>
      </c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>
        <v>78756</v>
      </c>
      <c r="P14" s="85" t="s">
        <v>44</v>
      </c>
      <c r="Q14" s="85"/>
      <c r="R14" s="85"/>
      <c r="S14" s="85"/>
      <c r="T14" s="85"/>
      <c r="U14" s="85"/>
      <c r="V14" s="85"/>
      <c r="W14" s="85"/>
      <c r="X14" s="85"/>
      <c r="Y14" s="85" t="str">
        <f>Tableau8[[#This Row],[GRADE]]&amp;" "&amp;Tableau8[[#This Row],[NOM]]</f>
        <v>CPL LOQ</v>
      </c>
      <c r="Z14" s="80"/>
      <c r="AB14" s="80" t="s">
        <v>42</v>
      </c>
      <c r="AC14" s="80" t="s">
        <v>32</v>
      </c>
      <c r="AD14" s="80" t="s">
        <v>0</v>
      </c>
      <c r="AE14" s="81" t="s">
        <v>11</v>
      </c>
      <c r="AF14" s="81">
        <f>COUNTA(Tableau8[ARMINUS])</f>
        <v>4</v>
      </c>
      <c r="AG14" s="81">
        <f>COUNTA(Tableau8[Indispo ARMINUS])</f>
        <v>0</v>
      </c>
      <c r="AH14" s="81">
        <f t="shared" si="0"/>
        <v>4</v>
      </c>
      <c r="AI14" s="82">
        <f t="shared" si="1"/>
        <v>100</v>
      </c>
      <c r="AJ14" s="82">
        <f t="shared" si="2"/>
        <v>0</v>
      </c>
    </row>
    <row r="15" spans="1:37" ht="17.25" customHeight="1" thickBot="1" x14ac:dyDescent="0.4">
      <c r="A15" s="85" t="s">
        <v>27</v>
      </c>
      <c r="B15" s="85" t="s">
        <v>96</v>
      </c>
      <c r="C15" s="85" t="s">
        <v>12</v>
      </c>
      <c r="D15" s="85"/>
      <c r="E15" s="85">
        <v>7575</v>
      </c>
      <c r="F15" s="85"/>
      <c r="G15" s="85">
        <v>78</v>
      </c>
      <c r="H15" s="85"/>
      <c r="I15" s="85">
        <v>88797</v>
      </c>
      <c r="J15" s="85"/>
      <c r="K15" s="85">
        <v>78879</v>
      </c>
      <c r="L15" s="85"/>
      <c r="M15" s="85"/>
      <c r="N15" s="85"/>
      <c r="O15" s="85"/>
      <c r="P15" s="85"/>
      <c r="Q15" s="85"/>
      <c r="R15" s="85"/>
      <c r="S15" s="85"/>
      <c r="T15" s="85"/>
      <c r="U15" s="85"/>
      <c r="V15" s="85"/>
      <c r="W15" s="85">
        <v>7789</v>
      </c>
      <c r="X15" s="85"/>
      <c r="Y15" s="85" t="str">
        <f>Tableau8[[#This Row],[GRADE]]&amp;" "&amp;Tableau8[[#This Row],[NOM]]</f>
        <v>SGT NON</v>
      </c>
      <c r="Z15" s="80"/>
      <c r="AB15" s="80" t="s">
        <v>40</v>
      </c>
      <c r="AC15" s="80" t="s">
        <v>33</v>
      </c>
      <c r="AD15" s="80" t="s">
        <v>13</v>
      </c>
      <c r="AE15" s="81" t="s">
        <v>76</v>
      </c>
      <c r="AF15" s="81">
        <f>COUNTA(Tableau8[HK 269 F])</f>
        <v>5</v>
      </c>
      <c r="AG15" s="81">
        <f>COUNTA(Tableau8[Indispo HK 269])</f>
        <v>0</v>
      </c>
      <c r="AH15" s="81">
        <f t="shared" ref="AH15" si="3">SUM(AF15-AG15)</f>
        <v>5</v>
      </c>
      <c r="AI15" s="81">
        <f t="shared" ref="AI15" si="4">(AH15/AF15)*100</f>
        <v>100</v>
      </c>
      <c r="AJ15" s="81">
        <f t="shared" ref="AJ15" si="5">(AG15/AF15)*100</f>
        <v>0</v>
      </c>
    </row>
    <row r="16" spans="1:37" ht="24" thickBot="1" x14ac:dyDescent="0.4">
      <c r="A16" s="85" t="s">
        <v>26</v>
      </c>
      <c r="B16" s="85" t="s">
        <v>97</v>
      </c>
      <c r="C16" s="85" t="s">
        <v>13</v>
      </c>
      <c r="D16" s="85"/>
      <c r="E16" s="85">
        <v>77</v>
      </c>
      <c r="F16" s="85"/>
      <c r="G16" s="85">
        <v>78798</v>
      </c>
      <c r="H16" s="85"/>
      <c r="I16" s="85">
        <v>879</v>
      </c>
      <c r="J16" s="85"/>
      <c r="K16" s="85"/>
      <c r="L16" s="85"/>
      <c r="M16" s="85">
        <v>446</v>
      </c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 t="str">
        <f>Tableau8[[#This Row],[GRADE]]&amp;" "&amp;Tableau8[[#This Row],[NOM]]</f>
        <v>1CL GEND</v>
      </c>
      <c r="Z16" s="80"/>
      <c r="AC16" s="80" t="s">
        <v>34</v>
      </c>
      <c r="AD16" s="80" t="s">
        <v>55</v>
      </c>
    </row>
    <row r="17" spans="1:41" ht="17.25" customHeight="1" thickBot="1" x14ac:dyDescent="0.4">
      <c r="A17" s="85"/>
      <c r="B17" s="85"/>
      <c r="C17" s="85"/>
      <c r="D17" s="85"/>
      <c r="E17" s="85"/>
      <c r="F17" s="85"/>
      <c r="G17" s="85"/>
      <c r="H17" s="85"/>
      <c r="I17" s="85"/>
      <c r="J17" s="85"/>
      <c r="K17" s="85"/>
      <c r="L17" s="85"/>
      <c r="M17" s="85"/>
      <c r="N17" s="85"/>
      <c r="O17" s="85"/>
      <c r="P17" s="85"/>
      <c r="Q17" s="85"/>
      <c r="R17" s="85"/>
      <c r="S17" s="85"/>
      <c r="T17" s="85"/>
      <c r="U17" s="85"/>
      <c r="V17" s="85"/>
      <c r="W17" s="85"/>
      <c r="X17" s="85"/>
      <c r="Y17" s="85" t="str">
        <f>Tableau8[[#This Row],[GRADE]]&amp;" "&amp;Tableau8[[#This Row],[NOM]]</f>
        <v xml:space="preserve"> </v>
      </c>
      <c r="Z17" s="80"/>
      <c r="AC17" s="80" t="s">
        <v>35</v>
      </c>
      <c r="AE17" s="89" t="s">
        <v>66</v>
      </c>
      <c r="AF17" s="89" t="s">
        <v>18</v>
      </c>
      <c r="AG17" s="89" t="s">
        <v>19</v>
      </c>
      <c r="AH17" s="89" t="s">
        <v>22</v>
      </c>
      <c r="AI17" s="97" t="s">
        <v>21</v>
      </c>
      <c r="AJ17" s="97" t="s">
        <v>17</v>
      </c>
      <c r="AK17" s="97" t="s">
        <v>41</v>
      </c>
      <c r="AL17" s="89" t="s">
        <v>42</v>
      </c>
      <c r="AM17" s="89" t="s">
        <v>40</v>
      </c>
      <c r="AN17" s="89" t="s">
        <v>11</v>
      </c>
      <c r="AO17" s="89" t="s">
        <v>78</v>
      </c>
    </row>
    <row r="18" spans="1:41" ht="17.25" customHeight="1" thickBot="1" x14ac:dyDescent="0.4">
      <c r="A18" s="85"/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  <c r="P18" s="85"/>
      <c r="Q18" s="85"/>
      <c r="R18" s="85"/>
      <c r="S18" s="85"/>
      <c r="T18" s="85"/>
      <c r="U18" s="85"/>
      <c r="V18" s="85"/>
      <c r="W18" s="85"/>
      <c r="X18" s="85"/>
      <c r="Y18" s="85" t="str">
        <f>Tableau8[[#This Row],[GRADE]]&amp;" "&amp;Tableau8[[#This Row],[NOM]]</f>
        <v xml:space="preserve"> </v>
      </c>
      <c r="Z18" s="80"/>
      <c r="AE18" s="89" t="s">
        <v>82</v>
      </c>
      <c r="AF18" s="89">
        <f t="array" ref="AF18">SUM(IF(E3:E125&lt;&gt;"",1/COUNTIF(E3:E125,E3:E125)))</f>
        <v>7</v>
      </c>
      <c r="AG18" s="89">
        <f t="array" ref="AG18">SUM(IF(G3:G125&lt;&gt;"",1/COUNTIF(G3:G125,G3:G125)))</f>
        <v>6</v>
      </c>
      <c r="AH18" s="89">
        <f t="array" ref="AH18">SUM(IF(O3:O125&lt;&gt;"",1/COUNTIF(O3:O125,O3:O125)))</f>
        <v>5</v>
      </c>
      <c r="AI18" s="89">
        <f t="array" ref="AI18">SUM(IF(M3:M125&lt;&gt;"",1/COUNTIF(M3:M125,M3:M125)))</f>
        <v>6</v>
      </c>
      <c r="AJ18" s="89">
        <f t="array" ref="AJ18">SUM(IF(S3:S125&lt;&gt;"",1/COUNTIF(S3:S125,S3:S125)))</f>
        <v>1</v>
      </c>
      <c r="AK18" s="89">
        <f t="array" ref="AK18">SUM(IF(I3:I125&lt;&gt;"",1/COUNTIF(I3:I125,I3:I125)))</f>
        <v>4.9999999999999991</v>
      </c>
      <c r="AL18" s="89">
        <f t="array" ref="AL18">SUM(IF(Q3:Q125&lt;&gt;"",1/COUNTIF(Q3:Q125,Q3:Q125)))</f>
        <v>0</v>
      </c>
      <c r="AM18" s="89">
        <f t="array" ref="AM18">SUM(IF(K3:K125&lt;&gt;"",1/COUNTIF(K3:K125,K3:K125)))</f>
        <v>3</v>
      </c>
      <c r="AN18" s="89">
        <f t="array" ref="AN18">SUM(IF(U3:U125&lt;&gt;"",1/COUNTIF(U3:U125,U3:U125)))</f>
        <v>3</v>
      </c>
      <c r="AO18" s="89">
        <f t="array" ref="AO18">SUM(IF(W3:W125&lt;&gt;"",1/COUNTIF(W3:W125,W3:W125)))</f>
        <v>5</v>
      </c>
    </row>
    <row r="19" spans="1:41" ht="24" thickBot="1" x14ac:dyDescent="0.4">
      <c r="A19" s="85"/>
      <c r="B19" s="85"/>
      <c r="C19" s="85"/>
      <c r="D19" s="85"/>
      <c r="E19" s="85"/>
      <c r="F19" s="85"/>
      <c r="G19" s="103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 t="str">
        <f>Tableau8[[#This Row],[GRADE]]&amp;" "&amp;Tableau8[[#This Row],[NOM]]</f>
        <v xml:space="preserve"> </v>
      </c>
      <c r="Z19" s="80"/>
      <c r="AE19" s="81" t="s">
        <v>83</v>
      </c>
      <c r="AF19" s="107">
        <f>SUM(AF18-AF23)</f>
        <v>7</v>
      </c>
      <c r="AG19" s="107">
        <f t="shared" ref="AG19:AO19" si="6">SUM(AG18-AG23)</f>
        <v>6</v>
      </c>
      <c r="AH19" s="107">
        <f t="shared" si="6"/>
        <v>5</v>
      </c>
      <c r="AI19" s="107">
        <f t="shared" si="6"/>
        <v>6</v>
      </c>
      <c r="AJ19" s="107">
        <f t="shared" si="6"/>
        <v>1</v>
      </c>
      <c r="AK19" s="107">
        <f t="shared" si="6"/>
        <v>4.9999999999999991</v>
      </c>
      <c r="AL19" s="107">
        <f t="shared" si="6"/>
        <v>0</v>
      </c>
      <c r="AM19" s="107">
        <f t="shared" si="6"/>
        <v>3</v>
      </c>
      <c r="AN19" s="107">
        <f t="shared" si="6"/>
        <v>3</v>
      </c>
      <c r="AO19" s="107">
        <f t="shared" si="6"/>
        <v>5</v>
      </c>
    </row>
    <row r="20" spans="1:41" ht="24" thickBot="1" x14ac:dyDescent="0.4">
      <c r="A20" s="85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  <c r="P20" s="85"/>
      <c r="Q20" s="85"/>
      <c r="R20" s="85"/>
      <c r="S20" s="85"/>
      <c r="T20" s="85"/>
      <c r="U20" s="85"/>
      <c r="V20" s="85"/>
      <c r="W20" s="85"/>
      <c r="X20" s="85"/>
      <c r="Y20" s="85" t="str">
        <f>Tableau8[[#This Row],[GRADE]]&amp;" "&amp;Tableau8[[#This Row],[NOM]]</f>
        <v xml:space="preserve"> </v>
      </c>
      <c r="Z20" s="80"/>
      <c r="AE20" s="89" t="s">
        <v>15</v>
      </c>
      <c r="AF20" s="89">
        <f>COUNTIF(F1:F237,"Opex")</f>
        <v>0</v>
      </c>
      <c r="AG20" s="89">
        <f>COUNTIF(H1:H237,"Opex")</f>
        <v>0</v>
      </c>
      <c r="AH20" s="89">
        <f>COUNTIF(P1:P237,"Opex")</f>
        <v>0</v>
      </c>
      <c r="AI20" s="89">
        <f>COUNTIF(N1:N237,"Opex")</f>
        <v>0</v>
      </c>
      <c r="AJ20" s="89">
        <f>COUNTIF(T1:T237,"Opex")</f>
        <v>1</v>
      </c>
      <c r="AK20" s="89">
        <f>COUNTIF(J1:J237,"Opex")</f>
        <v>0</v>
      </c>
      <c r="AL20" s="89">
        <f>COUNTIF(R1:R237,"Opex")</f>
        <v>0</v>
      </c>
      <c r="AM20" s="89">
        <f>COUNTIF(L1:L237,"Opex")</f>
        <v>0</v>
      </c>
      <c r="AN20" s="89">
        <f>COUNTIF(V1:V237,"Opex")</f>
        <v>0</v>
      </c>
      <c r="AO20" s="89">
        <f>COUNTIF(X1:X237,"Opex")</f>
        <v>0</v>
      </c>
    </row>
    <row r="21" spans="1:41" ht="24" thickBot="1" x14ac:dyDescent="0.4">
      <c r="A21" s="85"/>
      <c r="B21" s="85"/>
      <c r="C21" s="85"/>
      <c r="D21" s="85"/>
      <c r="E21" s="85"/>
      <c r="F21" s="85"/>
      <c r="G21" s="85"/>
      <c r="H21" s="85"/>
      <c r="I21" s="85"/>
      <c r="J21" s="85"/>
      <c r="K21" s="85"/>
      <c r="L21" s="85"/>
      <c r="M21" s="85"/>
      <c r="N21" s="85"/>
      <c r="O21" s="85"/>
      <c r="P21" s="85"/>
      <c r="Q21" s="85"/>
      <c r="R21" s="85"/>
      <c r="S21" s="85"/>
      <c r="T21" s="85"/>
      <c r="U21" s="85"/>
      <c r="V21" s="85"/>
      <c r="W21" s="85"/>
      <c r="X21" s="85"/>
      <c r="Y21" s="85" t="str">
        <f>Tableau8[[#This Row],[GRADE]]&amp;" "&amp;Tableau8[[#This Row],[NOM]]</f>
        <v xml:space="preserve"> </v>
      </c>
      <c r="Z21" s="80"/>
      <c r="AE21" s="89" t="s">
        <v>67</v>
      </c>
      <c r="AF21" s="89">
        <f>COUNTIF(F1:F238,"IT")+COUNTIF(F1:F238,"Nti 1")+COUNTIF(F1:F238,"Nti 2")</f>
        <v>2</v>
      </c>
      <c r="AG21" s="89">
        <f>COUNTIF(H1:H238,"IT")+COUNTIF(H1:H238,"Nti 1")+COUNTIF(H1:H238,"Nti 2")</f>
        <v>0</v>
      </c>
      <c r="AH21" s="89">
        <f>COUNTIF(P1:P238,"IT")+COUNTIF(P1:P238,"Nti 1")+COUNTIF(P1:P238,"Nti 2")</f>
        <v>1</v>
      </c>
      <c r="AI21" s="89">
        <f>COUNTIF(N1:N238,"IT")+COUNTIF(N1:N238,"Nti 1")+COUNTIF(N1:N238,"Nti 2")</f>
        <v>1</v>
      </c>
      <c r="AJ21" s="89">
        <f>COUNTIF(T1:T238,"Nti 1")+COUNTIF(T1:T238,"Nti 2")+COUNTIF(T1:T238,"IT")</f>
        <v>0</v>
      </c>
      <c r="AK21" s="89">
        <f>COUNTIF(J1:J238,"IT")+COUNTIF(J1:J238,"Nti 1")+COUNTIF(J1:J238,"Nti 2")</f>
        <v>0</v>
      </c>
      <c r="AL21" s="89">
        <f>COUNTIF(R1:R238,"IT")+COUNTIF(R1:R238,"Nti 1")+COUNTIF(R1:R238,"Nti 2")</f>
        <v>0</v>
      </c>
      <c r="AM21" s="89">
        <f>COUNTIF(L1:L238,"IT")+COUNTIF(L1:L238,"Nti 1")+COUNTIF(L1:L238,"Nti 2")</f>
        <v>0</v>
      </c>
      <c r="AN21" s="89">
        <f>COUNTIF(V1:V238,"IT")+COUNTIF(V1:V238,"Nti 1")+COUNTIF(V1:V238,"Nti 2")</f>
        <v>0</v>
      </c>
      <c r="AO21" s="89">
        <f>COUNTIF(X1:X238,"IT")+COUNTIF(X1:X238,"Nti 1")+COUNTIF(X1:X238,"Nti 2")</f>
        <v>0</v>
      </c>
    </row>
    <row r="22" spans="1:41" ht="24" thickBot="1" x14ac:dyDescent="0.4">
      <c r="A22" s="85"/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 t="str">
        <f>Tableau8[[#This Row],[GRADE]]&amp;" "&amp;Tableau8[[#This Row],[NOM]]</f>
        <v xml:space="preserve"> </v>
      </c>
      <c r="Z22" s="80"/>
      <c r="AE22" s="89" t="s">
        <v>16</v>
      </c>
      <c r="AF22" s="89">
        <f>COUNTIF(F1:F239,"Stage")+COUNTIF(F1:F239,"E.Stage")</f>
        <v>0</v>
      </c>
      <c r="AG22" s="89">
        <f>COUNTIF(H2:H239,"Stage")+COUNTIF(H2:H239,"E.Stage")</f>
        <v>0</v>
      </c>
      <c r="AH22" s="89">
        <f>COUNTIF(P1:P239,"Stage")+COUNTIF(P1:P239,"E.Stage")</f>
        <v>0</v>
      </c>
      <c r="AI22" s="89">
        <f>COUNTIF(N1:N239,"Stage")+COUNTIF(N1:N239,"E.Stage")</f>
        <v>0</v>
      </c>
      <c r="AJ22" s="89">
        <f>COUNTIF(T1:T239,"Stage")+COUNTIF(T1:T239,"E.Stage")</f>
        <v>0</v>
      </c>
      <c r="AK22" s="89">
        <f>COUNTIF(J1:J239,"Stage")+COUNTIF(J1:J239,"E.Stage")</f>
        <v>0</v>
      </c>
      <c r="AL22" s="89">
        <f>COUNTIF(R1:R239,"E.Stage")+COUNTIF(R1:R239,"stage")</f>
        <v>0</v>
      </c>
      <c r="AM22" s="89">
        <f>COUNTIF(L1:L239,"E.Stage")+COUNTIF(L1:L239,"stage")</f>
        <v>0</v>
      </c>
      <c r="AN22" s="89">
        <f>COUNTIF(V1:V239,"E.Stage")+COUNTIF(V1:V239,"Stage")</f>
        <v>0</v>
      </c>
      <c r="AO22" s="89">
        <f>COUNTIF(X1:X239,"E.Stage")+COUNTIF(X1:X239,"Stage")</f>
        <v>0</v>
      </c>
    </row>
    <row r="23" spans="1:41" ht="24" thickBot="1" x14ac:dyDescent="0.4">
      <c r="A23" s="85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  <c r="P23" s="85"/>
      <c r="Q23" s="85"/>
      <c r="R23" s="85"/>
      <c r="S23" s="85"/>
      <c r="T23" s="85"/>
      <c r="U23" s="85"/>
      <c r="V23" s="85"/>
      <c r="W23" s="85"/>
      <c r="X23" s="85"/>
      <c r="Y23" s="85" t="str">
        <f>Tableau8[[#This Row],[GRADE]]&amp;" "&amp;Tableau8[[#This Row],[NOM]]</f>
        <v xml:space="preserve"> </v>
      </c>
      <c r="Z23" s="80"/>
      <c r="AE23" s="107" t="s">
        <v>81</v>
      </c>
      <c r="AF23" s="107">
        <f>COUNTIF(F2:F240,"Mise en Dépôt")</f>
        <v>0</v>
      </c>
      <c r="AG23" s="107">
        <f>COUNTIF(H2:H240,"Mise en Dépôt")</f>
        <v>0</v>
      </c>
      <c r="AH23" s="107">
        <f>COUNTIF(P2:P240,"Mise en Dépôt")</f>
        <v>0</v>
      </c>
      <c r="AI23" s="107">
        <f>COUNTIF(N2:N240,"Mise en Dépôt")</f>
        <v>0</v>
      </c>
      <c r="AJ23" s="107">
        <f>COUNTIF(T2:T240,"Mise en Dépôt")</f>
        <v>0</v>
      </c>
      <c r="AK23" s="107">
        <f>COUNTIF(J2:J240,"Mise en Dépôt")</f>
        <v>0</v>
      </c>
      <c r="AL23" s="107">
        <f>COUNTIF(R2:R240,"Mise en Dépôt")</f>
        <v>0</v>
      </c>
      <c r="AM23" s="107">
        <f>COUNTIF(L2:L240,"Mise en Dépôt")</f>
        <v>0</v>
      </c>
      <c r="AN23" s="107">
        <f>COUNTIF(V2:V240,"Mise en Dépôt")</f>
        <v>0</v>
      </c>
      <c r="AO23" s="107">
        <f>COUNTIF(X2:X240,"Mise en Dépôt")</f>
        <v>0</v>
      </c>
    </row>
    <row r="24" spans="1:41" ht="24" thickBot="1" x14ac:dyDescent="0.4">
      <c r="A24" s="85"/>
      <c r="B24" s="85"/>
      <c r="C24" s="85"/>
      <c r="D24" s="85"/>
      <c r="E24" s="85"/>
      <c r="F24" s="85"/>
      <c r="G24" s="85"/>
      <c r="H24" s="85"/>
      <c r="I24" s="85"/>
      <c r="J24" s="85"/>
      <c r="K24" s="85"/>
      <c r="L24" s="85"/>
      <c r="M24" s="85"/>
      <c r="N24" s="85"/>
      <c r="O24" s="85"/>
      <c r="P24" s="85"/>
      <c r="Q24" s="85"/>
      <c r="R24" s="85"/>
      <c r="S24" s="85"/>
      <c r="T24" s="85"/>
      <c r="U24" s="85"/>
      <c r="V24" s="85"/>
      <c r="W24" s="85"/>
      <c r="X24" s="85"/>
      <c r="Y24" s="85" t="str">
        <f>Tableau8[[#This Row],[GRADE]]&amp;" "&amp;Tableau8[[#This Row],[NOM]]</f>
        <v xml:space="preserve"> </v>
      </c>
      <c r="Z24" s="80"/>
      <c r="AE24" s="89" t="s">
        <v>58</v>
      </c>
      <c r="AF24" s="89">
        <f t="shared" ref="AF24:AO24" si="7">AF18-(AF20+AF21+AF22)</f>
        <v>5</v>
      </c>
      <c r="AG24" s="89">
        <f t="shared" si="7"/>
        <v>6</v>
      </c>
      <c r="AH24" s="89">
        <f t="shared" si="7"/>
        <v>4</v>
      </c>
      <c r="AI24" s="89">
        <f t="shared" si="7"/>
        <v>5</v>
      </c>
      <c r="AJ24" s="89">
        <f t="shared" si="7"/>
        <v>0</v>
      </c>
      <c r="AK24" s="89">
        <f t="shared" si="7"/>
        <v>4.9999999999999991</v>
      </c>
      <c r="AL24" s="89">
        <f t="shared" si="7"/>
        <v>0</v>
      </c>
      <c r="AM24" s="89">
        <f t="shared" si="7"/>
        <v>3</v>
      </c>
      <c r="AN24" s="89">
        <f t="shared" si="7"/>
        <v>3</v>
      </c>
      <c r="AO24" s="89">
        <f t="shared" si="7"/>
        <v>5</v>
      </c>
    </row>
    <row r="25" spans="1:41" ht="24" thickBot="1" x14ac:dyDescent="0.4">
      <c r="A25" s="85"/>
      <c r="B25" s="85"/>
      <c r="C25" s="85"/>
      <c r="D25" s="85"/>
      <c r="E25" s="114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 t="str">
        <f>Tableau8[[#This Row],[GRADE]]&amp;" "&amp;Tableau8[[#This Row],[NOM]]</f>
        <v xml:space="preserve"> </v>
      </c>
      <c r="Z25" s="80"/>
      <c r="AE25" s="108"/>
      <c r="AF25" s="108"/>
      <c r="AG25" s="108"/>
      <c r="AH25" s="108"/>
      <c r="AI25" s="109"/>
      <c r="AJ25" s="109"/>
      <c r="AK25" s="109"/>
      <c r="AL25" s="108"/>
      <c r="AM25" s="108"/>
      <c r="AN25" s="108"/>
      <c r="AO25" s="108"/>
    </row>
    <row r="26" spans="1:41" ht="24" thickBot="1" x14ac:dyDescent="0.4">
      <c r="A26" s="85"/>
      <c r="B26" s="85"/>
      <c r="C26" s="85"/>
      <c r="D26" s="85"/>
      <c r="E26" s="114"/>
      <c r="F26" s="85"/>
      <c r="G26" s="85"/>
      <c r="H26" s="85"/>
      <c r="I26" s="85"/>
      <c r="J26" s="85"/>
      <c r="K26" s="85"/>
      <c r="L26" s="85"/>
      <c r="M26" s="85"/>
      <c r="N26" s="85"/>
      <c r="O26" s="85"/>
      <c r="P26" s="85"/>
      <c r="Q26" s="85"/>
      <c r="R26" s="85"/>
      <c r="S26" s="85"/>
      <c r="T26" s="85"/>
      <c r="U26" s="85"/>
      <c r="V26" s="85"/>
      <c r="W26" s="85"/>
      <c r="X26" s="85"/>
      <c r="Y26" s="85" t="str">
        <f>Tableau8[[#This Row],[GRADE]]&amp;" "&amp;Tableau8[[#This Row],[NOM]]</f>
        <v xml:space="preserve"> </v>
      </c>
      <c r="Z26" s="80"/>
      <c r="AE26" s="108"/>
      <c r="AF26" s="108"/>
      <c r="AG26" s="108"/>
      <c r="AH26" s="108"/>
      <c r="AI26" s="109"/>
      <c r="AJ26" s="109"/>
      <c r="AK26" s="109"/>
      <c r="AL26" s="108"/>
      <c r="AM26" s="108"/>
      <c r="AN26" s="108"/>
      <c r="AO26" s="108"/>
    </row>
    <row r="27" spans="1:41" ht="24" thickBot="1" x14ac:dyDescent="0.4">
      <c r="A27" s="85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  <c r="P27" s="85"/>
      <c r="Q27" s="85"/>
      <c r="R27" s="85"/>
      <c r="S27" s="85"/>
      <c r="T27" s="85"/>
      <c r="U27" s="85"/>
      <c r="V27" s="85"/>
      <c r="W27" s="85"/>
      <c r="X27" s="85"/>
      <c r="Y27" s="85" t="str">
        <f>Tableau8[[#This Row],[GRADE]]&amp;" "&amp;Tableau8[[#This Row],[NOM]]</f>
        <v xml:space="preserve"> </v>
      </c>
      <c r="Z27" s="80"/>
      <c r="AE27" s="108"/>
      <c r="AF27" s="108"/>
      <c r="AG27" s="108"/>
      <c r="AH27" s="108"/>
      <c r="AI27" s="109"/>
      <c r="AJ27" s="109"/>
      <c r="AK27" s="109"/>
      <c r="AL27" s="108"/>
      <c r="AM27" s="108"/>
      <c r="AN27" s="108"/>
      <c r="AO27" s="108"/>
    </row>
    <row r="28" spans="1:41" ht="24" thickBot="1" x14ac:dyDescent="0.4">
      <c r="A28" s="85"/>
      <c r="B28" s="85"/>
      <c r="C28" s="85"/>
      <c r="D28" s="85"/>
      <c r="E28" s="114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 t="str">
        <f>Tableau8[[#This Row],[GRADE]]&amp;" "&amp;Tableau8[[#This Row],[NOM]]</f>
        <v xml:space="preserve"> </v>
      </c>
      <c r="Z28" s="80"/>
      <c r="AE28" s="108"/>
      <c r="AF28" s="108"/>
      <c r="AG28" s="108"/>
      <c r="AH28" s="108"/>
      <c r="AI28" s="109"/>
      <c r="AJ28" s="109"/>
      <c r="AK28" s="109"/>
      <c r="AL28" s="108"/>
      <c r="AM28" s="108"/>
      <c r="AN28" s="108"/>
      <c r="AO28" s="108"/>
    </row>
    <row r="29" spans="1:41" ht="24" thickBot="1" x14ac:dyDescent="0.4">
      <c r="A29" s="85"/>
      <c r="B29" s="85"/>
      <c r="C29" s="85"/>
      <c r="D29" s="85"/>
      <c r="E29" s="114"/>
      <c r="F29" s="85"/>
      <c r="G29" s="85"/>
      <c r="H29" s="85"/>
      <c r="I29" s="85"/>
      <c r="J29" s="85"/>
      <c r="K29" s="85"/>
      <c r="L29" s="85"/>
      <c r="M29" s="85"/>
      <c r="N29" s="85"/>
      <c r="O29" s="85"/>
      <c r="P29" s="85"/>
      <c r="Q29" s="85"/>
      <c r="R29" s="85"/>
      <c r="S29" s="85"/>
      <c r="T29" s="85"/>
      <c r="U29" s="85"/>
      <c r="V29" s="85"/>
      <c r="W29" s="85"/>
      <c r="X29" s="85"/>
      <c r="Y29" s="85" t="str">
        <f>Tableau8[[#This Row],[GRADE]]&amp;" "&amp;Tableau8[[#This Row],[NOM]]</f>
        <v xml:space="preserve"> </v>
      </c>
      <c r="Z29" s="80"/>
      <c r="AE29" s="108"/>
      <c r="AF29" s="108"/>
      <c r="AG29" s="108"/>
      <c r="AH29" s="108"/>
      <c r="AI29" s="109"/>
      <c r="AJ29" s="109"/>
      <c r="AK29" s="109"/>
      <c r="AL29" s="108"/>
      <c r="AM29" s="108"/>
      <c r="AN29" s="108"/>
      <c r="AO29" s="108"/>
    </row>
    <row r="30" spans="1:41" ht="27" thickBot="1" x14ac:dyDescent="0.45">
      <c r="A30" s="85"/>
      <c r="B30" s="85"/>
      <c r="C30" s="85"/>
      <c r="D30" s="85"/>
      <c r="E30" s="114"/>
      <c r="F30" s="85"/>
      <c r="G30" s="85"/>
      <c r="H30" s="85"/>
      <c r="I30" s="85"/>
      <c r="J30" s="85"/>
      <c r="K30" s="85"/>
      <c r="L30" s="85"/>
      <c r="M30" s="85"/>
      <c r="N30" s="85"/>
      <c r="O30" s="85"/>
      <c r="P30" s="85"/>
      <c r="Q30" s="85"/>
      <c r="R30" s="85"/>
      <c r="S30" s="85"/>
      <c r="T30" s="85"/>
      <c r="U30" s="85"/>
      <c r="V30" s="85"/>
      <c r="W30" s="85"/>
      <c r="X30" s="85"/>
      <c r="Y30" s="85" t="str">
        <f>Tableau8[[#This Row],[GRADE]]&amp;" "&amp;Tableau8[[#This Row],[NOM]]</f>
        <v xml:space="preserve"> </v>
      </c>
      <c r="Z30" s="80"/>
      <c r="AE30" s="110"/>
      <c r="AF30" s="110"/>
      <c r="AG30" s="110"/>
      <c r="AH30" s="110"/>
      <c r="AI30" s="110"/>
      <c r="AJ30" s="110"/>
      <c r="AK30" s="110"/>
      <c r="AL30" s="110"/>
      <c r="AM30" s="110"/>
      <c r="AN30" s="110"/>
      <c r="AO30" s="108"/>
    </row>
    <row r="31" spans="1:41" ht="27" thickBot="1" x14ac:dyDescent="0.45">
      <c r="A31" s="85"/>
      <c r="B31" s="85"/>
      <c r="C31" s="85"/>
      <c r="D31" s="85"/>
      <c r="E31" s="114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 t="str">
        <f>Tableau8[[#This Row],[GRADE]]&amp;" "&amp;Tableau8[[#This Row],[NOM]]</f>
        <v xml:space="preserve"> </v>
      </c>
      <c r="Z31" s="80"/>
      <c r="AE31" s="110"/>
      <c r="AF31" s="108"/>
      <c r="AG31" s="108"/>
      <c r="AH31" s="108"/>
      <c r="AI31" s="108"/>
      <c r="AJ31" s="108"/>
      <c r="AK31" s="108"/>
      <c r="AL31" s="108"/>
      <c r="AM31" s="108"/>
      <c r="AN31" s="108"/>
      <c r="AO31" s="108"/>
    </row>
    <row r="32" spans="1:41" ht="27" thickBot="1" x14ac:dyDescent="0.45">
      <c r="A32" s="85"/>
      <c r="B32" s="85"/>
      <c r="C32" s="85"/>
      <c r="D32" s="85"/>
      <c r="E32" s="114"/>
      <c r="F32" s="85"/>
      <c r="G32" s="85"/>
      <c r="H32" s="85"/>
      <c r="I32" s="85"/>
      <c r="J32" s="85"/>
      <c r="K32" s="85"/>
      <c r="L32" s="85"/>
      <c r="M32" s="85"/>
      <c r="N32" s="85"/>
      <c r="O32" s="85"/>
      <c r="P32" s="85"/>
      <c r="Q32" s="85"/>
      <c r="R32" s="85"/>
      <c r="S32" s="85"/>
      <c r="T32" s="85"/>
      <c r="U32" s="85"/>
      <c r="V32" s="85"/>
      <c r="W32" s="85"/>
      <c r="X32" s="85"/>
      <c r="Y32" s="85" t="str">
        <f>Tableau8[[#This Row],[GRADE]]&amp;" "&amp;Tableau8[[#This Row],[NOM]]</f>
        <v xml:space="preserve"> </v>
      </c>
      <c r="Z32" s="80"/>
      <c r="AE32" s="110"/>
      <c r="AF32" s="110"/>
      <c r="AG32" s="110"/>
      <c r="AH32" s="110"/>
      <c r="AI32" s="110"/>
      <c r="AJ32" s="110"/>
      <c r="AK32" s="110"/>
      <c r="AL32" s="110"/>
      <c r="AM32" s="110"/>
      <c r="AN32" s="110"/>
      <c r="AO32" s="108"/>
    </row>
    <row r="33" spans="1:307" ht="27" thickBot="1" x14ac:dyDescent="0.45">
      <c r="A33" s="85"/>
      <c r="B33" s="85"/>
      <c r="C33" s="85"/>
      <c r="D33" s="85"/>
      <c r="E33" s="114"/>
      <c r="F33" s="85"/>
      <c r="G33" s="85"/>
      <c r="H33" s="85"/>
      <c r="I33" s="85"/>
      <c r="J33" s="85"/>
      <c r="K33" s="85"/>
      <c r="L33" s="85"/>
      <c r="M33" s="85"/>
      <c r="N33" s="85"/>
      <c r="O33" s="85"/>
      <c r="P33" s="85"/>
      <c r="Q33" s="85"/>
      <c r="R33" s="85"/>
      <c r="S33" s="85"/>
      <c r="T33" s="85"/>
      <c r="U33" s="85"/>
      <c r="V33" s="85"/>
      <c r="W33" s="85"/>
      <c r="X33" s="85"/>
      <c r="Y33" s="85" t="str">
        <f>Tableau8[[#This Row],[GRADE]]&amp;" "&amp;Tableau8[[#This Row],[NOM]]</f>
        <v xml:space="preserve"> </v>
      </c>
      <c r="Z33" s="80"/>
      <c r="AE33" s="110"/>
      <c r="AF33" s="110"/>
      <c r="AG33" s="110"/>
      <c r="AH33" s="110"/>
      <c r="AI33" s="110"/>
      <c r="AJ33" s="110"/>
      <c r="AK33" s="110"/>
      <c r="AL33" s="110"/>
      <c r="AM33" s="110"/>
      <c r="AN33" s="110"/>
      <c r="AO33" s="108"/>
    </row>
    <row r="34" spans="1:307" ht="27" thickBot="1" x14ac:dyDescent="0.45">
      <c r="A34" s="85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 t="str">
        <f>Tableau8[[#This Row],[GRADE]]&amp;" "&amp;Tableau8[[#This Row],[NOM]]</f>
        <v xml:space="preserve"> </v>
      </c>
      <c r="Z34" s="80"/>
      <c r="AE34" s="110"/>
      <c r="AF34" s="110"/>
      <c r="AG34" s="110"/>
      <c r="AH34" s="110"/>
      <c r="AI34" s="110"/>
      <c r="AJ34" s="110"/>
      <c r="AK34" s="110"/>
      <c r="AL34" s="110"/>
      <c r="AM34" s="110"/>
      <c r="AN34" s="110"/>
      <c r="AO34" s="108"/>
    </row>
    <row r="35" spans="1:307" ht="27" thickBot="1" x14ac:dyDescent="0.45">
      <c r="A35" s="85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  <c r="P35" s="85"/>
      <c r="Q35" s="85"/>
      <c r="R35" s="85"/>
      <c r="S35" s="85"/>
      <c r="T35" s="85"/>
      <c r="U35" s="85"/>
      <c r="V35" s="85"/>
      <c r="W35" s="85"/>
      <c r="X35" s="85"/>
      <c r="Y35" s="85" t="str">
        <f>Tableau8[[#This Row],[GRADE]]&amp;" "&amp;Tableau8[[#This Row],[NOM]]</f>
        <v xml:space="preserve"> </v>
      </c>
      <c r="Z35" s="80"/>
      <c r="AE35" s="110"/>
      <c r="AF35" s="110"/>
      <c r="AG35" s="110"/>
      <c r="AH35" s="110"/>
      <c r="AI35" s="110"/>
      <c r="AJ35" s="110"/>
      <c r="AK35" s="110"/>
      <c r="AL35" s="110"/>
      <c r="AM35" s="110"/>
      <c r="AN35" s="110"/>
      <c r="AO35" s="108"/>
    </row>
    <row r="36" spans="1:307" ht="24" thickBot="1" x14ac:dyDescent="0.4">
      <c r="A36" s="85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  <c r="P36" s="85"/>
      <c r="Q36" s="85"/>
      <c r="R36" s="85"/>
      <c r="S36" s="85"/>
      <c r="T36" s="85"/>
      <c r="U36" s="85"/>
      <c r="V36" s="85"/>
      <c r="W36" s="85"/>
      <c r="X36" s="85"/>
      <c r="Y36" s="85" t="str">
        <f>Tableau8[[#This Row],[GRADE]]&amp;" "&amp;Tableau8[[#This Row],[NOM]]</f>
        <v xml:space="preserve"> </v>
      </c>
      <c r="Z36" s="80"/>
      <c r="AE36" s="108"/>
      <c r="AF36" s="108"/>
      <c r="AG36" s="108"/>
      <c r="AH36" s="108"/>
      <c r="AI36" s="108"/>
      <c r="AJ36" s="108"/>
      <c r="AK36" s="108"/>
      <c r="AL36" s="108"/>
      <c r="AM36" s="108"/>
      <c r="AN36" s="108"/>
      <c r="AO36" s="108"/>
    </row>
    <row r="37" spans="1:307" ht="24" thickBot="1" x14ac:dyDescent="0.4">
      <c r="A37" s="85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 t="str">
        <f>Tableau8[[#This Row],[GRADE]]&amp;" "&amp;Tableau8[[#This Row],[NOM]]</f>
        <v xml:space="preserve"> </v>
      </c>
      <c r="Z37" s="80"/>
      <c r="AE37" s="108"/>
      <c r="AF37" s="108"/>
      <c r="AG37" s="108"/>
      <c r="AH37" s="108"/>
      <c r="AI37" s="108"/>
      <c r="AJ37" s="108"/>
      <c r="AK37" s="108"/>
      <c r="AL37" s="108"/>
      <c r="AM37" s="108"/>
      <c r="AN37" s="108"/>
      <c r="AO37" s="108"/>
    </row>
    <row r="38" spans="1:307" ht="24" thickBot="1" x14ac:dyDescent="0.4">
      <c r="A38" s="85"/>
      <c r="B38" s="85"/>
      <c r="C38" s="85"/>
      <c r="D38" s="85"/>
      <c r="E38" s="85"/>
      <c r="F38" s="85"/>
      <c r="G38" s="85"/>
      <c r="H38" s="85"/>
      <c r="I38" s="85"/>
      <c r="J38" s="85"/>
      <c r="K38" s="85"/>
      <c r="L38" s="85"/>
      <c r="M38" s="85"/>
      <c r="N38" s="85"/>
      <c r="O38" s="85"/>
      <c r="P38" s="85"/>
      <c r="Q38" s="85"/>
      <c r="R38" s="85"/>
      <c r="S38" s="85"/>
      <c r="T38" s="85"/>
      <c r="U38" s="85"/>
      <c r="V38" s="85"/>
      <c r="W38" s="85"/>
      <c r="X38" s="85"/>
      <c r="Y38" s="85" t="str">
        <f>Tableau8[[#This Row],[GRADE]]&amp;" "&amp;Tableau8[[#This Row],[NOM]]</f>
        <v xml:space="preserve"> </v>
      </c>
      <c r="Z38" s="80"/>
      <c r="AE38" s="108"/>
      <c r="AF38" s="108"/>
      <c r="AG38" s="108"/>
      <c r="AH38" s="108"/>
      <c r="AI38" s="108"/>
      <c r="AJ38" s="108"/>
      <c r="AK38" s="108"/>
      <c r="AL38" s="108"/>
      <c r="AM38" s="108"/>
      <c r="AN38" s="108"/>
      <c r="AO38" s="108"/>
    </row>
    <row r="39" spans="1:307" ht="24" thickBot="1" x14ac:dyDescent="0.4">
      <c r="A39" s="85"/>
      <c r="B39" s="85"/>
      <c r="C39" s="85"/>
      <c r="D39" s="85"/>
      <c r="E39" s="85"/>
      <c r="F39" s="85"/>
      <c r="G39" s="85"/>
      <c r="H39" s="85"/>
      <c r="I39" s="85"/>
      <c r="J39" s="85"/>
      <c r="K39" s="85"/>
      <c r="L39" s="85"/>
      <c r="M39" s="85"/>
      <c r="N39" s="85"/>
      <c r="O39" s="85"/>
      <c r="P39" s="85"/>
      <c r="Q39" s="85"/>
      <c r="R39" s="85"/>
      <c r="S39" s="85"/>
      <c r="T39" s="85"/>
      <c r="U39" s="85"/>
      <c r="V39" s="85"/>
      <c r="W39" s="85"/>
      <c r="X39" s="85"/>
      <c r="Y39" s="85" t="str">
        <f>Tableau8[[#This Row],[GRADE]]&amp;" "&amp;Tableau8[[#This Row],[NOM]]</f>
        <v xml:space="preserve"> </v>
      </c>
      <c r="Z39" s="80"/>
      <c r="AE39" s="108"/>
      <c r="AF39" s="108"/>
      <c r="AG39" s="108"/>
      <c r="AH39" s="108"/>
      <c r="AI39" s="109"/>
      <c r="AJ39" s="109"/>
      <c r="AK39" s="108"/>
      <c r="AL39" s="108"/>
      <c r="AM39" s="108"/>
      <c r="AN39" s="108"/>
      <c r="AO39" s="108"/>
    </row>
    <row r="40" spans="1:307" ht="24" thickBot="1" x14ac:dyDescent="0.4">
      <c r="A40" s="85"/>
      <c r="B40" s="85"/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 t="str">
        <f>Tableau8[[#This Row],[GRADE]]&amp;" "&amp;Tableau8[[#This Row],[NOM]]</f>
        <v xml:space="preserve"> </v>
      </c>
      <c r="Z40" s="80"/>
      <c r="AE40" s="108"/>
      <c r="AF40" s="108"/>
      <c r="AG40" s="108"/>
      <c r="AH40" s="108"/>
      <c r="AI40" s="109"/>
      <c r="AJ40" s="109"/>
      <c r="AK40" s="108"/>
      <c r="AL40" s="108"/>
      <c r="AM40" s="108"/>
      <c r="AN40" s="108"/>
      <c r="AO40" s="108"/>
    </row>
    <row r="41" spans="1:307" ht="24" thickBot="1" x14ac:dyDescent="0.4">
      <c r="A41" s="85"/>
      <c r="B41" s="85"/>
      <c r="C41" s="85"/>
      <c r="D41" s="85"/>
      <c r="E41" s="85"/>
      <c r="F41" s="85"/>
      <c r="G41" s="85"/>
      <c r="H41" s="85"/>
      <c r="I41" s="85"/>
      <c r="J41" s="85"/>
      <c r="K41" s="85"/>
      <c r="L41" s="85"/>
      <c r="M41" s="85"/>
      <c r="N41" s="85"/>
      <c r="O41" s="85"/>
      <c r="P41" s="85"/>
      <c r="Q41" s="85"/>
      <c r="R41" s="85"/>
      <c r="S41" s="85"/>
      <c r="T41" s="85"/>
      <c r="U41" s="85"/>
      <c r="V41" s="85"/>
      <c r="W41" s="85"/>
      <c r="X41" s="85"/>
      <c r="Y41" s="85" t="str">
        <f>Tableau8[[#This Row],[GRADE]]&amp;" "&amp;Tableau8[[#This Row],[NOM]]</f>
        <v xml:space="preserve"> </v>
      </c>
      <c r="Z41" s="80"/>
      <c r="AE41" s="108"/>
      <c r="AF41" s="108"/>
      <c r="AG41" s="108"/>
      <c r="AH41" s="108"/>
      <c r="AI41" s="109"/>
      <c r="AJ41" s="109"/>
      <c r="AK41" s="108"/>
      <c r="AL41" s="108"/>
      <c r="AM41" s="108"/>
      <c r="AN41" s="108"/>
      <c r="AO41" s="108"/>
    </row>
    <row r="42" spans="1:307" ht="24" thickBot="1" x14ac:dyDescent="0.4">
      <c r="A42" s="85"/>
      <c r="B42" s="85"/>
      <c r="C42" s="85"/>
      <c r="D42" s="85"/>
      <c r="E42" s="85"/>
      <c r="F42" s="85"/>
      <c r="G42" s="85"/>
      <c r="H42" s="85"/>
      <c r="I42" s="85"/>
      <c r="J42" s="85"/>
      <c r="K42" s="85"/>
      <c r="L42" s="85"/>
      <c r="M42" s="85"/>
      <c r="N42" s="85"/>
      <c r="O42" s="85"/>
      <c r="P42" s="85"/>
      <c r="Q42" s="85"/>
      <c r="R42" s="85"/>
      <c r="S42" s="85"/>
      <c r="T42" s="85"/>
      <c r="U42" s="85"/>
      <c r="V42" s="85"/>
      <c r="W42" s="85"/>
      <c r="X42" s="85"/>
      <c r="Y42" s="85" t="str">
        <f>Tableau8[[#This Row],[GRADE]]&amp;" "&amp;Tableau8[[#This Row],[NOM]]</f>
        <v xml:space="preserve"> </v>
      </c>
      <c r="Z42" s="80"/>
      <c r="AE42" s="108"/>
      <c r="AF42" s="108"/>
      <c r="AG42" s="108"/>
      <c r="AH42" s="108"/>
      <c r="AI42" s="108"/>
      <c r="AJ42" s="108"/>
      <c r="AK42" s="108"/>
      <c r="AL42" s="108"/>
      <c r="AM42" s="108"/>
      <c r="AN42" s="108"/>
      <c r="AO42" s="108"/>
    </row>
    <row r="43" spans="1:307" ht="24" thickBot="1" x14ac:dyDescent="0.4">
      <c r="A43" s="85"/>
      <c r="B43" s="85"/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 t="str">
        <f>Tableau8[[#This Row],[GRADE]]&amp;" "&amp;Tableau8[[#This Row],[NOM]]</f>
        <v xml:space="preserve"> </v>
      </c>
      <c r="Z43" s="80"/>
      <c r="AE43" s="108"/>
      <c r="AF43" s="108"/>
      <c r="AG43" s="108"/>
      <c r="AH43" s="108"/>
      <c r="AI43" s="109"/>
      <c r="AJ43" s="109"/>
      <c r="AK43" s="109"/>
      <c r="AL43" s="109"/>
      <c r="AM43" s="109"/>
      <c r="AN43" s="109"/>
      <c r="AO43" s="109"/>
      <c r="AP43" s="63"/>
      <c r="AQ43" s="63"/>
      <c r="AR43" s="63"/>
      <c r="AS43" s="63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5"/>
      <c r="BN43" s="63"/>
      <c r="BO43" s="63"/>
      <c r="BP43" s="63"/>
      <c r="BQ43" s="63"/>
      <c r="BR43" s="63"/>
      <c r="BS43" s="63"/>
      <c r="BT43" s="63"/>
      <c r="BU43" s="63"/>
      <c r="BV43" s="63"/>
      <c r="BW43" s="63"/>
      <c r="BX43" s="63"/>
      <c r="BY43" s="63"/>
      <c r="BZ43" s="63"/>
      <c r="CA43" s="63"/>
      <c r="CB43" s="63"/>
      <c r="CC43" s="63"/>
      <c r="CD43" s="63"/>
      <c r="CE43" s="63"/>
      <c r="CF43" s="63"/>
      <c r="CG43" s="63"/>
      <c r="CH43" s="63"/>
      <c r="CI43" s="63"/>
      <c r="CJ43" s="63"/>
      <c r="CK43" s="63"/>
      <c r="CL43" s="63"/>
      <c r="CM43" s="63"/>
      <c r="CN43" s="63"/>
      <c r="CO43" s="63"/>
      <c r="CP43" s="63"/>
      <c r="CQ43" s="63"/>
      <c r="CR43" s="63"/>
      <c r="CS43" s="63"/>
      <c r="CT43" s="63"/>
      <c r="CU43" s="63"/>
      <c r="CV43" s="63"/>
      <c r="CW43" s="63"/>
      <c r="CX43" s="63"/>
      <c r="CY43" s="63"/>
      <c r="CZ43" s="63"/>
      <c r="DA43" s="63"/>
      <c r="DB43" s="63"/>
      <c r="DC43" s="63"/>
      <c r="DD43" s="63"/>
      <c r="DE43" s="63"/>
      <c r="DF43" s="63"/>
      <c r="DG43" s="63"/>
      <c r="DH43" s="63"/>
      <c r="DI43" s="63"/>
      <c r="DJ43" s="63"/>
      <c r="DK43" s="63"/>
      <c r="DL43" s="63"/>
      <c r="DM43" s="63"/>
      <c r="DN43" s="63"/>
      <c r="DO43" s="63"/>
      <c r="DP43" s="63"/>
      <c r="DQ43" s="63"/>
      <c r="DR43" s="63"/>
      <c r="DS43" s="63"/>
      <c r="DT43" s="63"/>
      <c r="DU43" s="63"/>
      <c r="DV43" s="63"/>
      <c r="DW43" s="63"/>
      <c r="DX43" s="63"/>
      <c r="DY43" s="63"/>
      <c r="DZ43" s="63"/>
      <c r="EA43" s="63"/>
      <c r="EB43" s="63"/>
      <c r="EC43" s="63"/>
      <c r="ED43" s="63"/>
      <c r="EE43" s="63"/>
      <c r="EF43" s="63"/>
      <c r="EG43" s="63"/>
      <c r="EH43" s="63"/>
      <c r="EI43" s="63"/>
      <c r="EJ43" s="63"/>
      <c r="EK43" s="63"/>
      <c r="EL43" s="63"/>
      <c r="EM43" s="63"/>
      <c r="EN43" s="63"/>
      <c r="EO43" s="63"/>
      <c r="EP43" s="63"/>
      <c r="EQ43" s="63"/>
      <c r="ER43" s="63"/>
      <c r="ES43" s="63"/>
      <c r="ET43" s="63"/>
      <c r="EU43" s="63"/>
      <c r="EV43" s="63"/>
      <c r="EW43" s="63"/>
      <c r="EX43" s="63"/>
      <c r="EY43" s="63"/>
      <c r="EZ43" s="63"/>
      <c r="FA43" s="63"/>
      <c r="FB43" s="63"/>
      <c r="FC43" s="63"/>
      <c r="FD43" s="63"/>
      <c r="FE43" s="63"/>
      <c r="FF43" s="63"/>
      <c r="FG43" s="63"/>
      <c r="FH43" s="63"/>
      <c r="FI43" s="63"/>
      <c r="FJ43" s="63"/>
      <c r="FK43" s="63"/>
      <c r="FL43" s="63"/>
      <c r="FM43" s="63"/>
      <c r="FN43" s="63"/>
      <c r="FO43" s="63"/>
      <c r="FP43" s="63"/>
      <c r="FQ43" s="63"/>
      <c r="FR43" s="63"/>
      <c r="FS43" s="63"/>
      <c r="FT43" s="63"/>
      <c r="FU43" s="63"/>
      <c r="FV43" s="63"/>
      <c r="FW43" s="63"/>
      <c r="FX43" s="63"/>
      <c r="FY43" s="63"/>
      <c r="FZ43" s="63"/>
      <c r="GA43" s="63"/>
      <c r="GB43" s="63"/>
      <c r="GC43" s="63"/>
      <c r="GD43" s="63"/>
      <c r="GE43" s="63"/>
      <c r="GF43" s="63"/>
      <c r="GG43" s="63"/>
      <c r="GH43" s="63"/>
      <c r="GI43" s="63"/>
      <c r="GJ43" s="63"/>
      <c r="GK43" s="63"/>
      <c r="GL43" s="63"/>
      <c r="GM43" s="63"/>
      <c r="GN43" s="63"/>
      <c r="GO43" s="63"/>
      <c r="GP43" s="63"/>
      <c r="GQ43" s="63"/>
      <c r="GR43" s="63"/>
      <c r="GS43" s="63"/>
      <c r="GT43" s="63"/>
      <c r="GU43" s="63"/>
      <c r="GV43" s="63"/>
      <c r="GW43" s="63"/>
      <c r="GX43" s="63"/>
      <c r="GY43" s="63"/>
      <c r="GZ43" s="63"/>
      <c r="HA43" s="63"/>
      <c r="HB43" s="63"/>
      <c r="HC43" s="63"/>
      <c r="HD43" s="63"/>
      <c r="HE43" s="63"/>
      <c r="HF43" s="63"/>
      <c r="HG43" s="63"/>
      <c r="HH43" s="63"/>
      <c r="HI43" s="63"/>
      <c r="HJ43" s="63"/>
      <c r="HK43" s="63"/>
      <c r="HL43" s="63"/>
      <c r="HM43" s="63"/>
      <c r="HN43" s="63"/>
      <c r="HO43" s="63"/>
      <c r="HP43" s="63"/>
      <c r="HQ43" s="63"/>
      <c r="HR43" s="63"/>
      <c r="HS43" s="63"/>
      <c r="HT43" s="63"/>
      <c r="HU43" s="63"/>
      <c r="HV43" s="63"/>
      <c r="HW43" s="63"/>
      <c r="HX43" s="63"/>
      <c r="HY43" s="63"/>
      <c r="HZ43" s="63"/>
      <c r="IA43" s="63"/>
      <c r="IB43" s="63"/>
      <c r="IC43" s="63"/>
      <c r="ID43" s="63"/>
      <c r="IE43" s="63"/>
      <c r="IF43" s="63"/>
      <c r="IG43" s="63"/>
      <c r="IH43" s="63"/>
      <c r="II43" s="63"/>
      <c r="IJ43" s="63"/>
      <c r="IK43" s="63"/>
      <c r="IL43" s="63"/>
      <c r="IM43" s="63"/>
      <c r="IN43" s="63"/>
      <c r="IO43" s="63"/>
      <c r="IP43" s="63"/>
      <c r="IQ43" s="63"/>
      <c r="IR43" s="63"/>
      <c r="IS43" s="63"/>
      <c r="IT43" s="63"/>
      <c r="IU43" s="63"/>
      <c r="IV43" s="63"/>
      <c r="IW43" s="63"/>
      <c r="IX43" s="63"/>
      <c r="IY43" s="63"/>
      <c r="IZ43" s="63"/>
      <c r="JA43" s="63"/>
      <c r="JB43" s="63"/>
      <c r="JC43" s="63"/>
      <c r="JD43" s="63"/>
      <c r="JE43" s="63"/>
      <c r="JF43" s="63"/>
      <c r="JG43" s="63"/>
      <c r="JH43" s="63"/>
      <c r="JI43" s="63"/>
      <c r="JJ43" s="63"/>
      <c r="JK43" s="63"/>
      <c r="JL43" s="63"/>
      <c r="JM43" s="63"/>
      <c r="JN43" s="63"/>
      <c r="JO43" s="63"/>
      <c r="JP43" s="63"/>
      <c r="JQ43" s="63"/>
      <c r="JR43" s="63"/>
      <c r="JS43" s="63"/>
      <c r="JT43" s="63"/>
      <c r="JU43" s="63"/>
      <c r="JV43" s="63"/>
      <c r="JW43" s="63"/>
      <c r="JX43" s="63"/>
      <c r="JY43" s="63"/>
      <c r="JZ43" s="63"/>
      <c r="KA43" s="63"/>
      <c r="KB43" s="63"/>
      <c r="KC43" s="63"/>
      <c r="KD43" s="63"/>
      <c r="KE43" s="63"/>
      <c r="KF43" s="63"/>
      <c r="KG43" s="63"/>
      <c r="KH43" s="63"/>
      <c r="KI43" s="63"/>
      <c r="KJ43" s="63"/>
      <c r="KK43" s="63"/>
      <c r="KL43" s="63"/>
      <c r="KM43" s="63"/>
      <c r="KN43" s="63"/>
      <c r="KO43" s="63"/>
      <c r="KP43" s="63"/>
      <c r="KQ43" s="63"/>
      <c r="KR43" s="63"/>
      <c r="KS43" s="63"/>
      <c r="KT43" s="63"/>
      <c r="KU43" s="63"/>
    </row>
    <row r="44" spans="1:307" ht="24" thickBot="1" x14ac:dyDescent="0.4">
      <c r="A44" s="85"/>
      <c r="B44" s="85"/>
      <c r="C44" s="85"/>
      <c r="D44" s="85"/>
      <c r="E44" s="85"/>
      <c r="F44" s="85"/>
      <c r="G44" s="85"/>
      <c r="H44" s="85"/>
      <c r="I44" s="85"/>
      <c r="J44" s="85"/>
      <c r="K44" s="85"/>
      <c r="L44" s="85"/>
      <c r="M44" s="85"/>
      <c r="N44" s="85"/>
      <c r="O44" s="85"/>
      <c r="P44" s="85"/>
      <c r="Q44" s="85"/>
      <c r="R44" s="85"/>
      <c r="S44" s="85"/>
      <c r="T44" s="85"/>
      <c r="U44" s="85"/>
      <c r="V44" s="85"/>
      <c r="W44" s="85"/>
      <c r="X44" s="85"/>
      <c r="Y44" s="85" t="str">
        <f>Tableau8[[#This Row],[GRADE]]&amp;" "&amp;Tableau8[[#This Row],[NOM]]</f>
        <v xml:space="preserve"> </v>
      </c>
      <c r="Z44" s="80"/>
      <c r="AE44" s="108"/>
      <c r="AF44" s="108"/>
      <c r="AG44" s="108"/>
      <c r="AH44" s="108"/>
      <c r="AI44" s="109"/>
      <c r="AJ44" s="109"/>
      <c r="AK44" s="109"/>
      <c r="AL44" s="109"/>
      <c r="AM44" s="109"/>
      <c r="AN44" s="109"/>
      <c r="AO44" s="109"/>
      <c r="AP44" s="63"/>
      <c r="AQ44" s="63"/>
      <c r="AR44" s="63"/>
      <c r="AS44" s="63"/>
      <c r="AT44" s="63"/>
      <c r="AU44" s="63"/>
      <c r="AV44" s="63"/>
      <c r="AW44" s="63"/>
      <c r="AX44" s="63"/>
      <c r="AY44" s="63"/>
      <c r="AZ44" s="63"/>
      <c r="BA44" s="63"/>
      <c r="BB44" s="63"/>
      <c r="BC44" s="63"/>
      <c r="BD44" s="63"/>
      <c r="BE44" s="63"/>
      <c r="BF44" s="63"/>
      <c r="BG44" s="63"/>
      <c r="BH44" s="63"/>
      <c r="BI44" s="63"/>
      <c r="BJ44" s="63"/>
      <c r="BK44" s="63"/>
      <c r="BL44" s="63"/>
      <c r="BM44" s="63"/>
      <c r="BN44" s="63"/>
      <c r="BO44" s="63"/>
      <c r="BP44" s="63"/>
      <c r="BQ44" s="63"/>
      <c r="BR44" s="63"/>
      <c r="BS44" s="63"/>
      <c r="BT44" s="63"/>
      <c r="BU44" s="63"/>
      <c r="BV44" s="63"/>
      <c r="BW44" s="63"/>
      <c r="BX44" s="63"/>
      <c r="BY44" s="63"/>
      <c r="BZ44" s="63"/>
      <c r="CA44" s="63"/>
      <c r="CB44" s="63"/>
      <c r="CC44" s="63"/>
      <c r="CD44" s="63"/>
      <c r="CE44" s="63"/>
      <c r="CF44" s="63"/>
      <c r="CG44" s="63"/>
      <c r="CH44" s="63"/>
      <c r="CI44" s="63"/>
      <c r="CJ44" s="63"/>
      <c r="CK44" s="63"/>
      <c r="CL44" s="63"/>
      <c r="CM44" s="63"/>
      <c r="CN44" s="63"/>
      <c r="CO44" s="63"/>
      <c r="CP44" s="63"/>
      <c r="CQ44" s="63"/>
      <c r="CR44" s="63"/>
      <c r="CS44" s="63"/>
      <c r="CT44" s="63"/>
      <c r="CU44" s="63"/>
      <c r="CV44" s="63"/>
      <c r="CW44" s="63"/>
      <c r="CX44" s="63"/>
      <c r="CY44" s="63"/>
      <c r="CZ44" s="63"/>
      <c r="DA44" s="63"/>
      <c r="DB44" s="63"/>
      <c r="DC44" s="63"/>
      <c r="DD44" s="63"/>
      <c r="DE44" s="63"/>
      <c r="DF44" s="63"/>
      <c r="DG44" s="63"/>
      <c r="DH44" s="63"/>
      <c r="DI44" s="63"/>
      <c r="DJ44" s="63"/>
      <c r="DK44" s="63"/>
      <c r="DL44" s="63"/>
      <c r="DM44" s="63"/>
      <c r="DN44" s="63"/>
      <c r="DO44" s="63"/>
      <c r="DP44" s="63"/>
      <c r="DQ44" s="63"/>
      <c r="DR44" s="63"/>
      <c r="DS44" s="63"/>
      <c r="DT44" s="63"/>
      <c r="DU44" s="63"/>
      <c r="DV44" s="63"/>
      <c r="DW44" s="63"/>
      <c r="DX44" s="63"/>
      <c r="DY44" s="63"/>
      <c r="DZ44" s="63"/>
      <c r="EA44" s="63"/>
      <c r="EB44" s="63"/>
      <c r="EC44" s="63"/>
      <c r="ED44" s="63"/>
      <c r="EE44" s="63"/>
      <c r="EF44" s="63"/>
      <c r="EG44" s="63"/>
      <c r="EH44" s="63"/>
      <c r="EI44" s="63"/>
      <c r="EJ44" s="63"/>
      <c r="EK44" s="63"/>
      <c r="EL44" s="63"/>
      <c r="EM44" s="63"/>
      <c r="EN44" s="63"/>
      <c r="EO44" s="63"/>
      <c r="EP44" s="63"/>
      <c r="EQ44" s="63"/>
      <c r="ER44" s="63"/>
      <c r="ES44" s="63"/>
      <c r="ET44" s="63"/>
      <c r="EU44" s="63"/>
      <c r="EV44" s="63"/>
      <c r="EW44" s="63"/>
      <c r="EX44" s="63"/>
      <c r="EY44" s="63"/>
      <c r="EZ44" s="63"/>
      <c r="FA44" s="63"/>
      <c r="FB44" s="63"/>
      <c r="FC44" s="63"/>
      <c r="FD44" s="63"/>
      <c r="FE44" s="63"/>
      <c r="FF44" s="63"/>
      <c r="FG44" s="63"/>
      <c r="FH44" s="63"/>
      <c r="FI44" s="63"/>
      <c r="FJ44" s="63"/>
      <c r="FK44" s="63"/>
      <c r="FL44" s="63"/>
      <c r="FM44" s="63"/>
      <c r="FN44" s="63"/>
      <c r="FO44" s="63"/>
      <c r="FP44" s="63"/>
      <c r="FQ44" s="63"/>
      <c r="FR44" s="63"/>
      <c r="FS44" s="63"/>
      <c r="FT44" s="63"/>
      <c r="FU44" s="63"/>
      <c r="FV44" s="63"/>
      <c r="FW44" s="63"/>
      <c r="FX44" s="63"/>
      <c r="FY44" s="63"/>
      <c r="FZ44" s="63"/>
      <c r="GA44" s="63"/>
      <c r="GB44" s="63"/>
      <c r="GC44" s="63"/>
      <c r="GD44" s="63"/>
      <c r="GE44" s="63"/>
      <c r="GF44" s="63"/>
      <c r="GG44" s="63"/>
      <c r="GH44" s="63"/>
      <c r="GI44" s="63"/>
      <c r="GJ44" s="63"/>
      <c r="GK44" s="63"/>
      <c r="GL44" s="63"/>
      <c r="GM44" s="63"/>
      <c r="GN44" s="63"/>
      <c r="GO44" s="63"/>
      <c r="GP44" s="63"/>
      <c r="GQ44" s="63"/>
      <c r="GR44" s="63"/>
      <c r="GS44" s="63"/>
      <c r="GT44" s="63"/>
      <c r="GU44" s="63"/>
      <c r="GV44" s="63"/>
      <c r="GW44" s="63"/>
      <c r="GX44" s="63"/>
      <c r="GY44" s="63"/>
      <c r="GZ44" s="63"/>
      <c r="HA44" s="63"/>
      <c r="HB44" s="63"/>
      <c r="HC44" s="63"/>
      <c r="HD44" s="63"/>
      <c r="HE44" s="63"/>
      <c r="HF44" s="63"/>
      <c r="HG44" s="63"/>
      <c r="HH44" s="63"/>
      <c r="HI44" s="63"/>
      <c r="HJ44" s="63"/>
      <c r="HK44" s="63"/>
      <c r="HL44" s="63"/>
      <c r="HM44" s="63"/>
      <c r="HN44" s="63"/>
      <c r="HO44" s="63"/>
      <c r="HP44" s="63"/>
      <c r="HQ44" s="63"/>
      <c r="HR44" s="63"/>
      <c r="HS44" s="63"/>
      <c r="HT44" s="63"/>
      <c r="HU44" s="63"/>
      <c r="HV44" s="63"/>
      <c r="HW44" s="63"/>
      <c r="HX44" s="63"/>
      <c r="HY44" s="63"/>
      <c r="HZ44" s="63"/>
      <c r="IA44" s="63"/>
      <c r="IB44" s="63"/>
      <c r="IC44" s="63"/>
      <c r="ID44" s="63"/>
      <c r="IE44" s="63"/>
      <c r="IF44" s="63"/>
      <c r="IG44" s="63"/>
      <c r="IH44" s="63"/>
      <c r="II44" s="63"/>
      <c r="IJ44" s="63"/>
      <c r="IK44" s="63"/>
      <c r="IL44" s="63"/>
      <c r="IM44" s="63"/>
      <c r="IN44" s="63"/>
      <c r="IO44" s="63"/>
      <c r="IP44" s="63"/>
      <c r="IQ44" s="63"/>
      <c r="IR44" s="63"/>
      <c r="IS44" s="63"/>
      <c r="IT44" s="63"/>
      <c r="IU44" s="63"/>
      <c r="IV44" s="63"/>
      <c r="IW44" s="63"/>
      <c r="IX44" s="63"/>
      <c r="IY44" s="63"/>
      <c r="IZ44" s="63"/>
      <c r="JA44" s="63"/>
      <c r="JB44" s="63"/>
      <c r="JC44" s="63"/>
      <c r="JD44" s="63"/>
      <c r="JE44" s="63"/>
      <c r="JF44" s="63"/>
      <c r="JG44" s="63"/>
      <c r="JH44" s="63"/>
      <c r="JI44" s="63"/>
      <c r="JJ44" s="63"/>
      <c r="JK44" s="63"/>
      <c r="JL44" s="63"/>
      <c r="JM44" s="63"/>
      <c r="JN44" s="63"/>
      <c r="JO44" s="63"/>
      <c r="JP44" s="63"/>
      <c r="JQ44" s="63"/>
      <c r="JR44" s="63"/>
      <c r="JS44" s="63"/>
      <c r="JT44" s="63"/>
      <c r="JU44" s="63"/>
      <c r="JV44" s="63"/>
      <c r="JW44" s="63"/>
      <c r="JX44" s="63"/>
      <c r="JY44" s="63"/>
      <c r="JZ44" s="63"/>
      <c r="KA44" s="63"/>
      <c r="KB44" s="63"/>
      <c r="KC44" s="63"/>
      <c r="KD44" s="63"/>
      <c r="KE44" s="63"/>
      <c r="KF44" s="63"/>
      <c r="KG44" s="63"/>
      <c r="KH44" s="63"/>
      <c r="KI44" s="63"/>
      <c r="KJ44" s="63"/>
      <c r="KK44" s="63"/>
      <c r="KL44" s="63"/>
      <c r="KM44" s="63"/>
      <c r="KN44" s="63"/>
      <c r="KO44" s="63"/>
      <c r="KP44" s="63"/>
      <c r="KQ44" s="63"/>
      <c r="KR44" s="63"/>
      <c r="KS44" s="63"/>
      <c r="KT44" s="63"/>
      <c r="KU44" s="63"/>
    </row>
    <row r="45" spans="1:307" ht="24" thickBot="1" x14ac:dyDescent="0.4">
      <c r="A45" s="85"/>
      <c r="B45" s="85"/>
      <c r="C45" s="85"/>
      <c r="D45" s="85"/>
      <c r="E45" s="85"/>
      <c r="F45" s="85"/>
      <c r="G45" s="85"/>
      <c r="H45" s="85"/>
      <c r="I45" s="85"/>
      <c r="J45" s="85"/>
      <c r="K45" s="85"/>
      <c r="L45" s="85"/>
      <c r="M45" s="85"/>
      <c r="N45" s="85"/>
      <c r="O45" s="85"/>
      <c r="P45" s="85"/>
      <c r="Q45" s="85"/>
      <c r="R45" s="85"/>
      <c r="S45" s="85"/>
      <c r="T45" s="85"/>
      <c r="U45" s="85"/>
      <c r="V45" s="85"/>
      <c r="W45" s="85"/>
      <c r="X45" s="85"/>
      <c r="Y45" s="85" t="str">
        <f>Tableau8[[#This Row],[GRADE]]&amp;" "&amp;Tableau8[[#This Row],[NOM]]</f>
        <v xml:space="preserve"> </v>
      </c>
      <c r="Z45" s="80"/>
      <c r="AE45" s="108"/>
      <c r="AF45" s="108"/>
      <c r="AG45" s="108"/>
      <c r="AH45" s="108"/>
      <c r="AI45" s="109"/>
      <c r="AJ45" s="109"/>
      <c r="AK45" s="109"/>
      <c r="AL45" s="109"/>
      <c r="AM45" s="109"/>
      <c r="AN45" s="109"/>
      <c r="AO45" s="109"/>
      <c r="AP45" s="63"/>
      <c r="AQ45" s="63"/>
      <c r="AR45" s="63"/>
      <c r="AS45" s="63"/>
      <c r="AT45" s="63"/>
      <c r="AU45" s="63"/>
      <c r="AV45" s="63"/>
      <c r="AW45" s="63"/>
      <c r="AX45" s="63"/>
      <c r="AY45" s="63"/>
      <c r="AZ45" s="63"/>
      <c r="BA45" s="63"/>
      <c r="BB45" s="63"/>
      <c r="BC45" s="63"/>
      <c r="BD45" s="63"/>
      <c r="BE45" s="63"/>
      <c r="BF45" s="63"/>
      <c r="BG45" s="63"/>
      <c r="BH45" s="63"/>
      <c r="BI45" s="63"/>
      <c r="BJ45" s="63"/>
      <c r="BK45" s="63"/>
      <c r="BL45" s="63"/>
      <c r="BM45" s="63"/>
      <c r="BN45" s="63"/>
      <c r="BO45" s="63"/>
      <c r="BP45" s="63"/>
      <c r="BQ45" s="63"/>
      <c r="BR45" s="63"/>
      <c r="BS45" s="63"/>
      <c r="BT45" s="63"/>
      <c r="BU45" s="63"/>
      <c r="BV45" s="63"/>
      <c r="BW45" s="63"/>
      <c r="BX45" s="63"/>
      <c r="BY45" s="63"/>
      <c r="BZ45" s="63"/>
      <c r="CA45" s="63"/>
      <c r="CB45" s="63"/>
      <c r="CC45" s="63"/>
      <c r="CD45" s="63"/>
      <c r="CE45" s="63"/>
      <c r="CF45" s="63"/>
      <c r="CG45" s="63"/>
      <c r="CH45" s="63"/>
      <c r="CI45" s="63"/>
      <c r="CJ45" s="63"/>
      <c r="CK45" s="63"/>
      <c r="CL45" s="63"/>
      <c r="CM45" s="63"/>
      <c r="CN45" s="63"/>
      <c r="CO45" s="63"/>
      <c r="CP45" s="63"/>
      <c r="CQ45" s="63"/>
      <c r="CR45" s="63"/>
      <c r="CS45" s="63"/>
      <c r="CT45" s="63"/>
      <c r="CU45" s="63"/>
      <c r="CV45" s="63"/>
      <c r="CW45" s="63"/>
      <c r="CX45" s="63"/>
      <c r="CY45" s="63"/>
      <c r="CZ45" s="63"/>
      <c r="DA45" s="63"/>
      <c r="DB45" s="63"/>
      <c r="DC45" s="63"/>
      <c r="DD45" s="63"/>
      <c r="DE45" s="63"/>
      <c r="DF45" s="63"/>
      <c r="DG45" s="63"/>
      <c r="DH45" s="63"/>
      <c r="DI45" s="63"/>
      <c r="DJ45" s="63"/>
      <c r="DK45" s="63"/>
      <c r="DL45" s="63"/>
      <c r="DM45" s="63"/>
      <c r="DN45" s="63"/>
      <c r="DO45" s="63"/>
      <c r="DP45" s="63"/>
      <c r="DQ45" s="63"/>
      <c r="DR45" s="63"/>
      <c r="DS45" s="63"/>
      <c r="DT45" s="63"/>
      <c r="DU45" s="63"/>
      <c r="DV45" s="63"/>
      <c r="DW45" s="63"/>
      <c r="DX45" s="63"/>
      <c r="DY45" s="63"/>
      <c r="DZ45" s="63"/>
      <c r="EA45" s="63"/>
      <c r="EB45" s="63"/>
      <c r="EC45" s="63"/>
      <c r="ED45" s="63"/>
      <c r="EE45" s="63"/>
      <c r="EF45" s="63"/>
      <c r="EG45" s="63"/>
      <c r="EH45" s="63"/>
      <c r="EI45" s="63"/>
      <c r="EJ45" s="63"/>
      <c r="EK45" s="63"/>
      <c r="EL45" s="63"/>
      <c r="EM45" s="63"/>
      <c r="EN45" s="63"/>
      <c r="EO45" s="63"/>
      <c r="EP45" s="63"/>
      <c r="EQ45" s="63"/>
      <c r="ER45" s="63"/>
      <c r="ES45" s="63"/>
      <c r="ET45" s="63"/>
      <c r="EU45" s="63"/>
      <c r="EV45" s="63"/>
      <c r="EW45" s="63"/>
      <c r="EX45" s="63"/>
      <c r="EY45" s="63"/>
      <c r="EZ45" s="63"/>
      <c r="FA45" s="63"/>
      <c r="FB45" s="63"/>
      <c r="FC45" s="63"/>
      <c r="FD45" s="63"/>
      <c r="FE45" s="63"/>
      <c r="FF45" s="63"/>
      <c r="FG45" s="63"/>
      <c r="FH45" s="63"/>
      <c r="FI45" s="63"/>
      <c r="FJ45" s="63"/>
      <c r="FK45" s="63"/>
      <c r="FL45" s="63"/>
      <c r="FM45" s="63"/>
      <c r="FN45" s="63"/>
      <c r="FO45" s="63"/>
      <c r="FP45" s="63"/>
      <c r="FQ45" s="63"/>
      <c r="FR45" s="63"/>
      <c r="FS45" s="63"/>
      <c r="FT45" s="63"/>
      <c r="FU45" s="63"/>
      <c r="FV45" s="63"/>
      <c r="FW45" s="63"/>
      <c r="FX45" s="63"/>
      <c r="FY45" s="63"/>
      <c r="FZ45" s="63"/>
      <c r="GA45" s="63"/>
      <c r="GB45" s="63"/>
      <c r="GC45" s="63"/>
      <c r="GD45" s="63"/>
      <c r="GE45" s="63"/>
      <c r="GF45" s="63"/>
      <c r="GG45" s="63"/>
      <c r="GH45" s="63"/>
      <c r="GI45" s="63"/>
      <c r="GJ45" s="63"/>
      <c r="GK45" s="63"/>
      <c r="GL45" s="63"/>
      <c r="GM45" s="63"/>
      <c r="GN45" s="63"/>
      <c r="GO45" s="63"/>
      <c r="GP45" s="63"/>
      <c r="GQ45" s="63"/>
      <c r="GR45" s="63"/>
      <c r="GS45" s="63"/>
      <c r="GT45" s="63"/>
      <c r="GU45" s="63"/>
      <c r="GV45" s="63"/>
      <c r="GW45" s="63"/>
      <c r="GX45" s="63"/>
      <c r="GY45" s="63"/>
      <c r="GZ45" s="63"/>
      <c r="HA45" s="63"/>
      <c r="HB45" s="63"/>
      <c r="HC45" s="63"/>
      <c r="HD45" s="63"/>
      <c r="HE45" s="63"/>
      <c r="HF45" s="63"/>
      <c r="HG45" s="63"/>
      <c r="HH45" s="63"/>
      <c r="HI45" s="63"/>
      <c r="HJ45" s="63"/>
      <c r="HK45" s="63"/>
      <c r="HL45" s="63"/>
      <c r="HM45" s="63"/>
      <c r="HN45" s="63"/>
      <c r="HO45" s="63"/>
      <c r="HP45" s="63"/>
      <c r="HQ45" s="63"/>
      <c r="HR45" s="63"/>
      <c r="HS45" s="63"/>
      <c r="HT45" s="63"/>
      <c r="HU45" s="63"/>
      <c r="HV45" s="63"/>
      <c r="HW45" s="63"/>
      <c r="HX45" s="63"/>
      <c r="HY45" s="63"/>
      <c r="HZ45" s="63"/>
      <c r="IA45" s="63"/>
      <c r="IB45" s="63"/>
      <c r="IC45" s="63"/>
      <c r="ID45" s="63"/>
      <c r="IE45" s="63"/>
      <c r="IF45" s="63"/>
      <c r="IG45" s="63"/>
      <c r="IH45" s="63"/>
      <c r="II45" s="63"/>
      <c r="IJ45" s="63"/>
      <c r="IK45" s="63"/>
      <c r="IL45" s="63"/>
      <c r="IM45" s="63"/>
      <c r="IN45" s="63"/>
      <c r="IO45" s="63"/>
      <c r="IP45" s="63"/>
      <c r="IQ45" s="63"/>
      <c r="IR45" s="63"/>
      <c r="IS45" s="63"/>
      <c r="IT45" s="63"/>
      <c r="IU45" s="63"/>
      <c r="IV45" s="63"/>
      <c r="IW45" s="63"/>
      <c r="IX45" s="63"/>
      <c r="IY45" s="63"/>
      <c r="IZ45" s="63"/>
      <c r="JA45" s="63"/>
      <c r="JB45" s="63"/>
      <c r="JC45" s="63"/>
      <c r="JD45" s="63"/>
      <c r="JE45" s="63"/>
      <c r="JF45" s="63"/>
      <c r="JG45" s="63"/>
      <c r="JH45" s="63"/>
      <c r="JI45" s="63"/>
      <c r="JJ45" s="63"/>
      <c r="JK45" s="63"/>
      <c r="JL45" s="63"/>
      <c r="JM45" s="63"/>
      <c r="JN45" s="63"/>
      <c r="JO45" s="63"/>
      <c r="JP45" s="63"/>
      <c r="JQ45" s="63"/>
      <c r="JR45" s="63"/>
      <c r="JS45" s="63"/>
      <c r="JT45" s="63"/>
      <c r="JU45" s="63"/>
      <c r="JV45" s="63"/>
      <c r="JW45" s="63"/>
      <c r="JX45" s="63"/>
      <c r="JY45" s="63"/>
      <c r="JZ45" s="63"/>
      <c r="KA45" s="63"/>
      <c r="KB45" s="63"/>
      <c r="KC45" s="63"/>
      <c r="KD45" s="63"/>
      <c r="KE45" s="63"/>
      <c r="KF45" s="63"/>
      <c r="KG45" s="63"/>
      <c r="KH45" s="63"/>
      <c r="KI45" s="63"/>
      <c r="KJ45" s="63"/>
      <c r="KK45" s="63"/>
      <c r="KL45" s="63"/>
      <c r="KM45" s="63"/>
      <c r="KN45" s="63"/>
      <c r="KO45" s="63"/>
      <c r="KP45" s="63"/>
      <c r="KQ45" s="63"/>
      <c r="KR45" s="63"/>
      <c r="KS45" s="63"/>
      <c r="KT45" s="63"/>
      <c r="KU45" s="63"/>
    </row>
    <row r="46" spans="1:307" ht="24" thickBot="1" x14ac:dyDescent="0.4">
      <c r="A46" s="85"/>
      <c r="B46" s="85"/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 t="str">
        <f>Tableau8[[#This Row],[GRADE]]&amp;" "&amp;Tableau8[[#This Row],[NOM]]</f>
        <v xml:space="preserve"> </v>
      </c>
      <c r="Z46" s="80"/>
      <c r="AI46" s="63"/>
      <c r="AJ46" s="63"/>
      <c r="AK46" s="63"/>
      <c r="AL46" s="63"/>
      <c r="AM46" s="63"/>
      <c r="AN46" s="63"/>
      <c r="AO46" s="63"/>
      <c r="AP46" s="63"/>
      <c r="AQ46" s="63"/>
      <c r="AR46" s="63"/>
      <c r="AS46" s="63"/>
      <c r="AT46" s="63"/>
      <c r="AU46" s="63"/>
      <c r="AV46" s="63"/>
      <c r="AW46" s="63"/>
      <c r="AX46" s="63"/>
      <c r="AY46" s="63"/>
      <c r="AZ46" s="63"/>
      <c r="BA46" s="63"/>
      <c r="BB46" s="63"/>
      <c r="BC46" s="63"/>
      <c r="BD46" s="63"/>
      <c r="BE46" s="63"/>
      <c r="BF46" s="63"/>
      <c r="BG46" s="63"/>
      <c r="BH46" s="63"/>
      <c r="BI46" s="63"/>
      <c r="BJ46" s="63"/>
      <c r="BK46" s="63"/>
      <c r="BL46" s="63"/>
      <c r="BM46" s="63"/>
      <c r="BN46" s="63"/>
      <c r="BO46" s="63"/>
      <c r="BP46" s="63"/>
      <c r="BQ46" s="63"/>
      <c r="BR46" s="63"/>
      <c r="BS46" s="63"/>
      <c r="BT46" s="63"/>
      <c r="BU46" s="63"/>
      <c r="BV46" s="63"/>
      <c r="BW46" s="63"/>
      <c r="BX46" s="63"/>
      <c r="BY46" s="63"/>
      <c r="BZ46" s="63"/>
      <c r="CA46" s="63"/>
      <c r="CB46" s="63"/>
      <c r="CC46" s="63"/>
      <c r="CD46" s="63"/>
      <c r="CE46" s="63"/>
      <c r="CF46" s="63"/>
      <c r="CG46" s="63"/>
      <c r="CH46" s="63"/>
      <c r="CI46" s="63"/>
      <c r="CJ46" s="63"/>
      <c r="CK46" s="63"/>
      <c r="CL46" s="63"/>
      <c r="CM46" s="63"/>
      <c r="CN46" s="63"/>
      <c r="CO46" s="63"/>
      <c r="CP46" s="63"/>
      <c r="CQ46" s="63"/>
      <c r="CR46" s="63"/>
      <c r="CS46" s="63"/>
      <c r="CT46" s="63"/>
      <c r="CU46" s="63"/>
      <c r="CV46" s="63"/>
      <c r="CW46" s="63"/>
      <c r="CX46" s="63"/>
      <c r="CY46" s="63"/>
      <c r="CZ46" s="63"/>
      <c r="DA46" s="63"/>
      <c r="DB46" s="63"/>
      <c r="DC46" s="63"/>
      <c r="DD46" s="63"/>
      <c r="DE46" s="63"/>
      <c r="DF46" s="63"/>
      <c r="DG46" s="63"/>
      <c r="DH46" s="63"/>
      <c r="DI46" s="63"/>
      <c r="DJ46" s="63"/>
      <c r="DK46" s="63"/>
      <c r="DL46" s="63"/>
      <c r="DM46" s="63"/>
      <c r="DN46" s="63"/>
      <c r="DO46" s="63"/>
      <c r="DP46" s="63"/>
      <c r="DQ46" s="63"/>
      <c r="DR46" s="63"/>
      <c r="DS46" s="63"/>
      <c r="DT46" s="63"/>
      <c r="DU46" s="63"/>
      <c r="DV46" s="63"/>
      <c r="DW46" s="63"/>
      <c r="DX46" s="63"/>
      <c r="DY46" s="63"/>
      <c r="DZ46" s="63"/>
      <c r="EA46" s="63"/>
      <c r="EB46" s="63"/>
      <c r="EC46" s="63"/>
      <c r="ED46" s="63"/>
      <c r="EE46" s="63"/>
      <c r="EF46" s="63"/>
      <c r="EG46" s="63"/>
      <c r="EH46" s="63"/>
      <c r="EI46" s="63"/>
      <c r="EJ46" s="63"/>
      <c r="EK46" s="63"/>
      <c r="EL46" s="63"/>
      <c r="EM46" s="63"/>
      <c r="EN46" s="63"/>
      <c r="EO46" s="63"/>
      <c r="EP46" s="63"/>
      <c r="EQ46" s="63"/>
      <c r="ER46" s="63"/>
      <c r="ES46" s="63"/>
      <c r="ET46" s="63"/>
      <c r="EU46" s="63"/>
      <c r="EV46" s="63"/>
      <c r="EW46" s="63"/>
      <c r="EX46" s="63"/>
      <c r="EY46" s="63"/>
      <c r="EZ46" s="63"/>
      <c r="FA46" s="63"/>
      <c r="FB46" s="63"/>
      <c r="FC46" s="63"/>
      <c r="FD46" s="63"/>
      <c r="FE46" s="63"/>
      <c r="FF46" s="63"/>
      <c r="FG46" s="63"/>
      <c r="FH46" s="63"/>
      <c r="FI46" s="63"/>
      <c r="FJ46" s="63"/>
      <c r="FK46" s="63"/>
      <c r="FL46" s="63"/>
      <c r="FM46" s="63"/>
      <c r="FN46" s="63"/>
      <c r="FO46" s="63"/>
      <c r="FP46" s="63"/>
      <c r="FQ46" s="63"/>
      <c r="FR46" s="63"/>
      <c r="FS46" s="63"/>
      <c r="FT46" s="63"/>
      <c r="FU46" s="63"/>
      <c r="FV46" s="63"/>
      <c r="FW46" s="63"/>
      <c r="FX46" s="63"/>
      <c r="FY46" s="63"/>
      <c r="FZ46" s="63"/>
      <c r="GA46" s="63"/>
      <c r="GB46" s="63"/>
      <c r="GC46" s="63"/>
      <c r="GD46" s="63"/>
      <c r="GE46" s="63"/>
      <c r="GF46" s="63"/>
      <c r="GG46" s="63"/>
      <c r="GH46" s="63"/>
      <c r="GI46" s="63"/>
      <c r="GJ46" s="63"/>
      <c r="GK46" s="63"/>
      <c r="GL46" s="63"/>
      <c r="GM46" s="63"/>
      <c r="GN46" s="63"/>
      <c r="GO46" s="63"/>
      <c r="GP46" s="63"/>
      <c r="GQ46" s="63"/>
      <c r="GR46" s="63"/>
      <c r="GS46" s="63"/>
      <c r="GT46" s="63"/>
      <c r="GU46" s="63"/>
      <c r="GV46" s="63"/>
      <c r="GW46" s="63"/>
      <c r="GX46" s="63"/>
      <c r="GY46" s="63"/>
      <c r="GZ46" s="63"/>
      <c r="HA46" s="63"/>
      <c r="HB46" s="63"/>
      <c r="HC46" s="63"/>
      <c r="HD46" s="63"/>
      <c r="HE46" s="63"/>
      <c r="HF46" s="63"/>
      <c r="HG46" s="63"/>
      <c r="HH46" s="63"/>
      <c r="HI46" s="63"/>
      <c r="HJ46" s="63"/>
      <c r="HK46" s="63"/>
      <c r="HL46" s="63"/>
      <c r="HM46" s="63"/>
      <c r="HN46" s="63"/>
      <c r="HO46" s="63"/>
      <c r="HP46" s="63"/>
      <c r="HQ46" s="63"/>
      <c r="HR46" s="63"/>
      <c r="HS46" s="63"/>
      <c r="HT46" s="63"/>
      <c r="HU46" s="63"/>
      <c r="HV46" s="63"/>
      <c r="HW46" s="63"/>
      <c r="HX46" s="63"/>
      <c r="HY46" s="63"/>
      <c r="HZ46" s="63"/>
      <c r="IA46" s="63"/>
      <c r="IB46" s="63"/>
      <c r="IC46" s="63"/>
      <c r="ID46" s="63"/>
      <c r="IE46" s="63"/>
      <c r="IF46" s="63"/>
      <c r="IG46" s="63"/>
      <c r="IH46" s="63"/>
      <c r="II46" s="63"/>
      <c r="IJ46" s="63"/>
      <c r="IK46" s="63"/>
      <c r="IL46" s="63"/>
      <c r="IM46" s="63"/>
      <c r="IN46" s="63"/>
      <c r="IO46" s="63"/>
      <c r="IP46" s="63"/>
      <c r="IQ46" s="63"/>
      <c r="IR46" s="63"/>
      <c r="IS46" s="63"/>
      <c r="IT46" s="63"/>
      <c r="IU46" s="63"/>
      <c r="IV46" s="63"/>
      <c r="IW46" s="63"/>
      <c r="IX46" s="63"/>
      <c r="IY46" s="63"/>
      <c r="IZ46" s="63"/>
      <c r="JA46" s="63"/>
      <c r="JB46" s="63"/>
      <c r="JC46" s="63"/>
      <c r="JD46" s="63"/>
      <c r="JE46" s="63"/>
      <c r="JF46" s="63"/>
      <c r="JG46" s="63"/>
      <c r="JH46" s="63"/>
      <c r="JI46" s="63"/>
      <c r="JJ46" s="63"/>
      <c r="JK46" s="63"/>
      <c r="JL46" s="63"/>
      <c r="JM46" s="63"/>
      <c r="JN46" s="63"/>
      <c r="JO46" s="63"/>
      <c r="JP46" s="63"/>
      <c r="JQ46" s="63"/>
      <c r="JR46" s="63"/>
      <c r="JS46" s="63"/>
      <c r="JT46" s="63"/>
      <c r="JU46" s="63"/>
      <c r="JV46" s="63"/>
      <c r="JW46" s="63"/>
      <c r="JX46" s="63"/>
      <c r="JY46" s="63"/>
      <c r="JZ46" s="63"/>
      <c r="KA46" s="63"/>
      <c r="KB46" s="63"/>
      <c r="KC46" s="63"/>
      <c r="KD46" s="63"/>
      <c r="KE46" s="63"/>
      <c r="KF46" s="63"/>
      <c r="KG46" s="63"/>
      <c r="KH46" s="63"/>
      <c r="KI46" s="63"/>
      <c r="KJ46" s="63"/>
      <c r="KK46" s="63"/>
      <c r="KL46" s="63"/>
      <c r="KM46" s="63"/>
      <c r="KN46" s="63"/>
      <c r="KO46" s="63"/>
      <c r="KP46" s="63"/>
      <c r="KQ46" s="63"/>
      <c r="KR46" s="63"/>
      <c r="KS46" s="63"/>
      <c r="KT46" s="63"/>
      <c r="KU46" s="63"/>
    </row>
    <row r="47" spans="1:307" ht="24" thickBot="1" x14ac:dyDescent="0.4">
      <c r="A47" s="85"/>
      <c r="B47" s="85"/>
      <c r="C47" s="85"/>
      <c r="D47" s="85"/>
      <c r="E47" s="85"/>
      <c r="F47" s="85"/>
      <c r="G47" s="85"/>
      <c r="H47" s="85"/>
      <c r="I47" s="85"/>
      <c r="J47" s="85"/>
      <c r="K47" s="85"/>
      <c r="L47" s="85"/>
      <c r="M47" s="85"/>
      <c r="N47" s="85"/>
      <c r="O47" s="85"/>
      <c r="P47" s="85"/>
      <c r="Q47" s="85"/>
      <c r="R47" s="85"/>
      <c r="S47" s="85"/>
      <c r="T47" s="85"/>
      <c r="U47" s="85"/>
      <c r="V47" s="85"/>
      <c r="W47" s="85"/>
      <c r="X47" s="85"/>
      <c r="Y47" s="85" t="str">
        <f>Tableau8[[#This Row],[GRADE]]&amp;" "&amp;Tableau8[[#This Row],[NOM]]</f>
        <v xml:space="preserve"> </v>
      </c>
      <c r="Z47" s="80"/>
      <c r="AI47" s="63"/>
      <c r="AJ47" s="63"/>
      <c r="AK47" s="63"/>
      <c r="AL47" s="63"/>
      <c r="AM47" s="63"/>
      <c r="AN47" s="63"/>
      <c r="AO47" s="63"/>
      <c r="AP47" s="63"/>
      <c r="AQ47" s="63"/>
      <c r="AR47" s="63"/>
      <c r="AS47" s="63"/>
      <c r="AT47" s="63"/>
      <c r="AU47" s="63"/>
      <c r="AV47" s="63"/>
      <c r="AW47" s="63"/>
      <c r="AX47" s="63"/>
      <c r="AY47" s="63"/>
      <c r="AZ47" s="63"/>
      <c r="BA47" s="63"/>
      <c r="BB47" s="63"/>
      <c r="BC47" s="63"/>
      <c r="BD47" s="63"/>
      <c r="BE47" s="63"/>
      <c r="BF47" s="63"/>
      <c r="BG47" s="63"/>
      <c r="BH47" s="63"/>
      <c r="BI47" s="63"/>
      <c r="BJ47" s="63"/>
      <c r="BK47" s="63"/>
      <c r="BL47" s="63"/>
      <c r="BM47" s="63"/>
      <c r="BN47" s="63"/>
      <c r="BO47" s="63"/>
      <c r="BP47" s="63"/>
      <c r="BQ47" s="63"/>
      <c r="BR47" s="63"/>
      <c r="BS47" s="63"/>
      <c r="BT47" s="63"/>
      <c r="BU47" s="63"/>
      <c r="BV47" s="63"/>
      <c r="BW47" s="63"/>
      <c r="BX47" s="63"/>
      <c r="BY47" s="63"/>
      <c r="BZ47" s="63"/>
      <c r="CA47" s="63"/>
      <c r="CB47" s="63"/>
      <c r="CC47" s="63"/>
      <c r="CD47" s="63"/>
      <c r="CE47" s="63"/>
      <c r="CF47" s="63"/>
      <c r="CG47" s="63"/>
      <c r="CH47" s="63"/>
      <c r="CI47" s="63"/>
      <c r="CJ47" s="63"/>
      <c r="CK47" s="63"/>
      <c r="CL47" s="63"/>
      <c r="CM47" s="63"/>
      <c r="CN47" s="63"/>
      <c r="CO47" s="63"/>
      <c r="CP47" s="63"/>
      <c r="CQ47" s="63"/>
      <c r="CR47" s="63"/>
      <c r="CS47" s="63"/>
      <c r="CT47" s="63"/>
      <c r="CU47" s="63"/>
      <c r="CV47" s="63"/>
      <c r="CW47" s="63"/>
      <c r="CX47" s="63"/>
      <c r="CY47" s="63"/>
      <c r="CZ47" s="63"/>
      <c r="DA47" s="63"/>
      <c r="DB47" s="63"/>
      <c r="DC47" s="63"/>
      <c r="DD47" s="63"/>
      <c r="DE47" s="63"/>
      <c r="DF47" s="63"/>
      <c r="DG47" s="63"/>
      <c r="DH47" s="63"/>
      <c r="DI47" s="63"/>
      <c r="DJ47" s="63"/>
      <c r="DK47" s="63"/>
      <c r="DL47" s="63"/>
      <c r="DM47" s="63"/>
      <c r="DN47" s="63"/>
      <c r="DO47" s="63"/>
      <c r="DP47" s="63"/>
      <c r="DQ47" s="63"/>
      <c r="DR47" s="63"/>
      <c r="DS47" s="63"/>
      <c r="DT47" s="63"/>
      <c r="DU47" s="63"/>
      <c r="DV47" s="63"/>
      <c r="DW47" s="63"/>
      <c r="DX47" s="63"/>
      <c r="DY47" s="63"/>
      <c r="DZ47" s="63"/>
      <c r="EA47" s="63"/>
      <c r="EB47" s="63"/>
      <c r="EC47" s="63"/>
      <c r="ED47" s="63"/>
      <c r="EE47" s="63"/>
      <c r="EF47" s="63"/>
      <c r="EG47" s="63"/>
      <c r="EH47" s="63"/>
      <c r="EI47" s="63"/>
      <c r="EJ47" s="63"/>
      <c r="EK47" s="63"/>
      <c r="EL47" s="63"/>
      <c r="EM47" s="63"/>
      <c r="EN47" s="63"/>
      <c r="EO47" s="63"/>
      <c r="EP47" s="63"/>
      <c r="EQ47" s="63"/>
      <c r="ER47" s="63"/>
      <c r="ES47" s="63"/>
      <c r="ET47" s="63"/>
      <c r="EU47" s="63"/>
      <c r="EV47" s="63"/>
      <c r="EW47" s="63"/>
      <c r="EX47" s="63"/>
      <c r="EY47" s="63"/>
      <c r="EZ47" s="63"/>
      <c r="FA47" s="63"/>
      <c r="FB47" s="63"/>
      <c r="FC47" s="63"/>
      <c r="FD47" s="63"/>
      <c r="FE47" s="63"/>
      <c r="FF47" s="63"/>
      <c r="FG47" s="63"/>
      <c r="FH47" s="63"/>
      <c r="FI47" s="63"/>
      <c r="FJ47" s="63"/>
      <c r="FK47" s="63"/>
      <c r="FL47" s="63"/>
      <c r="FM47" s="63"/>
      <c r="FN47" s="63"/>
      <c r="FO47" s="63"/>
      <c r="FP47" s="63"/>
      <c r="FQ47" s="63"/>
      <c r="FR47" s="63"/>
      <c r="FS47" s="63"/>
      <c r="FT47" s="63"/>
      <c r="FU47" s="63"/>
      <c r="FV47" s="63"/>
      <c r="FW47" s="63"/>
      <c r="FX47" s="63"/>
      <c r="FY47" s="63"/>
      <c r="FZ47" s="63"/>
      <c r="GA47" s="63"/>
      <c r="GB47" s="63"/>
      <c r="GC47" s="63"/>
      <c r="GD47" s="63"/>
      <c r="GE47" s="63"/>
      <c r="GF47" s="63"/>
      <c r="GG47" s="63"/>
      <c r="GH47" s="63"/>
      <c r="GI47" s="63"/>
      <c r="GJ47" s="63"/>
      <c r="GK47" s="63"/>
      <c r="GL47" s="63"/>
      <c r="GM47" s="63"/>
      <c r="GN47" s="63"/>
      <c r="GO47" s="63"/>
      <c r="GP47" s="63"/>
      <c r="GQ47" s="63"/>
      <c r="GR47" s="63"/>
      <c r="GS47" s="63"/>
      <c r="GT47" s="63"/>
      <c r="GU47" s="63"/>
      <c r="GV47" s="63"/>
      <c r="GW47" s="63"/>
      <c r="GX47" s="63"/>
      <c r="GY47" s="63"/>
      <c r="GZ47" s="63"/>
      <c r="HA47" s="63"/>
      <c r="HB47" s="63"/>
      <c r="HC47" s="63"/>
      <c r="HD47" s="63"/>
      <c r="HE47" s="63"/>
      <c r="HF47" s="63"/>
      <c r="HG47" s="63"/>
      <c r="HH47" s="63"/>
      <c r="HI47" s="63"/>
      <c r="HJ47" s="63"/>
      <c r="HK47" s="63"/>
      <c r="HL47" s="63"/>
      <c r="HM47" s="63"/>
      <c r="HN47" s="63"/>
      <c r="HO47" s="63"/>
      <c r="HP47" s="63"/>
      <c r="HQ47" s="63"/>
      <c r="HR47" s="63"/>
      <c r="HS47" s="63"/>
      <c r="HT47" s="63"/>
      <c r="HU47" s="63"/>
      <c r="HV47" s="63"/>
      <c r="HW47" s="63"/>
      <c r="HX47" s="63"/>
      <c r="HY47" s="63"/>
      <c r="HZ47" s="63"/>
      <c r="IA47" s="63"/>
      <c r="IB47" s="63"/>
      <c r="IC47" s="63"/>
      <c r="ID47" s="63"/>
      <c r="IE47" s="63"/>
      <c r="IF47" s="63"/>
      <c r="IG47" s="63"/>
      <c r="IH47" s="63"/>
      <c r="II47" s="63"/>
      <c r="IJ47" s="63"/>
      <c r="IK47" s="63"/>
      <c r="IL47" s="63"/>
      <c r="IM47" s="63"/>
      <c r="IN47" s="63"/>
      <c r="IO47" s="63"/>
      <c r="IP47" s="63"/>
      <c r="IQ47" s="63"/>
      <c r="IR47" s="63"/>
      <c r="IS47" s="63"/>
      <c r="IT47" s="63"/>
      <c r="IU47" s="63"/>
      <c r="IV47" s="63"/>
      <c r="IW47" s="63"/>
      <c r="IX47" s="63"/>
      <c r="IY47" s="63"/>
      <c r="IZ47" s="63"/>
      <c r="JA47" s="63"/>
      <c r="JB47" s="63"/>
      <c r="JC47" s="63"/>
      <c r="JD47" s="63"/>
      <c r="JE47" s="63"/>
      <c r="JF47" s="63"/>
      <c r="JG47" s="63"/>
      <c r="JH47" s="63"/>
      <c r="JI47" s="63"/>
      <c r="JJ47" s="63"/>
      <c r="JK47" s="63"/>
      <c r="JL47" s="63"/>
      <c r="JM47" s="63"/>
      <c r="JN47" s="63"/>
      <c r="JO47" s="63"/>
      <c r="JP47" s="63"/>
      <c r="JQ47" s="63"/>
      <c r="JR47" s="63"/>
      <c r="JS47" s="63"/>
      <c r="JT47" s="63"/>
      <c r="JU47" s="63"/>
      <c r="JV47" s="63"/>
      <c r="JW47" s="63"/>
      <c r="JX47" s="63"/>
      <c r="JY47" s="63"/>
      <c r="JZ47" s="63"/>
      <c r="KA47" s="63"/>
      <c r="KB47" s="63"/>
      <c r="KC47" s="63"/>
      <c r="KD47" s="63"/>
      <c r="KE47" s="63"/>
      <c r="KF47" s="63"/>
      <c r="KG47" s="63"/>
      <c r="KH47" s="63"/>
      <c r="KI47" s="63"/>
      <c r="KJ47" s="63"/>
      <c r="KK47" s="63"/>
      <c r="KL47" s="63"/>
      <c r="KM47" s="63"/>
      <c r="KN47" s="63"/>
      <c r="KO47" s="63"/>
      <c r="KP47" s="63"/>
      <c r="KQ47" s="63"/>
      <c r="KR47" s="63"/>
      <c r="KS47" s="63"/>
      <c r="KT47" s="63"/>
      <c r="KU47" s="63"/>
    </row>
    <row r="48" spans="1:307" ht="24" thickBot="1" x14ac:dyDescent="0.4">
      <c r="A48" s="85"/>
      <c r="B48" s="85"/>
      <c r="C48" s="85"/>
      <c r="D48" s="85"/>
      <c r="E48" s="85"/>
      <c r="F48" s="85"/>
      <c r="G48" s="85"/>
      <c r="H48" s="85"/>
      <c r="I48" s="85"/>
      <c r="J48" s="85"/>
      <c r="K48" s="85"/>
      <c r="L48" s="85"/>
      <c r="M48" s="85"/>
      <c r="N48" s="85"/>
      <c r="O48" s="85"/>
      <c r="P48" s="85"/>
      <c r="Q48" s="85"/>
      <c r="R48" s="85"/>
      <c r="S48" s="85"/>
      <c r="T48" s="85"/>
      <c r="U48" s="85"/>
      <c r="V48" s="85"/>
      <c r="W48" s="85"/>
      <c r="X48" s="85"/>
      <c r="Y48" s="85" t="str">
        <f>Tableau8[[#This Row],[GRADE]]&amp;" "&amp;Tableau8[[#This Row],[NOM]]</f>
        <v xml:space="preserve"> </v>
      </c>
      <c r="Z48" s="80"/>
      <c r="AI48" s="63"/>
      <c r="AJ48" s="63"/>
      <c r="AK48" s="63"/>
      <c r="AL48" s="63"/>
      <c r="AM48" s="63"/>
      <c r="AN48" s="63"/>
      <c r="AO48" s="63"/>
      <c r="AP48" s="63"/>
      <c r="AQ48" s="63"/>
      <c r="AR48" s="63"/>
      <c r="AS48" s="63"/>
      <c r="AT48" s="63"/>
      <c r="AU48" s="63"/>
      <c r="AV48" s="63"/>
      <c r="AW48" s="63"/>
      <c r="AX48" s="63"/>
      <c r="AY48" s="63"/>
      <c r="AZ48" s="63"/>
      <c r="BA48" s="63"/>
      <c r="BB48" s="63"/>
      <c r="BC48" s="63"/>
      <c r="BD48" s="63"/>
      <c r="BE48" s="63"/>
      <c r="BF48" s="63"/>
      <c r="BG48" s="63"/>
      <c r="BH48" s="63"/>
      <c r="BI48" s="63"/>
      <c r="BJ48" s="63"/>
      <c r="BK48" s="63"/>
      <c r="BL48" s="63"/>
      <c r="BM48" s="63"/>
      <c r="BN48" s="63"/>
      <c r="BO48" s="63"/>
      <c r="BP48" s="63"/>
      <c r="BQ48" s="63"/>
      <c r="BR48" s="63"/>
      <c r="BS48" s="63"/>
      <c r="BT48" s="63"/>
      <c r="BU48" s="63"/>
      <c r="BV48" s="63"/>
      <c r="BW48" s="63"/>
      <c r="BX48" s="63"/>
      <c r="BY48" s="63"/>
      <c r="BZ48" s="63"/>
      <c r="CA48" s="63"/>
      <c r="CB48" s="63"/>
      <c r="CC48" s="63"/>
      <c r="CD48" s="63"/>
      <c r="CE48" s="63"/>
      <c r="CF48" s="63"/>
      <c r="CG48" s="63"/>
      <c r="CH48" s="63"/>
      <c r="CI48" s="63"/>
      <c r="CJ48" s="63"/>
      <c r="CK48" s="63"/>
      <c r="CL48" s="63"/>
      <c r="CM48" s="63"/>
      <c r="CN48" s="63"/>
      <c r="CO48" s="63"/>
      <c r="CP48" s="63"/>
      <c r="CQ48" s="63"/>
      <c r="CR48" s="63"/>
      <c r="CS48" s="63"/>
      <c r="CT48" s="63"/>
      <c r="CU48" s="63"/>
      <c r="CV48" s="63"/>
      <c r="CW48" s="63"/>
      <c r="CX48" s="63"/>
      <c r="CY48" s="63"/>
      <c r="CZ48" s="63"/>
      <c r="DA48" s="63"/>
      <c r="DB48" s="63"/>
      <c r="DC48" s="63"/>
      <c r="DD48" s="63"/>
      <c r="DE48" s="63"/>
      <c r="DF48" s="63"/>
      <c r="DG48" s="63"/>
      <c r="DH48" s="63"/>
      <c r="DI48" s="63"/>
      <c r="DJ48" s="63"/>
      <c r="DK48" s="63"/>
      <c r="DL48" s="63"/>
      <c r="DM48" s="63"/>
      <c r="DN48" s="63"/>
      <c r="DO48" s="63"/>
      <c r="DP48" s="63"/>
      <c r="DQ48" s="63"/>
      <c r="DR48" s="63"/>
      <c r="DS48" s="63"/>
      <c r="DT48" s="63"/>
      <c r="DU48" s="63"/>
      <c r="DV48" s="63"/>
      <c r="DW48" s="63"/>
      <c r="DX48" s="63"/>
      <c r="DY48" s="63"/>
      <c r="DZ48" s="63"/>
      <c r="EA48" s="63"/>
      <c r="EB48" s="63"/>
      <c r="EC48" s="63"/>
      <c r="ED48" s="63"/>
      <c r="EE48" s="63"/>
      <c r="EF48" s="63"/>
      <c r="EG48" s="63"/>
      <c r="EH48" s="63"/>
      <c r="EI48" s="63"/>
      <c r="EJ48" s="63"/>
      <c r="EK48" s="63"/>
      <c r="EL48" s="63"/>
      <c r="EM48" s="63"/>
      <c r="EN48" s="63"/>
      <c r="EO48" s="63"/>
      <c r="EP48" s="63"/>
      <c r="EQ48" s="63"/>
      <c r="ER48" s="63"/>
      <c r="ES48" s="63"/>
      <c r="ET48" s="63"/>
      <c r="EU48" s="63"/>
      <c r="EV48" s="63"/>
      <c r="EW48" s="63"/>
      <c r="EX48" s="63"/>
      <c r="EY48" s="63"/>
      <c r="EZ48" s="63"/>
      <c r="FA48" s="63"/>
      <c r="FB48" s="63"/>
      <c r="FC48" s="63"/>
      <c r="FD48" s="63"/>
      <c r="FE48" s="63"/>
      <c r="FF48" s="63"/>
      <c r="FG48" s="63"/>
      <c r="FH48" s="63"/>
      <c r="FI48" s="63"/>
      <c r="FJ48" s="63"/>
      <c r="FK48" s="63"/>
      <c r="FL48" s="63"/>
      <c r="FM48" s="63"/>
      <c r="FN48" s="63"/>
      <c r="FO48" s="63"/>
      <c r="FP48" s="63"/>
      <c r="FQ48" s="63"/>
      <c r="FR48" s="63"/>
      <c r="FS48" s="63"/>
      <c r="FT48" s="63"/>
      <c r="FU48" s="63"/>
      <c r="FV48" s="63"/>
      <c r="FW48" s="63"/>
      <c r="FX48" s="63"/>
      <c r="FY48" s="63"/>
      <c r="FZ48" s="63"/>
      <c r="GA48" s="63"/>
      <c r="GB48" s="63"/>
      <c r="GC48" s="63"/>
      <c r="GD48" s="63"/>
      <c r="GE48" s="63"/>
      <c r="GF48" s="63"/>
      <c r="GG48" s="63"/>
      <c r="GH48" s="63"/>
      <c r="GI48" s="63"/>
      <c r="GJ48" s="63"/>
      <c r="GK48" s="63"/>
      <c r="GL48" s="63"/>
      <c r="GM48" s="63"/>
      <c r="GN48" s="63"/>
      <c r="GO48" s="63"/>
      <c r="GP48" s="63"/>
      <c r="GQ48" s="63"/>
      <c r="GR48" s="63"/>
      <c r="GS48" s="63"/>
      <c r="GT48" s="63"/>
      <c r="GU48" s="63"/>
      <c r="GV48" s="63"/>
      <c r="GW48" s="63"/>
      <c r="GX48" s="63"/>
      <c r="GY48" s="63"/>
      <c r="GZ48" s="63"/>
      <c r="HA48" s="63"/>
      <c r="HB48" s="63"/>
      <c r="HC48" s="63"/>
      <c r="HD48" s="63"/>
      <c r="HE48" s="63"/>
      <c r="HF48" s="63"/>
      <c r="HG48" s="63"/>
      <c r="HH48" s="63"/>
      <c r="HI48" s="63"/>
      <c r="HJ48" s="63"/>
      <c r="HK48" s="63"/>
      <c r="HL48" s="63"/>
      <c r="HM48" s="63"/>
      <c r="HN48" s="63"/>
      <c r="HO48" s="63"/>
    </row>
    <row r="49" spans="1:223" ht="24" thickBot="1" x14ac:dyDescent="0.4">
      <c r="A49" s="85"/>
      <c r="B49" s="85"/>
      <c r="C49" s="85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5"/>
      <c r="W49" s="85"/>
      <c r="X49" s="85"/>
      <c r="Y49" s="85" t="str">
        <f>Tableau8[[#This Row],[GRADE]]&amp;" "&amp;Tableau8[[#This Row],[NOM]]</f>
        <v xml:space="preserve"> </v>
      </c>
      <c r="Z49" s="80"/>
      <c r="AI49" s="63"/>
      <c r="AJ49" s="63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  <c r="BC49" s="63"/>
      <c r="BD49" s="63"/>
      <c r="BE49" s="63"/>
      <c r="BF49" s="63"/>
      <c r="BG49" s="63"/>
      <c r="BH49" s="63"/>
      <c r="BI49" s="63"/>
      <c r="BJ49" s="63"/>
      <c r="BK49" s="63"/>
      <c r="BL49" s="63"/>
      <c r="BM49" s="63"/>
      <c r="BN49" s="63"/>
      <c r="BO49" s="63"/>
      <c r="BP49" s="63"/>
      <c r="BQ49" s="63"/>
      <c r="BR49" s="63"/>
      <c r="BS49" s="63"/>
      <c r="BT49" s="63"/>
      <c r="BU49" s="63"/>
      <c r="BV49" s="63"/>
      <c r="BW49" s="63"/>
      <c r="BX49" s="63"/>
      <c r="BY49" s="63"/>
      <c r="BZ49" s="63"/>
      <c r="CA49" s="63"/>
      <c r="CB49" s="63"/>
      <c r="CC49" s="63"/>
      <c r="CD49" s="63"/>
      <c r="CE49" s="63"/>
      <c r="CF49" s="63"/>
      <c r="CG49" s="63"/>
      <c r="CH49" s="63"/>
      <c r="CI49" s="63"/>
      <c r="CJ49" s="63"/>
      <c r="CK49" s="63"/>
      <c r="CL49" s="63"/>
      <c r="CM49" s="63"/>
      <c r="CN49" s="63"/>
      <c r="CO49" s="63"/>
      <c r="CP49" s="63"/>
      <c r="CQ49" s="63"/>
      <c r="CR49" s="63"/>
      <c r="CS49" s="63"/>
      <c r="CT49" s="63"/>
      <c r="CU49" s="63"/>
      <c r="CV49" s="63"/>
      <c r="CW49" s="63"/>
      <c r="CX49" s="63"/>
      <c r="CY49" s="63"/>
      <c r="CZ49" s="63"/>
      <c r="DA49" s="63"/>
      <c r="DB49" s="63"/>
      <c r="DC49" s="63"/>
      <c r="DD49" s="63"/>
      <c r="DE49" s="63"/>
      <c r="DF49" s="63"/>
      <c r="DG49" s="63"/>
      <c r="DH49" s="63"/>
      <c r="DI49" s="63"/>
      <c r="DJ49" s="63"/>
      <c r="DK49" s="63"/>
      <c r="DL49" s="63"/>
      <c r="DM49" s="63"/>
      <c r="DN49" s="63"/>
      <c r="DO49" s="63"/>
      <c r="DP49" s="63"/>
      <c r="DQ49" s="63"/>
      <c r="DR49" s="63"/>
      <c r="DS49" s="63"/>
      <c r="DT49" s="63"/>
      <c r="DU49" s="63"/>
      <c r="DV49" s="63"/>
      <c r="DW49" s="63"/>
      <c r="DX49" s="63"/>
      <c r="DY49" s="63"/>
      <c r="DZ49" s="63"/>
      <c r="EA49" s="63"/>
      <c r="EB49" s="63"/>
      <c r="EC49" s="63"/>
      <c r="ED49" s="63"/>
      <c r="EE49" s="63"/>
      <c r="EF49" s="63"/>
      <c r="EG49" s="63"/>
      <c r="EH49" s="63"/>
      <c r="EI49" s="63"/>
      <c r="EJ49" s="63"/>
      <c r="EK49" s="63"/>
      <c r="EL49" s="63"/>
      <c r="EM49" s="63"/>
      <c r="EN49" s="63"/>
      <c r="EO49" s="63"/>
      <c r="EP49" s="63"/>
      <c r="EQ49" s="63"/>
      <c r="ER49" s="63"/>
      <c r="ES49" s="63"/>
      <c r="ET49" s="63"/>
      <c r="EU49" s="63"/>
      <c r="EV49" s="63"/>
      <c r="EW49" s="63"/>
      <c r="EX49" s="63"/>
      <c r="EY49" s="63"/>
      <c r="EZ49" s="63"/>
      <c r="FA49" s="63"/>
      <c r="FB49" s="63"/>
      <c r="FC49" s="63"/>
      <c r="FD49" s="63"/>
      <c r="FE49" s="63"/>
      <c r="FF49" s="63"/>
      <c r="FG49" s="63"/>
      <c r="FH49" s="63"/>
      <c r="FI49" s="63"/>
      <c r="FJ49" s="63"/>
      <c r="FK49" s="63"/>
      <c r="FL49" s="63"/>
      <c r="FM49" s="63"/>
      <c r="FN49" s="63"/>
      <c r="FO49" s="63"/>
      <c r="FP49" s="63"/>
      <c r="FQ49" s="63"/>
      <c r="FR49" s="63"/>
      <c r="FS49" s="63"/>
      <c r="FT49" s="63"/>
      <c r="FU49" s="63"/>
      <c r="FV49" s="63"/>
      <c r="FW49" s="63"/>
      <c r="FX49" s="63"/>
      <c r="FY49" s="63"/>
      <c r="FZ49" s="63"/>
      <c r="GA49" s="63"/>
      <c r="GB49" s="63"/>
      <c r="GC49" s="63"/>
      <c r="GD49" s="63"/>
      <c r="GE49" s="63"/>
      <c r="GF49" s="63"/>
      <c r="GG49" s="63"/>
      <c r="GH49" s="63"/>
      <c r="GI49" s="63"/>
      <c r="GJ49" s="63"/>
      <c r="GK49" s="63"/>
      <c r="GL49" s="63"/>
      <c r="GM49" s="63"/>
      <c r="GN49" s="63"/>
      <c r="GO49" s="63"/>
      <c r="GP49" s="63"/>
      <c r="GQ49" s="63"/>
      <c r="GR49" s="63"/>
      <c r="GS49" s="63"/>
      <c r="GT49" s="63"/>
      <c r="GU49" s="63"/>
      <c r="GV49" s="63"/>
      <c r="GW49" s="63"/>
      <c r="GX49" s="63"/>
      <c r="GY49" s="63"/>
      <c r="GZ49" s="63"/>
      <c r="HA49" s="63"/>
      <c r="HB49" s="63"/>
      <c r="HC49" s="63"/>
      <c r="HD49" s="63"/>
      <c r="HE49" s="63"/>
      <c r="HF49" s="63"/>
      <c r="HG49" s="63"/>
      <c r="HH49" s="63"/>
      <c r="HI49" s="63"/>
      <c r="HJ49" s="63"/>
      <c r="HK49" s="63"/>
      <c r="HL49" s="63"/>
      <c r="HM49" s="63"/>
      <c r="HN49" s="63"/>
      <c r="HO49" s="63"/>
    </row>
    <row r="50" spans="1:223" ht="24" thickBot="1" x14ac:dyDescent="0.4">
      <c r="A50" s="85"/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  <c r="M50" s="85"/>
      <c r="N50" s="85"/>
      <c r="O50" s="85"/>
      <c r="P50" s="85"/>
      <c r="Q50" s="85"/>
      <c r="R50" s="85"/>
      <c r="S50" s="85"/>
      <c r="T50" s="85"/>
      <c r="U50" s="85"/>
      <c r="V50" s="85"/>
      <c r="W50" s="85"/>
      <c r="X50" s="85"/>
      <c r="Y50" s="85" t="str">
        <f>Tableau8[[#This Row],[GRADE]]&amp;" "&amp;Tableau8[[#This Row],[NOM]]</f>
        <v xml:space="preserve"> </v>
      </c>
      <c r="Z50" s="80"/>
      <c r="AI50" s="63"/>
      <c r="AJ50" s="63"/>
      <c r="AK50" s="63"/>
      <c r="AL50" s="63"/>
      <c r="AM50" s="63"/>
      <c r="AN50" s="63"/>
      <c r="AO50" s="63"/>
      <c r="AP50" s="63"/>
      <c r="AQ50" s="63"/>
      <c r="AR50" s="63"/>
      <c r="AS50" s="63"/>
      <c r="AT50" s="63"/>
      <c r="AU50" s="63"/>
      <c r="AV50" s="63"/>
      <c r="AW50" s="63"/>
      <c r="AX50" s="63"/>
      <c r="AY50" s="63"/>
      <c r="AZ50" s="63"/>
      <c r="BA50" s="63"/>
      <c r="BB50" s="63"/>
      <c r="BC50" s="63"/>
      <c r="BD50" s="63"/>
      <c r="BE50" s="63"/>
      <c r="BF50" s="63"/>
      <c r="BG50" s="63"/>
      <c r="BH50" s="63"/>
      <c r="BI50" s="63"/>
      <c r="BJ50" s="63"/>
      <c r="BK50" s="63"/>
      <c r="BL50" s="63"/>
      <c r="BM50" s="63"/>
      <c r="BN50" s="63"/>
      <c r="BO50" s="63"/>
      <c r="BP50" s="63"/>
      <c r="BQ50" s="63"/>
      <c r="BR50" s="63"/>
      <c r="BS50" s="63"/>
      <c r="BT50" s="63"/>
      <c r="BU50" s="63"/>
      <c r="BV50" s="63"/>
      <c r="BW50" s="63"/>
      <c r="BX50" s="63"/>
      <c r="BY50" s="63"/>
      <c r="BZ50" s="63"/>
      <c r="CA50" s="63"/>
      <c r="CB50" s="63"/>
      <c r="CC50" s="63"/>
      <c r="CD50" s="63"/>
      <c r="CE50" s="63"/>
      <c r="CF50" s="63"/>
      <c r="CG50" s="63"/>
      <c r="CH50" s="63"/>
      <c r="CI50" s="63"/>
      <c r="CJ50" s="63"/>
      <c r="CK50" s="63"/>
      <c r="CL50" s="63"/>
      <c r="CM50" s="63"/>
      <c r="CN50" s="63"/>
      <c r="CO50" s="63"/>
      <c r="CP50" s="63"/>
      <c r="CQ50" s="63"/>
      <c r="CR50" s="63"/>
      <c r="CS50" s="63"/>
      <c r="CT50" s="63"/>
      <c r="CU50" s="63"/>
      <c r="CV50" s="63"/>
      <c r="CW50" s="63"/>
      <c r="CX50" s="63"/>
      <c r="CY50" s="63"/>
      <c r="CZ50" s="63"/>
      <c r="DA50" s="63"/>
      <c r="DB50" s="63"/>
      <c r="DC50" s="63"/>
      <c r="DD50" s="63"/>
      <c r="DE50" s="63"/>
      <c r="DF50" s="63"/>
      <c r="DG50" s="63"/>
      <c r="DH50" s="63"/>
      <c r="DI50" s="63"/>
      <c r="DJ50" s="63"/>
      <c r="DK50" s="63"/>
      <c r="DL50" s="63"/>
      <c r="DM50" s="63"/>
      <c r="DN50" s="63"/>
      <c r="DO50" s="63"/>
      <c r="DP50" s="63"/>
      <c r="DQ50" s="63"/>
      <c r="DR50" s="63"/>
      <c r="DS50" s="63"/>
      <c r="DT50" s="63"/>
      <c r="DU50" s="63"/>
      <c r="DV50" s="63"/>
      <c r="DW50" s="63"/>
      <c r="DX50" s="63"/>
      <c r="DY50" s="63"/>
      <c r="DZ50" s="63"/>
      <c r="EA50" s="63"/>
      <c r="EB50" s="63"/>
      <c r="EC50" s="63"/>
      <c r="ED50" s="63"/>
      <c r="EE50" s="63"/>
      <c r="EF50" s="63"/>
      <c r="EG50" s="63"/>
      <c r="EH50" s="63"/>
      <c r="EI50" s="63"/>
      <c r="EJ50" s="63"/>
      <c r="EK50" s="63"/>
      <c r="EL50" s="63"/>
      <c r="EM50" s="63"/>
      <c r="EN50" s="63"/>
      <c r="EO50" s="63"/>
      <c r="EP50" s="63"/>
      <c r="EQ50" s="63"/>
      <c r="ER50" s="63"/>
      <c r="ES50" s="63"/>
      <c r="ET50" s="63"/>
      <c r="EU50" s="63"/>
      <c r="EV50" s="63"/>
      <c r="EW50" s="63"/>
      <c r="EX50" s="63"/>
      <c r="EY50" s="63"/>
      <c r="EZ50" s="63"/>
      <c r="FA50" s="63"/>
      <c r="FB50" s="63"/>
      <c r="FC50" s="63"/>
      <c r="FD50" s="63"/>
      <c r="FE50" s="63"/>
      <c r="FF50" s="63"/>
      <c r="FG50" s="63"/>
      <c r="FH50" s="63"/>
      <c r="FI50" s="63"/>
      <c r="FJ50" s="63"/>
      <c r="FK50" s="63"/>
      <c r="FL50" s="63"/>
      <c r="FM50" s="63"/>
      <c r="FN50" s="63"/>
      <c r="FO50" s="63"/>
      <c r="FP50" s="63"/>
      <c r="FQ50" s="63"/>
      <c r="FR50" s="63"/>
      <c r="FS50" s="63"/>
      <c r="FT50" s="63"/>
      <c r="FU50" s="63"/>
      <c r="FV50" s="63"/>
      <c r="FW50" s="63"/>
      <c r="FX50" s="63"/>
      <c r="FY50" s="63"/>
      <c r="FZ50" s="63"/>
      <c r="GA50" s="63"/>
      <c r="GB50" s="63"/>
      <c r="GC50" s="63"/>
      <c r="GD50" s="63"/>
      <c r="GE50" s="63"/>
      <c r="GF50" s="63"/>
      <c r="GG50" s="63"/>
      <c r="GH50" s="63"/>
      <c r="GI50" s="63"/>
      <c r="GJ50" s="63"/>
      <c r="GK50" s="63"/>
      <c r="GL50" s="63"/>
      <c r="GM50" s="63"/>
      <c r="GN50" s="63"/>
      <c r="GO50" s="63"/>
      <c r="GP50" s="63"/>
      <c r="GQ50" s="63"/>
      <c r="GR50" s="63"/>
      <c r="GS50" s="63"/>
      <c r="GT50" s="63"/>
      <c r="GU50" s="63"/>
      <c r="GV50" s="63"/>
      <c r="GW50" s="63"/>
      <c r="GX50" s="63"/>
      <c r="GY50" s="63"/>
      <c r="GZ50" s="63"/>
      <c r="HA50" s="63"/>
      <c r="HB50" s="63"/>
      <c r="HC50" s="63"/>
      <c r="HD50" s="63"/>
      <c r="HE50" s="63"/>
      <c r="HF50" s="63"/>
      <c r="HG50" s="63"/>
      <c r="HH50" s="63"/>
      <c r="HI50" s="63"/>
      <c r="HJ50" s="63"/>
      <c r="HK50" s="63"/>
      <c r="HL50" s="63"/>
      <c r="HM50" s="63"/>
      <c r="HN50" s="63"/>
      <c r="HO50" s="63"/>
    </row>
    <row r="51" spans="1:223" ht="24" thickBot="1" x14ac:dyDescent="0.4">
      <c r="A51" s="85"/>
      <c r="B51" s="85"/>
      <c r="C51" s="85"/>
      <c r="D51" s="85"/>
      <c r="E51" s="85"/>
      <c r="F51" s="85"/>
      <c r="G51" s="85"/>
      <c r="H51" s="85"/>
      <c r="I51" s="85"/>
      <c r="J51" s="85"/>
      <c r="K51" s="85"/>
      <c r="L51" s="85"/>
      <c r="M51" s="85"/>
      <c r="N51" s="85"/>
      <c r="O51" s="85"/>
      <c r="P51" s="85"/>
      <c r="Q51" s="85"/>
      <c r="R51" s="85"/>
      <c r="S51" s="85"/>
      <c r="T51" s="85"/>
      <c r="U51" s="85"/>
      <c r="V51" s="85"/>
      <c r="W51" s="85"/>
      <c r="X51" s="85"/>
      <c r="Y51" s="85" t="str">
        <f>Tableau8[[#This Row],[GRADE]]&amp;" "&amp;Tableau8[[#This Row],[NOM]]</f>
        <v xml:space="preserve"> </v>
      </c>
      <c r="Z51" s="80"/>
      <c r="AI51" s="63"/>
      <c r="AJ51" s="63"/>
      <c r="AK51" s="63"/>
      <c r="AL51" s="63"/>
      <c r="AM51" s="63"/>
      <c r="AN51" s="63"/>
      <c r="AO51" s="63"/>
      <c r="AP51" s="63"/>
      <c r="AQ51" s="63"/>
      <c r="AR51" s="63"/>
      <c r="AS51" s="63"/>
      <c r="AT51" s="63"/>
      <c r="AU51" s="63"/>
      <c r="AV51" s="63"/>
      <c r="AW51" s="63"/>
      <c r="AX51" s="63"/>
      <c r="AY51" s="63"/>
      <c r="AZ51" s="63"/>
      <c r="BA51" s="63"/>
      <c r="BB51" s="63"/>
      <c r="BC51" s="63"/>
      <c r="BD51" s="63"/>
      <c r="BE51" s="63"/>
      <c r="BF51" s="63"/>
      <c r="BG51" s="63"/>
      <c r="BH51" s="63"/>
      <c r="BI51" s="63"/>
      <c r="BJ51" s="63"/>
      <c r="BK51" s="63"/>
      <c r="BL51" s="63"/>
      <c r="BM51" s="63"/>
      <c r="BN51" s="63"/>
      <c r="BO51" s="63"/>
      <c r="BP51" s="63"/>
      <c r="BQ51" s="63"/>
      <c r="BR51" s="63"/>
      <c r="BS51" s="63"/>
      <c r="BT51" s="63"/>
      <c r="BU51" s="63"/>
      <c r="BV51" s="63"/>
      <c r="BW51" s="63"/>
      <c r="BX51" s="63"/>
      <c r="BY51" s="63"/>
      <c r="BZ51" s="63"/>
      <c r="CA51" s="63"/>
      <c r="CB51" s="63"/>
      <c r="CC51" s="63"/>
      <c r="CD51" s="63"/>
      <c r="CE51" s="63"/>
      <c r="CF51" s="63"/>
      <c r="CG51" s="63"/>
      <c r="CH51" s="63"/>
      <c r="CI51" s="63"/>
      <c r="CJ51" s="63"/>
      <c r="CK51" s="63"/>
      <c r="CL51" s="63"/>
      <c r="CM51" s="63"/>
      <c r="CN51" s="63"/>
      <c r="CO51" s="63"/>
      <c r="CP51" s="63"/>
      <c r="CQ51" s="63"/>
      <c r="CR51" s="63"/>
      <c r="CS51" s="63"/>
      <c r="CT51" s="63"/>
      <c r="CU51" s="63"/>
      <c r="CV51" s="63"/>
      <c r="CW51" s="63"/>
      <c r="CX51" s="63"/>
      <c r="CY51" s="63"/>
      <c r="CZ51" s="63"/>
      <c r="DA51" s="63"/>
      <c r="DB51" s="63"/>
      <c r="DC51" s="63"/>
      <c r="DD51" s="63"/>
      <c r="DE51" s="63"/>
      <c r="DF51" s="63"/>
      <c r="DG51" s="63"/>
      <c r="DH51" s="63"/>
      <c r="DI51" s="63"/>
      <c r="DJ51" s="63"/>
      <c r="DK51" s="63"/>
      <c r="DL51" s="63"/>
      <c r="DM51" s="63"/>
      <c r="DN51" s="63"/>
      <c r="DO51" s="63"/>
      <c r="DP51" s="63"/>
      <c r="DQ51" s="63"/>
      <c r="DR51" s="63"/>
      <c r="DS51" s="63"/>
      <c r="DT51" s="63"/>
      <c r="DU51" s="63"/>
      <c r="DV51" s="63"/>
      <c r="DW51" s="63"/>
      <c r="DX51" s="63"/>
      <c r="DY51" s="63"/>
      <c r="DZ51" s="63"/>
      <c r="EA51" s="63"/>
      <c r="EB51" s="63"/>
      <c r="EC51" s="63"/>
      <c r="ED51" s="63"/>
      <c r="EE51" s="63"/>
      <c r="EF51" s="63"/>
      <c r="EG51" s="63"/>
      <c r="EH51" s="63"/>
      <c r="EI51" s="63"/>
      <c r="EJ51" s="63"/>
      <c r="EK51" s="63"/>
      <c r="EL51" s="63"/>
      <c r="EM51" s="63"/>
      <c r="EN51" s="63"/>
      <c r="EO51" s="63"/>
      <c r="EP51" s="63"/>
      <c r="EQ51" s="63"/>
      <c r="ER51" s="63"/>
      <c r="ES51" s="63"/>
      <c r="ET51" s="63"/>
      <c r="EU51" s="63"/>
      <c r="EV51" s="63"/>
      <c r="EW51" s="63"/>
      <c r="EX51" s="63"/>
      <c r="EY51" s="63"/>
      <c r="EZ51" s="63"/>
      <c r="FA51" s="63"/>
      <c r="FB51" s="63"/>
      <c r="FC51" s="63"/>
      <c r="FD51" s="63"/>
      <c r="FE51" s="63"/>
      <c r="FF51" s="63"/>
      <c r="FG51" s="63"/>
      <c r="FH51" s="63"/>
      <c r="FI51" s="63"/>
      <c r="FJ51" s="63"/>
      <c r="FK51" s="63"/>
      <c r="FL51" s="63"/>
      <c r="FM51" s="63"/>
      <c r="FN51" s="63"/>
      <c r="FO51" s="63"/>
      <c r="FP51" s="63"/>
      <c r="FQ51" s="63"/>
      <c r="FR51" s="63"/>
      <c r="FS51" s="63"/>
      <c r="FT51" s="63"/>
      <c r="FU51" s="63"/>
      <c r="FV51" s="63"/>
      <c r="FW51" s="63"/>
      <c r="FX51" s="63"/>
      <c r="FY51" s="63"/>
      <c r="FZ51" s="63"/>
      <c r="GA51" s="63"/>
      <c r="GB51" s="63"/>
      <c r="GC51" s="63"/>
      <c r="GD51" s="63"/>
      <c r="GE51" s="63"/>
      <c r="GF51" s="63"/>
      <c r="GG51" s="63"/>
      <c r="GH51" s="63"/>
      <c r="GI51" s="63"/>
      <c r="GJ51" s="63"/>
      <c r="GK51" s="63"/>
      <c r="GL51" s="63"/>
      <c r="GM51" s="63"/>
      <c r="GN51" s="63"/>
      <c r="GO51" s="63"/>
      <c r="GP51" s="63"/>
      <c r="GQ51" s="63"/>
      <c r="GR51" s="63"/>
      <c r="GS51" s="63"/>
      <c r="GT51" s="63"/>
      <c r="GU51" s="63"/>
      <c r="GV51" s="63"/>
      <c r="GW51" s="63"/>
      <c r="GX51" s="63"/>
      <c r="GY51" s="63"/>
      <c r="GZ51" s="63"/>
      <c r="HA51" s="63"/>
      <c r="HB51" s="63"/>
      <c r="HC51" s="63"/>
      <c r="HD51" s="63"/>
      <c r="HE51" s="63"/>
      <c r="HF51" s="63"/>
      <c r="HG51" s="63"/>
      <c r="HH51" s="63"/>
      <c r="HI51" s="63"/>
      <c r="HJ51" s="63"/>
      <c r="HK51" s="63"/>
      <c r="HL51" s="63"/>
      <c r="HM51" s="63"/>
      <c r="HN51" s="63"/>
      <c r="HO51" s="63"/>
    </row>
    <row r="52" spans="1:223" ht="24" thickBot="1" x14ac:dyDescent="0.4">
      <c r="A52" s="85"/>
      <c r="B52" s="85"/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 t="str">
        <f>Tableau8[[#This Row],[GRADE]]&amp;" "&amp;Tableau8[[#This Row],[NOM]]</f>
        <v xml:space="preserve"> </v>
      </c>
      <c r="Z52" s="80"/>
      <c r="AI52" s="63"/>
      <c r="AJ52" s="63"/>
      <c r="AK52" s="63"/>
      <c r="AL52" s="63"/>
      <c r="AM52" s="63"/>
      <c r="AN52" s="63"/>
      <c r="AO52" s="63"/>
      <c r="AP52" s="63"/>
      <c r="AQ52" s="63"/>
      <c r="AR52" s="63"/>
      <c r="AS52" s="63"/>
      <c r="AT52" s="63"/>
      <c r="AU52" s="63"/>
      <c r="AV52" s="63"/>
      <c r="AW52" s="63"/>
      <c r="AX52" s="63"/>
      <c r="AY52" s="63"/>
      <c r="AZ52" s="63"/>
      <c r="BA52" s="63"/>
      <c r="BB52" s="63"/>
      <c r="BC52" s="63"/>
      <c r="BD52" s="63"/>
      <c r="BE52" s="63"/>
      <c r="BF52" s="63"/>
      <c r="BG52" s="63"/>
      <c r="BH52" s="63"/>
      <c r="BI52" s="63"/>
      <c r="BJ52" s="63"/>
      <c r="BK52" s="63"/>
      <c r="BL52" s="63"/>
      <c r="BM52" s="63"/>
      <c r="BN52" s="63"/>
      <c r="BO52" s="63"/>
      <c r="BP52" s="63"/>
      <c r="BQ52" s="63"/>
      <c r="BR52" s="63"/>
      <c r="BS52" s="63"/>
      <c r="BT52" s="63"/>
      <c r="BU52" s="63"/>
      <c r="BV52" s="63"/>
      <c r="BW52" s="63"/>
      <c r="BX52" s="63"/>
      <c r="BY52" s="63"/>
      <c r="BZ52" s="63"/>
      <c r="CA52" s="63"/>
      <c r="CB52" s="63"/>
      <c r="CC52" s="63"/>
      <c r="CD52" s="63"/>
      <c r="CE52" s="63"/>
      <c r="CF52" s="63"/>
      <c r="CG52" s="63"/>
      <c r="CH52" s="63"/>
      <c r="CI52" s="63"/>
      <c r="CJ52" s="63"/>
      <c r="CK52" s="63"/>
      <c r="CL52" s="63"/>
      <c r="CM52" s="63"/>
      <c r="CN52" s="63"/>
      <c r="CO52" s="63"/>
      <c r="CP52" s="63"/>
      <c r="CQ52" s="63"/>
      <c r="CR52" s="63"/>
      <c r="CS52" s="63"/>
      <c r="CT52" s="63"/>
      <c r="CU52" s="63"/>
      <c r="CV52" s="63"/>
      <c r="CW52" s="63"/>
      <c r="CX52" s="63"/>
      <c r="CY52" s="63"/>
      <c r="CZ52" s="63"/>
      <c r="DA52" s="63"/>
      <c r="DB52" s="63"/>
      <c r="DC52" s="63"/>
      <c r="DD52" s="63"/>
      <c r="DE52" s="63"/>
      <c r="DF52" s="63"/>
      <c r="DG52" s="63"/>
      <c r="DH52" s="63"/>
      <c r="DI52" s="63"/>
      <c r="DJ52" s="63"/>
      <c r="DK52" s="63"/>
      <c r="DL52" s="63"/>
      <c r="DM52" s="63"/>
      <c r="DN52" s="63"/>
      <c r="DO52" s="63"/>
      <c r="DP52" s="63"/>
      <c r="DQ52" s="63"/>
      <c r="DR52" s="63"/>
      <c r="DS52" s="63"/>
      <c r="DT52" s="63"/>
      <c r="DU52" s="63"/>
      <c r="DV52" s="63"/>
      <c r="DW52" s="63"/>
      <c r="DX52" s="63"/>
      <c r="DY52" s="63"/>
      <c r="DZ52" s="63"/>
      <c r="EA52" s="63"/>
      <c r="EB52" s="63"/>
      <c r="EC52" s="63"/>
      <c r="ED52" s="63"/>
      <c r="EE52" s="63"/>
      <c r="EF52" s="63"/>
      <c r="EG52" s="63"/>
      <c r="EH52" s="63"/>
      <c r="EI52" s="63"/>
      <c r="EJ52" s="63"/>
      <c r="EK52" s="63"/>
      <c r="EL52" s="63"/>
      <c r="EM52" s="63"/>
      <c r="EN52" s="63"/>
      <c r="EO52" s="63"/>
      <c r="EP52" s="63"/>
      <c r="EQ52" s="63"/>
      <c r="ER52" s="63"/>
      <c r="ES52" s="63"/>
      <c r="ET52" s="63"/>
      <c r="EU52" s="63"/>
      <c r="EV52" s="63"/>
      <c r="EW52" s="63"/>
      <c r="EX52" s="63"/>
      <c r="EY52" s="63"/>
      <c r="EZ52" s="63"/>
      <c r="FA52" s="63"/>
      <c r="FB52" s="63"/>
      <c r="FC52" s="63"/>
      <c r="FD52" s="63"/>
      <c r="FE52" s="63"/>
      <c r="FF52" s="63"/>
      <c r="FG52" s="63"/>
      <c r="FH52" s="63"/>
      <c r="FI52" s="63"/>
      <c r="FJ52" s="63"/>
      <c r="FK52" s="63"/>
      <c r="FL52" s="63"/>
      <c r="FM52" s="63"/>
      <c r="FN52" s="63"/>
      <c r="FO52" s="63"/>
      <c r="FP52" s="63"/>
      <c r="FQ52" s="63"/>
      <c r="FR52" s="63"/>
      <c r="FS52" s="63"/>
      <c r="FT52" s="63"/>
      <c r="FU52" s="63"/>
      <c r="FV52" s="63"/>
      <c r="FW52" s="63"/>
      <c r="FX52" s="63"/>
      <c r="FY52" s="63"/>
      <c r="FZ52" s="63"/>
      <c r="GA52" s="63"/>
      <c r="GB52" s="63"/>
      <c r="GC52" s="63"/>
      <c r="GD52" s="63"/>
      <c r="GE52" s="63"/>
      <c r="GF52" s="63"/>
      <c r="GG52" s="63"/>
      <c r="GH52" s="63"/>
      <c r="GI52" s="63"/>
      <c r="GJ52" s="63"/>
      <c r="GK52" s="63"/>
      <c r="GL52" s="63"/>
      <c r="GM52" s="63"/>
      <c r="GN52" s="63"/>
      <c r="GO52" s="63"/>
      <c r="GP52" s="63"/>
      <c r="GQ52" s="63"/>
      <c r="GR52" s="63"/>
      <c r="GS52" s="63"/>
      <c r="GT52" s="63"/>
      <c r="GU52" s="63"/>
      <c r="GV52" s="63"/>
      <c r="GW52" s="63"/>
      <c r="GX52" s="63"/>
      <c r="GY52" s="63"/>
      <c r="GZ52" s="63"/>
      <c r="HA52" s="63"/>
      <c r="HB52" s="63"/>
      <c r="HC52" s="63"/>
      <c r="HD52" s="63"/>
      <c r="HE52" s="63"/>
      <c r="HF52" s="63"/>
      <c r="HG52" s="63"/>
      <c r="HH52" s="63"/>
      <c r="HI52" s="63"/>
      <c r="HJ52" s="63"/>
      <c r="HK52" s="63"/>
      <c r="HL52" s="63"/>
      <c r="HM52" s="63"/>
      <c r="HN52" s="63"/>
      <c r="HO52" s="63"/>
    </row>
    <row r="53" spans="1:223" ht="24" thickBot="1" x14ac:dyDescent="0.4">
      <c r="A53" s="85"/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  <c r="M53" s="85"/>
      <c r="N53" s="85"/>
      <c r="O53" s="85"/>
      <c r="P53" s="85"/>
      <c r="Q53" s="85"/>
      <c r="R53" s="85"/>
      <c r="S53" s="85"/>
      <c r="T53" s="85"/>
      <c r="U53" s="85"/>
      <c r="V53" s="85"/>
      <c r="W53" s="85"/>
      <c r="X53" s="85"/>
      <c r="Y53" s="85" t="str">
        <f>Tableau8[[#This Row],[GRADE]]&amp;" "&amp;Tableau8[[#This Row],[NOM]]</f>
        <v xml:space="preserve"> </v>
      </c>
      <c r="Z53" s="80"/>
      <c r="AI53" s="63"/>
      <c r="AJ53" s="63"/>
      <c r="AK53" s="63"/>
      <c r="AL53" s="63"/>
      <c r="AM53" s="63"/>
      <c r="AN53" s="63"/>
      <c r="AO53" s="63"/>
      <c r="AP53" s="63"/>
      <c r="AQ53" s="63"/>
      <c r="AR53" s="63"/>
      <c r="AS53" s="63"/>
      <c r="AT53" s="63"/>
      <c r="AU53" s="63"/>
      <c r="AV53" s="63"/>
      <c r="AW53" s="63"/>
      <c r="AX53" s="63"/>
      <c r="AY53" s="63"/>
      <c r="AZ53" s="63"/>
      <c r="BA53" s="63"/>
      <c r="BB53" s="63"/>
      <c r="BC53" s="63"/>
      <c r="BD53" s="63"/>
      <c r="BE53" s="63"/>
      <c r="BF53" s="63"/>
      <c r="BG53" s="63"/>
      <c r="BH53" s="63"/>
      <c r="BI53" s="63"/>
      <c r="BJ53" s="63"/>
      <c r="BK53" s="63"/>
      <c r="BL53" s="63"/>
      <c r="BM53" s="63"/>
      <c r="BN53" s="63"/>
      <c r="BO53" s="63"/>
      <c r="BP53" s="63"/>
      <c r="BQ53" s="63"/>
      <c r="BR53" s="63"/>
      <c r="BS53" s="63"/>
      <c r="BT53" s="63"/>
      <c r="BU53" s="63"/>
      <c r="BV53" s="63"/>
      <c r="BW53" s="63"/>
      <c r="BX53" s="63"/>
      <c r="BY53" s="63"/>
      <c r="BZ53" s="63"/>
      <c r="CA53" s="63"/>
      <c r="CB53" s="63"/>
      <c r="CC53" s="63"/>
      <c r="CD53" s="63"/>
      <c r="CE53" s="63"/>
      <c r="CF53" s="63"/>
      <c r="CG53" s="63"/>
      <c r="CH53" s="63"/>
      <c r="CI53" s="63"/>
      <c r="CJ53" s="63"/>
      <c r="CK53" s="63"/>
      <c r="CL53" s="63"/>
      <c r="CM53" s="63"/>
      <c r="CN53" s="63"/>
      <c r="CO53" s="63"/>
      <c r="CP53" s="63"/>
      <c r="CQ53" s="63"/>
      <c r="CR53" s="63"/>
      <c r="CS53" s="63"/>
      <c r="CT53" s="63"/>
      <c r="CU53" s="63"/>
      <c r="CV53" s="63"/>
      <c r="CW53" s="63"/>
      <c r="CX53" s="63"/>
      <c r="CY53" s="63"/>
      <c r="CZ53" s="63"/>
      <c r="DA53" s="63"/>
      <c r="DB53" s="63"/>
      <c r="DC53" s="63"/>
      <c r="DD53" s="63"/>
      <c r="DE53" s="63"/>
      <c r="DF53" s="63"/>
      <c r="DG53" s="63"/>
      <c r="DH53" s="63"/>
      <c r="DI53" s="63"/>
      <c r="DJ53" s="63"/>
      <c r="DK53" s="63"/>
      <c r="DL53" s="63"/>
      <c r="DM53" s="63"/>
      <c r="DN53" s="63"/>
      <c r="DO53" s="63"/>
      <c r="DP53" s="63"/>
      <c r="DQ53" s="63"/>
      <c r="DR53" s="63"/>
      <c r="DS53" s="63"/>
      <c r="DT53" s="63"/>
      <c r="DU53" s="63"/>
      <c r="DV53" s="63"/>
      <c r="DW53" s="63"/>
      <c r="DX53" s="63"/>
      <c r="DY53" s="63"/>
      <c r="DZ53" s="63"/>
      <c r="EA53" s="63"/>
      <c r="EB53" s="63"/>
      <c r="EC53" s="63"/>
      <c r="ED53" s="63"/>
      <c r="EE53" s="63"/>
      <c r="EF53" s="63"/>
      <c r="EG53" s="63"/>
      <c r="EH53" s="63"/>
      <c r="EI53" s="63"/>
      <c r="EJ53" s="63"/>
      <c r="EK53" s="63"/>
      <c r="EL53" s="63"/>
      <c r="EM53" s="63"/>
      <c r="EN53" s="63"/>
      <c r="EO53" s="63"/>
      <c r="EP53" s="63"/>
      <c r="EQ53" s="63"/>
      <c r="ER53" s="63"/>
      <c r="ES53" s="63"/>
      <c r="ET53" s="63"/>
      <c r="EU53" s="63"/>
      <c r="EV53" s="63"/>
      <c r="EW53" s="63"/>
      <c r="EX53" s="63"/>
      <c r="EY53" s="63"/>
      <c r="EZ53" s="63"/>
      <c r="FA53" s="63"/>
      <c r="FB53" s="63"/>
      <c r="FC53" s="63"/>
      <c r="FD53" s="63"/>
      <c r="FE53" s="63"/>
      <c r="FF53" s="63"/>
      <c r="FG53" s="63"/>
      <c r="FH53" s="63"/>
      <c r="FI53" s="63"/>
      <c r="FJ53" s="63"/>
      <c r="FK53" s="63"/>
      <c r="FL53" s="63"/>
      <c r="FM53" s="63"/>
      <c r="FN53" s="63"/>
      <c r="FO53" s="63"/>
      <c r="FP53" s="63"/>
      <c r="FQ53" s="63"/>
      <c r="FR53" s="63"/>
      <c r="FS53" s="63"/>
      <c r="FT53" s="63"/>
      <c r="FU53" s="63"/>
      <c r="FV53" s="63"/>
      <c r="FW53" s="63"/>
      <c r="FX53" s="63"/>
      <c r="FY53" s="63"/>
      <c r="FZ53" s="63"/>
      <c r="GA53" s="63"/>
      <c r="GB53" s="63"/>
      <c r="GC53" s="63"/>
      <c r="GD53" s="63"/>
      <c r="GE53" s="63"/>
      <c r="GF53" s="63"/>
      <c r="GG53" s="63"/>
      <c r="GH53" s="63"/>
      <c r="GI53" s="63"/>
      <c r="GJ53" s="63"/>
      <c r="GK53" s="63"/>
      <c r="GL53" s="63"/>
      <c r="GM53" s="63"/>
      <c r="GN53" s="63"/>
      <c r="GO53" s="63"/>
      <c r="GP53" s="63"/>
      <c r="GQ53" s="63"/>
      <c r="GR53" s="63"/>
      <c r="GS53" s="63"/>
      <c r="GT53" s="63"/>
      <c r="GU53" s="63"/>
      <c r="GV53" s="63"/>
      <c r="GW53" s="63"/>
      <c r="GX53" s="63"/>
      <c r="GY53" s="63"/>
      <c r="GZ53" s="63"/>
      <c r="HA53" s="63"/>
      <c r="HB53" s="63"/>
      <c r="HC53" s="63"/>
      <c r="HD53" s="63"/>
      <c r="HE53" s="63"/>
      <c r="HF53" s="63"/>
      <c r="HG53" s="63"/>
      <c r="HH53" s="63"/>
      <c r="HI53" s="63"/>
      <c r="HJ53" s="63"/>
      <c r="HK53" s="63"/>
      <c r="HL53" s="63"/>
      <c r="HM53" s="63"/>
      <c r="HN53" s="63"/>
      <c r="HO53" s="63"/>
    </row>
    <row r="54" spans="1:223" ht="24" thickBot="1" x14ac:dyDescent="0.4">
      <c r="A54" s="85"/>
      <c r="B54" s="85"/>
      <c r="C54" s="85"/>
      <c r="D54" s="85"/>
      <c r="E54" s="85"/>
      <c r="F54" s="85"/>
      <c r="G54" s="85"/>
      <c r="H54" s="85"/>
      <c r="I54" s="85"/>
      <c r="J54" s="85"/>
      <c r="K54" s="85"/>
      <c r="L54" s="85"/>
      <c r="M54" s="85"/>
      <c r="N54" s="85"/>
      <c r="O54" s="85"/>
      <c r="P54" s="85"/>
      <c r="Q54" s="85"/>
      <c r="R54" s="85"/>
      <c r="S54" s="85"/>
      <c r="T54" s="85"/>
      <c r="U54" s="85"/>
      <c r="V54" s="85"/>
      <c r="W54" s="85"/>
      <c r="X54" s="85"/>
      <c r="Y54" s="85" t="str">
        <f>Tableau8[[#This Row],[GRADE]]&amp;" "&amp;Tableau8[[#This Row],[NOM]]</f>
        <v xml:space="preserve"> </v>
      </c>
      <c r="Z54" s="80"/>
      <c r="AI54" s="63"/>
      <c r="AJ54" s="63"/>
      <c r="AK54" s="63"/>
      <c r="AL54" s="63"/>
      <c r="AM54" s="63"/>
      <c r="AN54" s="63"/>
      <c r="AO54" s="63"/>
      <c r="AP54" s="63"/>
      <c r="AQ54" s="63"/>
      <c r="AR54" s="63"/>
      <c r="AS54" s="63"/>
      <c r="AT54" s="63"/>
      <c r="AU54" s="63"/>
      <c r="AV54" s="63"/>
      <c r="AW54" s="63"/>
      <c r="AX54" s="63"/>
      <c r="AY54" s="63"/>
      <c r="AZ54" s="63"/>
      <c r="BA54" s="63"/>
      <c r="BB54" s="63"/>
      <c r="BC54" s="63"/>
      <c r="BD54" s="63"/>
      <c r="BE54" s="63"/>
      <c r="BF54" s="63"/>
      <c r="BG54" s="63"/>
      <c r="BH54" s="63"/>
      <c r="BI54" s="63"/>
      <c r="BJ54" s="63"/>
      <c r="BK54" s="63"/>
      <c r="BL54" s="63"/>
      <c r="BM54" s="63"/>
      <c r="BN54" s="63"/>
      <c r="BO54" s="63"/>
      <c r="BP54" s="63"/>
      <c r="BQ54" s="63"/>
      <c r="BR54" s="63"/>
      <c r="BS54" s="63"/>
      <c r="BT54" s="63"/>
      <c r="BU54" s="63"/>
      <c r="BV54" s="63"/>
      <c r="BW54" s="63"/>
      <c r="BX54" s="63"/>
      <c r="BY54" s="63"/>
      <c r="BZ54" s="63"/>
      <c r="CA54" s="63"/>
      <c r="CB54" s="63"/>
      <c r="CC54" s="63"/>
      <c r="CD54" s="63"/>
      <c r="CE54" s="63"/>
      <c r="CF54" s="63"/>
      <c r="CG54" s="63"/>
      <c r="CH54" s="63"/>
      <c r="CI54" s="63"/>
      <c r="CJ54" s="63"/>
      <c r="CK54" s="63"/>
      <c r="CL54" s="63"/>
      <c r="CM54" s="63"/>
      <c r="CN54" s="63"/>
      <c r="CO54" s="63"/>
      <c r="CP54" s="63"/>
      <c r="CQ54" s="63"/>
      <c r="CR54" s="63"/>
      <c r="CS54" s="63"/>
      <c r="CT54" s="63"/>
      <c r="CU54" s="63"/>
      <c r="CV54" s="63"/>
      <c r="CW54" s="63"/>
      <c r="CX54" s="63"/>
      <c r="CY54" s="63"/>
      <c r="CZ54" s="63"/>
      <c r="DA54" s="63"/>
      <c r="DB54" s="63"/>
      <c r="DC54" s="63"/>
      <c r="DD54" s="63"/>
      <c r="DE54" s="63"/>
      <c r="DF54" s="63"/>
      <c r="DG54" s="63"/>
      <c r="DH54" s="63"/>
      <c r="DI54" s="63"/>
      <c r="DJ54" s="63"/>
      <c r="DK54" s="63"/>
      <c r="DL54" s="63"/>
      <c r="DM54" s="63"/>
      <c r="DN54" s="63"/>
      <c r="DO54" s="63"/>
      <c r="DP54" s="63"/>
      <c r="DQ54" s="63"/>
      <c r="DR54" s="63"/>
      <c r="DS54" s="63"/>
      <c r="DT54" s="63"/>
      <c r="DU54" s="63"/>
      <c r="DV54" s="63"/>
      <c r="DW54" s="63"/>
      <c r="DX54" s="63"/>
      <c r="DY54" s="63"/>
      <c r="DZ54" s="63"/>
      <c r="EA54" s="63"/>
      <c r="EB54" s="63"/>
      <c r="EC54" s="63"/>
      <c r="ED54" s="63"/>
      <c r="EE54" s="63"/>
      <c r="EF54" s="63"/>
      <c r="EG54" s="63"/>
      <c r="EH54" s="63"/>
      <c r="EI54" s="63"/>
      <c r="EJ54" s="63"/>
      <c r="EK54" s="63"/>
      <c r="EL54" s="63"/>
      <c r="EM54" s="63"/>
      <c r="EN54" s="63"/>
      <c r="EO54" s="63"/>
      <c r="EP54" s="63"/>
      <c r="EQ54" s="63"/>
      <c r="ER54" s="63"/>
      <c r="ES54" s="63"/>
      <c r="ET54" s="63"/>
      <c r="EU54" s="63"/>
      <c r="EV54" s="63"/>
      <c r="EW54" s="63"/>
      <c r="EX54" s="63"/>
      <c r="EY54" s="63"/>
      <c r="EZ54" s="63"/>
      <c r="FA54" s="63"/>
      <c r="FB54" s="63"/>
      <c r="FC54" s="63"/>
      <c r="FD54" s="63"/>
      <c r="FE54" s="63"/>
      <c r="FF54" s="63"/>
      <c r="FG54" s="63"/>
      <c r="FH54" s="63"/>
      <c r="FI54" s="63"/>
      <c r="FJ54" s="63"/>
      <c r="FK54" s="63"/>
      <c r="FL54" s="63"/>
      <c r="FM54" s="63"/>
      <c r="FN54" s="63"/>
      <c r="FO54" s="63"/>
      <c r="FP54" s="63"/>
      <c r="FQ54" s="63"/>
      <c r="FR54" s="63"/>
      <c r="FS54" s="63"/>
      <c r="FT54" s="63"/>
      <c r="FU54" s="63"/>
      <c r="FV54" s="63"/>
      <c r="FW54" s="63"/>
      <c r="FX54" s="63"/>
      <c r="FY54" s="63"/>
      <c r="FZ54" s="63"/>
      <c r="GA54" s="63"/>
      <c r="GB54" s="63"/>
      <c r="GC54" s="63"/>
      <c r="GD54" s="63"/>
      <c r="GE54" s="63"/>
      <c r="GF54" s="63"/>
      <c r="GG54" s="63"/>
      <c r="GH54" s="63"/>
      <c r="GI54" s="63"/>
      <c r="GJ54" s="63"/>
      <c r="GK54" s="63"/>
      <c r="GL54" s="63"/>
      <c r="GM54" s="63"/>
      <c r="GN54" s="63"/>
      <c r="GO54" s="63"/>
      <c r="GP54" s="63"/>
      <c r="GQ54" s="63"/>
      <c r="GR54" s="63"/>
      <c r="GS54" s="63"/>
      <c r="GT54" s="63"/>
      <c r="GU54" s="63"/>
      <c r="GV54" s="63"/>
      <c r="GW54" s="63"/>
      <c r="GX54" s="63"/>
      <c r="GY54" s="63"/>
      <c r="GZ54" s="63"/>
      <c r="HA54" s="63"/>
      <c r="HB54" s="63"/>
      <c r="HC54" s="63"/>
      <c r="HD54" s="63"/>
      <c r="HE54" s="63"/>
      <c r="HF54" s="63"/>
      <c r="HG54" s="63"/>
      <c r="HH54" s="63"/>
      <c r="HI54" s="63"/>
      <c r="HJ54" s="63"/>
      <c r="HK54" s="63"/>
      <c r="HL54" s="63"/>
      <c r="HM54" s="63"/>
      <c r="HN54" s="63"/>
      <c r="HO54" s="63"/>
    </row>
    <row r="55" spans="1:223" ht="24" thickBot="1" x14ac:dyDescent="0.4">
      <c r="A55" s="85"/>
      <c r="B55" s="85"/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 t="str">
        <f>Tableau8[[#This Row],[GRADE]]&amp;" "&amp;Tableau8[[#This Row],[NOM]]</f>
        <v xml:space="preserve"> </v>
      </c>
      <c r="Z55" s="80"/>
      <c r="AI55" s="63"/>
      <c r="AJ55" s="63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  <c r="BC55" s="63"/>
      <c r="BD55" s="63"/>
      <c r="BE55" s="63"/>
      <c r="BF55" s="63"/>
      <c r="BG55" s="63"/>
      <c r="BH55" s="63"/>
      <c r="BI55" s="63"/>
      <c r="BJ55" s="63"/>
      <c r="BK55" s="63"/>
      <c r="BL55" s="63"/>
      <c r="BM55" s="63"/>
      <c r="BN55" s="63"/>
      <c r="BO55" s="63"/>
      <c r="BP55" s="63"/>
      <c r="BQ55" s="63"/>
      <c r="BR55" s="63"/>
      <c r="BS55" s="63"/>
      <c r="BT55" s="63"/>
      <c r="BU55" s="63"/>
      <c r="BV55" s="63"/>
      <c r="BW55" s="63"/>
      <c r="BX55" s="63"/>
      <c r="BY55" s="63"/>
      <c r="BZ55" s="63"/>
      <c r="CA55" s="63"/>
      <c r="CB55" s="63"/>
      <c r="CC55" s="63"/>
      <c r="CD55" s="63"/>
      <c r="CE55" s="63"/>
      <c r="CF55" s="63"/>
      <c r="CG55" s="63"/>
      <c r="CH55" s="63"/>
      <c r="CI55" s="63"/>
      <c r="CJ55" s="63"/>
      <c r="CK55" s="63"/>
      <c r="CL55" s="63"/>
      <c r="CM55" s="63"/>
      <c r="CN55" s="63"/>
      <c r="CO55" s="63"/>
      <c r="CP55" s="63"/>
      <c r="CQ55" s="63"/>
      <c r="CR55" s="63"/>
      <c r="CS55" s="63"/>
      <c r="CT55" s="63"/>
      <c r="CU55" s="63"/>
      <c r="CV55" s="63"/>
      <c r="CW55" s="63"/>
      <c r="CX55" s="63"/>
      <c r="CY55" s="63"/>
      <c r="CZ55" s="63"/>
      <c r="DA55" s="63"/>
      <c r="DB55" s="63"/>
      <c r="DC55" s="63"/>
      <c r="DD55" s="63"/>
      <c r="DE55" s="63"/>
      <c r="DF55" s="63"/>
      <c r="DG55" s="63"/>
      <c r="DH55" s="63"/>
      <c r="DI55" s="63"/>
      <c r="DJ55" s="63"/>
      <c r="DK55" s="63"/>
      <c r="DL55" s="63"/>
      <c r="DM55" s="63"/>
      <c r="DN55" s="63"/>
      <c r="DO55" s="63"/>
      <c r="DP55" s="63"/>
      <c r="DQ55" s="63"/>
      <c r="DR55" s="63"/>
      <c r="DS55" s="63"/>
      <c r="DT55" s="63"/>
      <c r="DU55" s="63"/>
      <c r="DV55" s="63"/>
      <c r="DW55" s="63"/>
      <c r="DX55" s="63"/>
      <c r="DY55" s="63"/>
      <c r="DZ55" s="63"/>
      <c r="EA55" s="63"/>
      <c r="EB55" s="63"/>
      <c r="EC55" s="63"/>
      <c r="ED55" s="63"/>
      <c r="EE55" s="63"/>
      <c r="EF55" s="63"/>
      <c r="EG55" s="63"/>
      <c r="EH55" s="63"/>
      <c r="EI55" s="63"/>
      <c r="EJ55" s="63"/>
      <c r="EK55" s="63"/>
      <c r="EL55" s="63"/>
      <c r="EM55" s="63"/>
      <c r="EN55" s="63"/>
      <c r="EO55" s="63"/>
      <c r="EP55" s="63"/>
      <c r="EQ55" s="63"/>
      <c r="ER55" s="63"/>
      <c r="ES55" s="63"/>
      <c r="ET55" s="63"/>
      <c r="EU55" s="63"/>
      <c r="EV55" s="63"/>
      <c r="EW55" s="63"/>
      <c r="EX55" s="63"/>
      <c r="EY55" s="63"/>
      <c r="EZ55" s="63"/>
      <c r="FA55" s="63"/>
      <c r="FB55" s="63"/>
      <c r="FC55" s="63"/>
      <c r="FD55" s="63"/>
      <c r="FE55" s="63"/>
      <c r="FF55" s="63"/>
      <c r="FG55" s="63"/>
      <c r="FH55" s="63"/>
      <c r="FI55" s="63"/>
      <c r="FJ55" s="63"/>
      <c r="FK55" s="63"/>
      <c r="FL55" s="63"/>
      <c r="FM55" s="63"/>
      <c r="FN55" s="63"/>
      <c r="FO55" s="63"/>
      <c r="FP55" s="63"/>
      <c r="FQ55" s="63"/>
      <c r="FR55" s="63"/>
      <c r="FS55" s="63"/>
      <c r="FT55" s="63"/>
      <c r="FU55" s="63"/>
      <c r="FV55" s="63"/>
      <c r="FW55" s="63"/>
      <c r="FX55" s="63"/>
      <c r="FY55" s="63"/>
      <c r="FZ55" s="63"/>
      <c r="GA55" s="63"/>
      <c r="GB55" s="63"/>
      <c r="GC55" s="63"/>
      <c r="GD55" s="63"/>
      <c r="GE55" s="63"/>
      <c r="GF55" s="63"/>
      <c r="GG55" s="63"/>
      <c r="GH55" s="63"/>
      <c r="GI55" s="63"/>
      <c r="GJ55" s="63"/>
      <c r="GK55" s="63"/>
      <c r="GL55" s="63"/>
      <c r="GM55" s="63"/>
      <c r="GN55" s="63"/>
      <c r="GO55" s="63"/>
      <c r="GP55" s="63"/>
      <c r="GQ55" s="63"/>
      <c r="GR55" s="63"/>
      <c r="GS55" s="63"/>
      <c r="GT55" s="63"/>
      <c r="GU55" s="63"/>
      <c r="GV55" s="63"/>
      <c r="GW55" s="63"/>
      <c r="GX55" s="63"/>
      <c r="GY55" s="63"/>
      <c r="GZ55" s="63"/>
      <c r="HA55" s="63"/>
      <c r="HB55" s="63"/>
      <c r="HC55" s="63"/>
      <c r="HD55" s="63"/>
      <c r="HE55" s="63"/>
      <c r="HF55" s="63"/>
      <c r="HG55" s="63"/>
      <c r="HH55" s="63"/>
      <c r="HI55" s="63"/>
      <c r="HJ55" s="63"/>
      <c r="HK55" s="63"/>
      <c r="HL55" s="63"/>
      <c r="HM55" s="63"/>
      <c r="HN55" s="63"/>
      <c r="HO55" s="63"/>
    </row>
    <row r="56" spans="1:223" ht="24" thickBot="1" x14ac:dyDescent="0.4">
      <c r="A56" s="85"/>
      <c r="B56" s="85"/>
      <c r="C56" s="85"/>
      <c r="D56" s="85"/>
      <c r="E56" s="85"/>
      <c r="F56" s="85"/>
      <c r="G56" s="85"/>
      <c r="H56" s="85"/>
      <c r="I56" s="85"/>
      <c r="J56" s="85"/>
      <c r="K56" s="85"/>
      <c r="L56" s="85"/>
      <c r="M56" s="85"/>
      <c r="N56" s="85"/>
      <c r="O56" s="85"/>
      <c r="P56" s="85"/>
      <c r="Q56" s="85"/>
      <c r="R56" s="85"/>
      <c r="S56" s="85"/>
      <c r="T56" s="85"/>
      <c r="U56" s="85"/>
      <c r="V56" s="85"/>
      <c r="W56" s="85"/>
      <c r="X56" s="85"/>
      <c r="Y56" s="85" t="str">
        <f>Tableau8[[#This Row],[GRADE]]&amp;" "&amp;Tableau8[[#This Row],[NOM]]</f>
        <v xml:space="preserve"> </v>
      </c>
      <c r="Z56" s="80"/>
      <c r="AI56" s="63"/>
      <c r="AJ56" s="63"/>
      <c r="AK56" s="63"/>
      <c r="AL56" s="63"/>
      <c r="AM56" s="63"/>
      <c r="AN56" s="63"/>
      <c r="AO56" s="63"/>
      <c r="AP56" s="63"/>
      <c r="AQ56" s="63"/>
      <c r="AR56" s="63"/>
      <c r="AS56" s="63"/>
      <c r="AT56" s="63"/>
      <c r="AU56" s="63"/>
      <c r="AV56" s="63"/>
      <c r="AW56" s="63"/>
      <c r="AX56" s="63"/>
      <c r="AY56" s="63"/>
      <c r="AZ56" s="63"/>
      <c r="BA56" s="63"/>
      <c r="BB56" s="63"/>
      <c r="BC56" s="63"/>
      <c r="BD56" s="63"/>
      <c r="BE56" s="63"/>
      <c r="BF56" s="63"/>
      <c r="BG56" s="63"/>
      <c r="BH56" s="63"/>
      <c r="BI56" s="63"/>
      <c r="BJ56" s="63"/>
      <c r="BK56" s="63"/>
      <c r="BL56" s="63"/>
      <c r="BM56" s="63"/>
      <c r="BN56" s="63"/>
      <c r="BO56" s="63"/>
      <c r="BP56" s="63"/>
      <c r="BQ56" s="63"/>
      <c r="BR56" s="63"/>
      <c r="BS56" s="63"/>
      <c r="BT56" s="63"/>
      <c r="BU56" s="63"/>
      <c r="BV56" s="63"/>
      <c r="BW56" s="63"/>
      <c r="BX56" s="63"/>
      <c r="BY56" s="63"/>
      <c r="BZ56" s="63"/>
      <c r="CA56" s="63"/>
      <c r="CB56" s="63"/>
      <c r="CC56" s="63"/>
      <c r="CD56" s="63"/>
      <c r="CE56" s="63"/>
      <c r="CF56" s="63"/>
      <c r="CG56" s="63"/>
      <c r="CH56" s="63"/>
      <c r="CI56" s="63"/>
      <c r="CJ56" s="63"/>
      <c r="CK56" s="63"/>
      <c r="CL56" s="63"/>
      <c r="CM56" s="63"/>
      <c r="CN56" s="63"/>
      <c r="CO56" s="63"/>
      <c r="CP56" s="63"/>
      <c r="CQ56" s="63"/>
      <c r="CR56" s="63"/>
      <c r="CS56" s="63"/>
      <c r="CT56" s="63"/>
      <c r="CU56" s="63"/>
      <c r="CV56" s="63"/>
      <c r="CW56" s="63"/>
      <c r="CX56" s="63"/>
      <c r="CY56" s="63"/>
      <c r="CZ56" s="63"/>
      <c r="DA56" s="63"/>
      <c r="DB56" s="63"/>
      <c r="DC56" s="63"/>
      <c r="DD56" s="63"/>
      <c r="DE56" s="63"/>
      <c r="DF56" s="63"/>
      <c r="DG56" s="63"/>
      <c r="DH56" s="63"/>
      <c r="DI56" s="63"/>
      <c r="DJ56" s="63"/>
      <c r="DK56" s="63"/>
      <c r="DL56" s="63"/>
      <c r="DM56" s="63"/>
      <c r="DN56" s="63"/>
      <c r="DO56" s="63"/>
      <c r="DP56" s="63"/>
      <c r="DQ56" s="63"/>
      <c r="DR56" s="63"/>
      <c r="DS56" s="63"/>
      <c r="DT56" s="63"/>
      <c r="DU56" s="63"/>
      <c r="DV56" s="63"/>
      <c r="DW56" s="63"/>
      <c r="DX56" s="63"/>
      <c r="DY56" s="63"/>
      <c r="DZ56" s="63"/>
      <c r="EA56" s="63"/>
      <c r="EB56" s="63"/>
      <c r="EC56" s="63"/>
      <c r="ED56" s="63"/>
      <c r="EE56" s="63"/>
      <c r="EF56" s="63"/>
      <c r="EG56" s="63"/>
      <c r="EH56" s="63"/>
      <c r="EI56" s="63"/>
      <c r="EJ56" s="63"/>
      <c r="EK56" s="63"/>
      <c r="EL56" s="63"/>
      <c r="EM56" s="63"/>
      <c r="EN56" s="63"/>
      <c r="EO56" s="63"/>
      <c r="EP56" s="63"/>
      <c r="EQ56" s="63"/>
      <c r="ER56" s="63"/>
      <c r="ES56" s="63"/>
      <c r="ET56" s="63"/>
      <c r="EU56" s="63"/>
      <c r="EV56" s="63"/>
      <c r="EW56" s="63"/>
      <c r="EX56" s="63"/>
      <c r="EY56" s="63"/>
      <c r="EZ56" s="63"/>
      <c r="FA56" s="63"/>
      <c r="FB56" s="63"/>
      <c r="FC56" s="63"/>
      <c r="FD56" s="63"/>
      <c r="FE56" s="63"/>
      <c r="FF56" s="63"/>
      <c r="FG56" s="63"/>
      <c r="FH56" s="63"/>
      <c r="FI56" s="63"/>
      <c r="FJ56" s="63"/>
      <c r="FK56" s="63"/>
      <c r="FL56" s="63"/>
      <c r="FM56" s="63"/>
      <c r="FN56" s="63"/>
      <c r="FO56" s="63"/>
      <c r="FP56" s="63"/>
      <c r="FQ56" s="63"/>
      <c r="FR56" s="63"/>
      <c r="FS56" s="63"/>
      <c r="FT56" s="63"/>
      <c r="FU56" s="63"/>
      <c r="FV56" s="63"/>
      <c r="FW56" s="63"/>
      <c r="FX56" s="63"/>
      <c r="FY56" s="63"/>
      <c r="FZ56" s="63"/>
      <c r="GA56" s="63"/>
      <c r="GB56" s="63"/>
      <c r="GC56" s="63"/>
      <c r="GD56" s="63"/>
      <c r="GE56" s="63"/>
      <c r="GF56" s="63"/>
      <c r="GG56" s="63"/>
      <c r="GH56" s="63"/>
      <c r="GI56" s="63"/>
      <c r="GJ56" s="63"/>
      <c r="GK56" s="63"/>
      <c r="GL56" s="63"/>
      <c r="GM56" s="63"/>
      <c r="GN56" s="63"/>
      <c r="GO56" s="63"/>
      <c r="GP56" s="63"/>
      <c r="GQ56" s="63"/>
      <c r="GR56" s="63"/>
      <c r="GS56" s="63"/>
      <c r="GT56" s="63"/>
      <c r="GU56" s="63"/>
      <c r="GV56" s="63"/>
      <c r="GW56" s="63"/>
      <c r="GX56" s="63"/>
      <c r="GY56" s="63"/>
      <c r="GZ56" s="63"/>
      <c r="HA56" s="63"/>
      <c r="HB56" s="63"/>
      <c r="HC56" s="63"/>
      <c r="HD56" s="63"/>
      <c r="HE56" s="63"/>
      <c r="HF56" s="63"/>
      <c r="HG56" s="63"/>
      <c r="HH56" s="63"/>
      <c r="HI56" s="63"/>
      <c r="HJ56" s="63"/>
      <c r="HK56" s="63"/>
      <c r="HL56" s="63"/>
      <c r="HM56" s="63"/>
      <c r="HN56" s="63"/>
      <c r="HO56" s="63"/>
    </row>
    <row r="57" spans="1:223" ht="24" thickBot="1" x14ac:dyDescent="0.4">
      <c r="A57" s="85"/>
      <c r="B57" s="85"/>
      <c r="C57" s="85"/>
      <c r="D57" s="85"/>
      <c r="E57" s="85"/>
      <c r="F57" s="85"/>
      <c r="G57" s="85"/>
      <c r="H57" s="85"/>
      <c r="I57" s="85"/>
      <c r="J57" s="85"/>
      <c r="K57" s="85"/>
      <c r="L57" s="85"/>
      <c r="M57" s="85"/>
      <c r="N57" s="85"/>
      <c r="O57" s="85"/>
      <c r="P57" s="85"/>
      <c r="Q57" s="85"/>
      <c r="R57" s="85"/>
      <c r="S57" s="85"/>
      <c r="T57" s="85"/>
      <c r="U57" s="85"/>
      <c r="V57" s="85"/>
      <c r="W57" s="85"/>
      <c r="X57" s="85"/>
      <c r="Y57" s="85" t="str">
        <f>Tableau8[[#This Row],[GRADE]]&amp;" "&amp;Tableau8[[#This Row],[NOM]]</f>
        <v xml:space="preserve"> </v>
      </c>
      <c r="Z57" s="80"/>
      <c r="AI57" s="63"/>
      <c r="AJ57" s="63"/>
      <c r="AK57" s="63"/>
      <c r="AL57" s="63"/>
      <c r="AM57" s="63"/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3"/>
      <c r="AY57" s="63"/>
      <c r="AZ57" s="63"/>
      <c r="BA57" s="63"/>
      <c r="BB57" s="63"/>
      <c r="BC57" s="63"/>
      <c r="BD57" s="63"/>
      <c r="BE57" s="63"/>
      <c r="BF57" s="63"/>
      <c r="BG57" s="63"/>
      <c r="BH57" s="63"/>
      <c r="BI57" s="63"/>
      <c r="BJ57" s="63"/>
      <c r="BK57" s="63"/>
      <c r="BL57" s="63"/>
      <c r="BM57" s="63"/>
      <c r="BN57" s="63"/>
      <c r="BO57" s="63"/>
      <c r="BP57" s="63"/>
      <c r="BQ57" s="63"/>
      <c r="BR57" s="63"/>
      <c r="BS57" s="63"/>
      <c r="BT57" s="63"/>
      <c r="BU57" s="63"/>
      <c r="BV57" s="63"/>
      <c r="BW57" s="63"/>
      <c r="BX57" s="63"/>
      <c r="BY57" s="63"/>
      <c r="BZ57" s="63"/>
      <c r="CA57" s="63"/>
      <c r="CB57" s="63"/>
      <c r="CC57" s="63"/>
      <c r="CD57" s="63"/>
      <c r="CE57" s="63"/>
      <c r="CF57" s="63"/>
      <c r="CG57" s="63"/>
      <c r="CH57" s="63"/>
      <c r="CI57" s="63"/>
      <c r="CJ57" s="63"/>
      <c r="CK57" s="63"/>
      <c r="CL57" s="63"/>
      <c r="CM57" s="63"/>
      <c r="CN57" s="63"/>
      <c r="CO57" s="63"/>
      <c r="CP57" s="63"/>
      <c r="CQ57" s="63"/>
      <c r="CR57" s="63"/>
      <c r="CS57" s="63"/>
      <c r="CT57" s="63"/>
      <c r="CU57" s="63"/>
      <c r="CV57" s="63"/>
      <c r="CW57" s="63"/>
      <c r="CX57" s="63"/>
      <c r="CY57" s="63"/>
      <c r="CZ57" s="63"/>
      <c r="DA57" s="63"/>
      <c r="DB57" s="63"/>
      <c r="DC57" s="63"/>
      <c r="DD57" s="63"/>
      <c r="DE57" s="63"/>
      <c r="DF57" s="63"/>
      <c r="DG57" s="63"/>
      <c r="DH57" s="63"/>
      <c r="DI57" s="63"/>
      <c r="DJ57" s="63"/>
      <c r="DK57" s="63"/>
      <c r="DL57" s="63"/>
      <c r="DM57" s="63"/>
      <c r="DN57" s="63"/>
      <c r="DO57" s="63"/>
      <c r="DP57" s="63"/>
      <c r="DQ57" s="63"/>
      <c r="DR57" s="63"/>
      <c r="DS57" s="63"/>
      <c r="DT57" s="63"/>
      <c r="DU57" s="63"/>
      <c r="DV57" s="63"/>
      <c r="DW57" s="63"/>
      <c r="DX57" s="63"/>
      <c r="DY57" s="63"/>
      <c r="DZ57" s="63"/>
      <c r="EA57" s="63"/>
      <c r="EB57" s="63"/>
      <c r="EC57" s="63"/>
      <c r="ED57" s="63"/>
      <c r="EE57" s="63"/>
      <c r="EF57" s="63"/>
      <c r="EG57" s="63"/>
      <c r="EH57" s="63"/>
      <c r="EI57" s="63"/>
      <c r="EJ57" s="63"/>
      <c r="EK57" s="63"/>
      <c r="EL57" s="63"/>
      <c r="EM57" s="63"/>
      <c r="EN57" s="63"/>
      <c r="EO57" s="63"/>
      <c r="EP57" s="63"/>
      <c r="EQ57" s="63"/>
      <c r="ER57" s="63"/>
      <c r="ES57" s="63"/>
      <c r="ET57" s="63"/>
      <c r="EU57" s="63"/>
      <c r="EV57" s="63"/>
      <c r="EW57" s="63"/>
      <c r="EX57" s="63"/>
      <c r="EY57" s="63"/>
      <c r="EZ57" s="63"/>
      <c r="FA57" s="63"/>
      <c r="FB57" s="63"/>
      <c r="FC57" s="63"/>
      <c r="FD57" s="63"/>
      <c r="FE57" s="63"/>
      <c r="FF57" s="63"/>
      <c r="FG57" s="63"/>
      <c r="FH57" s="63"/>
      <c r="FI57" s="63"/>
      <c r="FJ57" s="63"/>
      <c r="FK57" s="63"/>
      <c r="FL57" s="63"/>
      <c r="FM57" s="63"/>
      <c r="FN57" s="63"/>
      <c r="FO57" s="63"/>
      <c r="FP57" s="63"/>
      <c r="FQ57" s="63"/>
      <c r="FR57" s="63"/>
      <c r="FS57" s="63"/>
      <c r="FT57" s="63"/>
      <c r="FU57" s="63"/>
      <c r="FV57" s="63"/>
      <c r="FW57" s="63"/>
      <c r="FX57" s="63"/>
      <c r="FY57" s="63"/>
      <c r="FZ57" s="63"/>
      <c r="GA57" s="63"/>
      <c r="GB57" s="63"/>
      <c r="GC57" s="63"/>
      <c r="GD57" s="63"/>
      <c r="GE57" s="63"/>
      <c r="GF57" s="63"/>
      <c r="GG57" s="63"/>
      <c r="GH57" s="63"/>
      <c r="GI57" s="63"/>
      <c r="GJ57" s="63"/>
      <c r="GK57" s="63"/>
      <c r="GL57" s="63"/>
      <c r="GM57" s="63"/>
      <c r="GN57" s="63"/>
      <c r="GO57" s="63"/>
      <c r="GP57" s="63"/>
      <c r="GQ57" s="63"/>
      <c r="GR57" s="63"/>
      <c r="GS57" s="63"/>
      <c r="GT57" s="63"/>
      <c r="GU57" s="63"/>
      <c r="GV57" s="63"/>
      <c r="GW57" s="63"/>
      <c r="GX57" s="63"/>
      <c r="GY57" s="63"/>
      <c r="GZ57" s="63"/>
      <c r="HA57" s="63"/>
      <c r="HB57" s="63"/>
      <c r="HC57" s="63"/>
      <c r="HD57" s="63"/>
      <c r="HE57" s="63"/>
      <c r="HF57" s="63"/>
      <c r="HG57" s="63"/>
      <c r="HH57" s="63"/>
      <c r="HI57" s="63"/>
      <c r="HJ57" s="63"/>
      <c r="HK57" s="63"/>
      <c r="HL57" s="63"/>
      <c r="HM57" s="63"/>
      <c r="HN57" s="63"/>
      <c r="HO57" s="63"/>
    </row>
    <row r="58" spans="1:223" ht="24" thickBot="1" x14ac:dyDescent="0.4">
      <c r="A58" s="85"/>
      <c r="B58" s="85"/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 t="str">
        <f>Tableau8[[#This Row],[GRADE]]&amp;" "&amp;Tableau8[[#This Row],[NOM]]</f>
        <v xml:space="preserve"> </v>
      </c>
      <c r="Z58" s="80"/>
      <c r="AI58" s="63"/>
      <c r="AJ58" s="63"/>
      <c r="AK58" s="63"/>
      <c r="AL58" s="63"/>
      <c r="AM58" s="63"/>
      <c r="AN58" s="63"/>
      <c r="AO58" s="63"/>
      <c r="AP58" s="63"/>
      <c r="AQ58" s="63"/>
      <c r="AR58" s="63"/>
      <c r="AS58" s="63"/>
      <c r="AT58" s="63"/>
      <c r="AU58" s="63"/>
      <c r="AV58" s="63"/>
      <c r="AW58" s="63"/>
      <c r="AX58" s="63"/>
      <c r="AY58" s="63"/>
      <c r="AZ58" s="63"/>
      <c r="BA58" s="63"/>
      <c r="BB58" s="63"/>
      <c r="BC58" s="63"/>
      <c r="BD58" s="63"/>
      <c r="BE58" s="63"/>
      <c r="BF58" s="63"/>
      <c r="BG58" s="63"/>
      <c r="BH58" s="63"/>
      <c r="BI58" s="63"/>
      <c r="BJ58" s="63"/>
      <c r="BK58" s="63"/>
      <c r="BL58" s="63"/>
      <c r="BM58" s="63"/>
      <c r="BN58" s="63"/>
      <c r="BO58" s="63"/>
      <c r="BP58" s="63"/>
      <c r="BQ58" s="63"/>
      <c r="BR58" s="63"/>
      <c r="BS58" s="63"/>
      <c r="BT58" s="63"/>
      <c r="BU58" s="63"/>
      <c r="BV58" s="63"/>
      <c r="BW58" s="63"/>
      <c r="BX58" s="63"/>
      <c r="BY58" s="63"/>
      <c r="BZ58" s="63"/>
      <c r="CA58" s="63"/>
      <c r="CB58" s="63"/>
      <c r="CC58" s="63"/>
      <c r="CD58" s="63"/>
      <c r="CE58" s="63"/>
      <c r="CF58" s="63"/>
      <c r="CG58" s="63"/>
      <c r="CH58" s="63"/>
      <c r="CI58" s="63"/>
      <c r="CJ58" s="63"/>
      <c r="CK58" s="63"/>
      <c r="CL58" s="63"/>
      <c r="CM58" s="63"/>
      <c r="CN58" s="63"/>
      <c r="CO58" s="63"/>
      <c r="CP58" s="63"/>
      <c r="CQ58" s="63"/>
      <c r="CR58" s="63"/>
      <c r="CS58" s="63"/>
      <c r="CT58" s="63"/>
      <c r="CU58" s="63"/>
      <c r="CV58" s="63"/>
      <c r="CW58" s="63"/>
      <c r="CX58" s="63"/>
      <c r="CY58" s="63"/>
      <c r="CZ58" s="63"/>
      <c r="DA58" s="63"/>
      <c r="DB58" s="63"/>
      <c r="DC58" s="63"/>
      <c r="DD58" s="63"/>
      <c r="DE58" s="63"/>
      <c r="DF58" s="63"/>
      <c r="DG58" s="63"/>
      <c r="DH58" s="63"/>
      <c r="DI58" s="63"/>
      <c r="DJ58" s="63"/>
      <c r="DK58" s="63"/>
      <c r="DL58" s="63"/>
      <c r="DM58" s="63"/>
      <c r="DN58" s="63"/>
      <c r="DO58" s="63"/>
      <c r="DP58" s="63"/>
      <c r="DQ58" s="63"/>
      <c r="DR58" s="63"/>
      <c r="DS58" s="63"/>
      <c r="DT58" s="63"/>
      <c r="DU58" s="63"/>
      <c r="DV58" s="63"/>
      <c r="DW58" s="63"/>
      <c r="DX58" s="63"/>
      <c r="DY58" s="63"/>
      <c r="DZ58" s="63"/>
      <c r="EA58" s="63"/>
      <c r="EB58" s="63"/>
      <c r="EC58" s="63"/>
      <c r="ED58" s="63"/>
      <c r="EE58" s="63"/>
      <c r="EF58" s="63"/>
      <c r="EG58" s="63"/>
      <c r="EH58" s="63"/>
      <c r="EI58" s="63"/>
      <c r="EJ58" s="63"/>
      <c r="EK58" s="63"/>
      <c r="EL58" s="63"/>
      <c r="EM58" s="63"/>
      <c r="EN58" s="63"/>
      <c r="EO58" s="63"/>
      <c r="EP58" s="63"/>
      <c r="EQ58" s="63"/>
      <c r="ER58" s="63"/>
      <c r="ES58" s="63"/>
      <c r="ET58" s="63"/>
      <c r="EU58" s="63"/>
      <c r="EV58" s="63"/>
      <c r="EW58" s="63"/>
      <c r="EX58" s="63"/>
      <c r="EY58" s="63"/>
      <c r="EZ58" s="63"/>
      <c r="FA58" s="63"/>
      <c r="FB58" s="63"/>
      <c r="FC58" s="63"/>
      <c r="FD58" s="63"/>
      <c r="FE58" s="63"/>
      <c r="FF58" s="63"/>
      <c r="FG58" s="63"/>
      <c r="FH58" s="63"/>
      <c r="FI58" s="63"/>
      <c r="FJ58" s="63"/>
      <c r="FK58" s="63"/>
      <c r="FL58" s="63"/>
      <c r="FM58" s="63"/>
      <c r="FN58" s="63"/>
      <c r="FO58" s="63"/>
      <c r="FP58" s="63"/>
      <c r="FQ58" s="63"/>
      <c r="FR58" s="63"/>
      <c r="FS58" s="63"/>
      <c r="FT58" s="63"/>
      <c r="FU58" s="63"/>
      <c r="FV58" s="63"/>
      <c r="FW58" s="63"/>
      <c r="FX58" s="63"/>
      <c r="FY58" s="63"/>
      <c r="FZ58" s="63"/>
      <c r="GA58" s="63"/>
      <c r="GB58" s="63"/>
      <c r="GC58" s="63"/>
      <c r="GD58" s="63"/>
      <c r="GE58" s="63"/>
      <c r="GF58" s="63"/>
      <c r="GG58" s="63"/>
      <c r="GH58" s="63"/>
      <c r="GI58" s="63"/>
      <c r="GJ58" s="63"/>
      <c r="GK58" s="63"/>
      <c r="GL58" s="63"/>
      <c r="GM58" s="63"/>
      <c r="GN58" s="63"/>
      <c r="GO58" s="63"/>
      <c r="GP58" s="63"/>
      <c r="GQ58" s="63"/>
      <c r="GR58" s="63"/>
      <c r="GS58" s="63"/>
      <c r="GT58" s="63"/>
      <c r="GU58" s="63"/>
      <c r="GV58" s="63"/>
      <c r="GW58" s="63"/>
      <c r="GX58" s="63"/>
      <c r="GY58" s="63"/>
      <c r="GZ58" s="63"/>
      <c r="HA58" s="63"/>
      <c r="HB58" s="63"/>
      <c r="HC58" s="63"/>
      <c r="HD58" s="63"/>
      <c r="HE58" s="63"/>
      <c r="HF58" s="63"/>
      <c r="HG58" s="63"/>
      <c r="HH58" s="63"/>
      <c r="HI58" s="63"/>
      <c r="HJ58" s="63"/>
      <c r="HK58" s="63"/>
      <c r="HL58" s="63"/>
      <c r="HM58" s="63"/>
      <c r="HN58" s="63"/>
      <c r="HO58" s="63"/>
    </row>
    <row r="59" spans="1:223" ht="24" thickBot="1" x14ac:dyDescent="0.4">
      <c r="A59" s="85"/>
      <c r="B59" s="85"/>
      <c r="C59" s="85"/>
      <c r="D59" s="85"/>
      <c r="E59" s="85"/>
      <c r="F59" s="85"/>
      <c r="G59" s="85"/>
      <c r="H59" s="85"/>
      <c r="I59" s="85"/>
      <c r="J59" s="85"/>
      <c r="K59" s="85"/>
      <c r="L59" s="85"/>
      <c r="M59" s="85"/>
      <c r="N59" s="85"/>
      <c r="O59" s="85"/>
      <c r="P59" s="85"/>
      <c r="Q59" s="85"/>
      <c r="R59" s="85"/>
      <c r="S59" s="85"/>
      <c r="T59" s="85"/>
      <c r="U59" s="85"/>
      <c r="V59" s="85"/>
      <c r="W59" s="85"/>
      <c r="X59" s="85"/>
      <c r="Y59" s="85" t="str">
        <f>Tableau8[[#This Row],[GRADE]]&amp;" "&amp;Tableau8[[#This Row],[NOM]]</f>
        <v xml:space="preserve"> </v>
      </c>
      <c r="Z59" s="80"/>
      <c r="AI59" s="63"/>
      <c r="AJ59" s="63"/>
      <c r="AK59" s="63"/>
      <c r="AL59" s="63"/>
      <c r="AM59" s="63"/>
      <c r="AN59" s="63"/>
      <c r="AO59" s="63"/>
      <c r="AP59" s="63"/>
      <c r="AQ59" s="63"/>
      <c r="AR59" s="63"/>
      <c r="AS59" s="63"/>
      <c r="AT59" s="63"/>
      <c r="AU59" s="63"/>
      <c r="AV59" s="63"/>
      <c r="AW59" s="63"/>
      <c r="AX59" s="63"/>
      <c r="AY59" s="63"/>
      <c r="AZ59" s="63"/>
      <c r="BA59" s="63"/>
      <c r="BB59" s="63"/>
      <c r="BC59" s="63"/>
      <c r="BD59" s="63"/>
      <c r="BE59" s="63"/>
      <c r="BF59" s="63"/>
      <c r="BG59" s="63"/>
      <c r="BH59" s="63"/>
      <c r="BI59" s="63"/>
      <c r="BJ59" s="63"/>
      <c r="BK59" s="63"/>
      <c r="BL59" s="63"/>
      <c r="BM59" s="63"/>
      <c r="BN59" s="63"/>
      <c r="BO59" s="63"/>
      <c r="BP59" s="63"/>
      <c r="BQ59" s="63"/>
      <c r="BR59" s="63"/>
      <c r="BS59" s="63"/>
      <c r="BT59" s="63"/>
      <c r="BU59" s="63"/>
      <c r="BV59" s="63"/>
      <c r="BW59" s="63"/>
      <c r="BX59" s="63"/>
      <c r="BY59" s="63"/>
      <c r="BZ59" s="63"/>
      <c r="CA59" s="63"/>
      <c r="CB59" s="63"/>
      <c r="CC59" s="63"/>
      <c r="CD59" s="63"/>
      <c r="CE59" s="63"/>
      <c r="CF59" s="63"/>
      <c r="CG59" s="63"/>
      <c r="CH59" s="63"/>
      <c r="CI59" s="63"/>
      <c r="CJ59" s="63"/>
      <c r="CK59" s="63"/>
      <c r="CL59" s="63"/>
      <c r="CM59" s="63"/>
      <c r="CN59" s="63"/>
      <c r="CO59" s="63"/>
      <c r="CP59" s="63"/>
      <c r="CQ59" s="63"/>
      <c r="CR59" s="63"/>
      <c r="CS59" s="63"/>
      <c r="CT59" s="63"/>
      <c r="CU59" s="63"/>
      <c r="CV59" s="63"/>
      <c r="CW59" s="63"/>
      <c r="CX59" s="63"/>
      <c r="CY59" s="63"/>
      <c r="CZ59" s="63"/>
      <c r="DA59" s="63"/>
      <c r="DB59" s="63"/>
      <c r="DC59" s="63"/>
      <c r="DD59" s="63"/>
      <c r="DE59" s="63"/>
      <c r="DF59" s="63"/>
      <c r="DG59" s="63"/>
      <c r="DH59" s="63"/>
      <c r="DI59" s="63"/>
      <c r="DJ59" s="63"/>
      <c r="DK59" s="63"/>
      <c r="DL59" s="63"/>
      <c r="DM59" s="63"/>
      <c r="DN59" s="63"/>
      <c r="DO59" s="63"/>
      <c r="DP59" s="63"/>
      <c r="DQ59" s="63"/>
      <c r="DR59" s="63"/>
      <c r="DS59" s="63"/>
      <c r="DT59" s="63"/>
      <c r="DU59" s="63"/>
      <c r="DV59" s="63"/>
      <c r="DW59" s="63"/>
      <c r="DX59" s="63"/>
      <c r="DY59" s="63"/>
      <c r="DZ59" s="63"/>
      <c r="EA59" s="63"/>
      <c r="EB59" s="63"/>
      <c r="EC59" s="63"/>
      <c r="ED59" s="63"/>
      <c r="EE59" s="63"/>
      <c r="EF59" s="63"/>
      <c r="EG59" s="63"/>
      <c r="EH59" s="63"/>
      <c r="EI59" s="63"/>
      <c r="EJ59" s="63"/>
      <c r="EK59" s="63"/>
      <c r="EL59" s="63"/>
      <c r="EM59" s="63"/>
      <c r="EN59" s="63"/>
      <c r="EO59" s="63"/>
      <c r="EP59" s="63"/>
      <c r="EQ59" s="63"/>
      <c r="ER59" s="63"/>
      <c r="ES59" s="63"/>
      <c r="ET59" s="63"/>
      <c r="EU59" s="63"/>
      <c r="EV59" s="63"/>
      <c r="EW59" s="63"/>
      <c r="EX59" s="63"/>
      <c r="EY59" s="63"/>
      <c r="EZ59" s="63"/>
      <c r="FA59" s="63"/>
      <c r="FB59" s="63"/>
      <c r="FC59" s="63"/>
      <c r="FD59" s="63"/>
      <c r="FE59" s="63"/>
      <c r="FF59" s="63"/>
      <c r="FG59" s="63"/>
      <c r="FH59" s="63"/>
      <c r="FI59" s="63"/>
      <c r="FJ59" s="63"/>
      <c r="FK59" s="63"/>
      <c r="FL59" s="63"/>
      <c r="FM59" s="63"/>
      <c r="FN59" s="63"/>
      <c r="FO59" s="63"/>
      <c r="FP59" s="63"/>
      <c r="FQ59" s="63"/>
      <c r="FR59" s="63"/>
      <c r="FS59" s="63"/>
      <c r="FT59" s="63"/>
      <c r="FU59" s="63"/>
      <c r="FV59" s="63"/>
      <c r="FW59" s="63"/>
      <c r="FX59" s="63"/>
      <c r="FY59" s="63"/>
      <c r="FZ59" s="63"/>
      <c r="GA59" s="63"/>
      <c r="GB59" s="63"/>
      <c r="GC59" s="63"/>
      <c r="GD59" s="63"/>
      <c r="GE59" s="63"/>
      <c r="GF59" s="63"/>
      <c r="GG59" s="63"/>
      <c r="GH59" s="63"/>
      <c r="GI59" s="63"/>
      <c r="GJ59" s="63"/>
      <c r="GK59" s="63"/>
      <c r="GL59" s="63"/>
      <c r="GM59" s="63"/>
      <c r="GN59" s="63"/>
      <c r="GO59" s="63"/>
      <c r="GP59" s="63"/>
      <c r="GQ59" s="63"/>
      <c r="GR59" s="63"/>
      <c r="GS59" s="63"/>
      <c r="GT59" s="63"/>
      <c r="GU59" s="63"/>
      <c r="GV59" s="63"/>
      <c r="GW59" s="63"/>
      <c r="GX59" s="63"/>
      <c r="GY59" s="63"/>
      <c r="GZ59" s="63"/>
      <c r="HA59" s="63"/>
      <c r="HB59" s="63"/>
      <c r="HC59" s="63"/>
      <c r="HD59" s="63"/>
      <c r="HE59" s="63"/>
      <c r="HF59" s="63"/>
      <c r="HG59" s="63"/>
      <c r="HH59" s="63"/>
      <c r="HI59" s="63"/>
      <c r="HJ59" s="63"/>
      <c r="HK59" s="63"/>
      <c r="HL59" s="63"/>
      <c r="HM59" s="63"/>
      <c r="HN59" s="63"/>
      <c r="HO59" s="63"/>
    </row>
    <row r="60" spans="1:223" ht="24" thickBot="1" x14ac:dyDescent="0.4">
      <c r="A60" s="85"/>
      <c r="B60" s="85"/>
      <c r="C60" s="85"/>
      <c r="D60" s="85"/>
      <c r="E60" s="85"/>
      <c r="F60" s="85"/>
      <c r="G60" s="85"/>
      <c r="H60" s="85"/>
      <c r="I60" s="85"/>
      <c r="J60" s="85"/>
      <c r="K60" s="85"/>
      <c r="L60" s="85"/>
      <c r="M60" s="85"/>
      <c r="N60" s="85"/>
      <c r="O60" s="85"/>
      <c r="P60" s="85"/>
      <c r="Q60" s="85"/>
      <c r="R60" s="85"/>
      <c r="S60" s="85"/>
      <c r="T60" s="85"/>
      <c r="U60" s="85"/>
      <c r="V60" s="85"/>
      <c r="W60" s="85"/>
      <c r="X60" s="85"/>
      <c r="Y60" s="85" t="str">
        <f>Tableau8[[#This Row],[GRADE]]&amp;" "&amp;Tableau8[[#This Row],[NOM]]</f>
        <v xml:space="preserve"> </v>
      </c>
      <c r="Z60" s="80"/>
      <c r="AI60" s="63"/>
      <c r="AJ60" s="63"/>
      <c r="AK60" s="63"/>
      <c r="AL60" s="63"/>
      <c r="AM60" s="63"/>
      <c r="AN60" s="63"/>
      <c r="AO60" s="63"/>
      <c r="AP60" s="63"/>
      <c r="AQ60" s="63"/>
      <c r="AR60" s="63"/>
      <c r="AS60" s="63"/>
      <c r="AT60" s="63"/>
      <c r="AU60" s="63"/>
      <c r="AV60" s="63"/>
      <c r="AW60" s="63"/>
      <c r="AX60" s="63"/>
      <c r="AY60" s="63"/>
      <c r="AZ60" s="63"/>
      <c r="BA60" s="63"/>
      <c r="BB60" s="63"/>
      <c r="BC60" s="63"/>
      <c r="BD60" s="63"/>
      <c r="BE60" s="63"/>
      <c r="BF60" s="63"/>
      <c r="BG60" s="63"/>
      <c r="BH60" s="63"/>
      <c r="BI60" s="63"/>
      <c r="BJ60" s="63"/>
      <c r="BK60" s="63"/>
      <c r="BL60" s="63"/>
      <c r="BM60" s="63"/>
      <c r="BN60" s="63"/>
      <c r="BO60" s="63"/>
      <c r="BP60" s="63"/>
      <c r="BQ60" s="63"/>
      <c r="BR60" s="63"/>
      <c r="BS60" s="63"/>
      <c r="BT60" s="63"/>
      <c r="BU60" s="63"/>
      <c r="BV60" s="63"/>
      <c r="BW60" s="63"/>
      <c r="BX60" s="63"/>
      <c r="BY60" s="63"/>
      <c r="BZ60" s="63"/>
      <c r="CA60" s="63"/>
      <c r="CB60" s="63"/>
      <c r="CC60" s="63"/>
      <c r="CD60" s="63"/>
      <c r="CE60" s="63"/>
      <c r="CF60" s="63"/>
      <c r="CG60" s="63"/>
      <c r="CH60" s="63"/>
      <c r="CI60" s="63"/>
      <c r="CJ60" s="63"/>
      <c r="CK60" s="63"/>
      <c r="CL60" s="63"/>
      <c r="CM60" s="63"/>
      <c r="CN60" s="63"/>
      <c r="CO60" s="63"/>
      <c r="CP60" s="63"/>
      <c r="CQ60" s="63"/>
      <c r="CR60" s="63"/>
      <c r="CS60" s="63"/>
      <c r="CT60" s="63"/>
      <c r="CU60" s="63"/>
      <c r="CV60" s="63"/>
      <c r="CW60" s="63"/>
      <c r="CX60" s="63"/>
      <c r="CY60" s="63"/>
      <c r="CZ60" s="63"/>
      <c r="DA60" s="63"/>
      <c r="DB60" s="63"/>
      <c r="DC60" s="63"/>
      <c r="DD60" s="63"/>
      <c r="DE60" s="63"/>
      <c r="DF60" s="63"/>
      <c r="DG60" s="63"/>
      <c r="DH60" s="63"/>
      <c r="DI60" s="63"/>
      <c r="DJ60" s="63"/>
      <c r="DK60" s="63"/>
      <c r="DL60" s="63"/>
      <c r="DM60" s="63"/>
      <c r="DN60" s="63"/>
      <c r="DO60" s="63"/>
      <c r="DP60" s="63"/>
      <c r="DQ60" s="63"/>
      <c r="DR60" s="63"/>
      <c r="DS60" s="63"/>
      <c r="DT60" s="63"/>
      <c r="DU60" s="63"/>
      <c r="DV60" s="63"/>
      <c r="DW60" s="63"/>
      <c r="DX60" s="63"/>
      <c r="DY60" s="63"/>
      <c r="DZ60" s="63"/>
      <c r="EA60" s="63"/>
      <c r="EB60" s="63"/>
      <c r="EC60" s="63"/>
      <c r="ED60" s="63"/>
      <c r="EE60" s="63"/>
      <c r="EF60" s="63"/>
      <c r="EG60" s="63"/>
      <c r="EH60" s="63"/>
      <c r="EI60" s="63"/>
      <c r="EJ60" s="63"/>
      <c r="EK60" s="63"/>
      <c r="EL60" s="63"/>
      <c r="EM60" s="63"/>
      <c r="EN60" s="63"/>
      <c r="EO60" s="63"/>
      <c r="EP60" s="63"/>
      <c r="EQ60" s="63"/>
      <c r="ER60" s="63"/>
      <c r="ES60" s="63"/>
      <c r="ET60" s="63"/>
      <c r="EU60" s="63"/>
      <c r="EV60" s="63"/>
      <c r="EW60" s="63"/>
      <c r="EX60" s="63"/>
      <c r="EY60" s="63"/>
      <c r="EZ60" s="63"/>
      <c r="FA60" s="63"/>
      <c r="FB60" s="63"/>
      <c r="FC60" s="63"/>
      <c r="FD60" s="63"/>
      <c r="FE60" s="63"/>
      <c r="FF60" s="63"/>
      <c r="FG60" s="63"/>
      <c r="FH60" s="63"/>
      <c r="FI60" s="63"/>
      <c r="FJ60" s="63"/>
      <c r="FK60" s="63"/>
      <c r="FL60" s="63"/>
      <c r="FM60" s="63"/>
      <c r="FN60" s="63"/>
      <c r="FO60" s="63"/>
      <c r="FP60" s="63"/>
      <c r="FQ60" s="63"/>
      <c r="FR60" s="63"/>
      <c r="FS60" s="63"/>
      <c r="FT60" s="63"/>
      <c r="FU60" s="63"/>
      <c r="FV60" s="63"/>
      <c r="FW60" s="63"/>
      <c r="FX60" s="63"/>
      <c r="FY60" s="63"/>
      <c r="FZ60" s="63"/>
      <c r="GA60" s="63"/>
      <c r="GB60" s="63"/>
      <c r="GC60" s="63"/>
      <c r="GD60" s="63"/>
      <c r="GE60" s="63"/>
      <c r="GF60" s="63"/>
      <c r="GG60" s="63"/>
      <c r="GH60" s="63"/>
      <c r="GI60" s="63"/>
      <c r="GJ60" s="63"/>
      <c r="GK60" s="63"/>
      <c r="GL60" s="63"/>
      <c r="GM60" s="63"/>
      <c r="GN60" s="63"/>
      <c r="GO60" s="63"/>
      <c r="GP60" s="63"/>
      <c r="GQ60" s="63"/>
      <c r="GR60" s="63"/>
      <c r="GS60" s="63"/>
      <c r="GT60" s="63"/>
      <c r="GU60" s="63"/>
      <c r="GV60" s="63"/>
      <c r="GW60" s="63"/>
      <c r="GX60" s="63"/>
      <c r="GY60" s="63"/>
      <c r="GZ60" s="63"/>
      <c r="HA60" s="63"/>
      <c r="HB60" s="63"/>
      <c r="HC60" s="63"/>
      <c r="HD60" s="63"/>
      <c r="HE60" s="63"/>
      <c r="HF60" s="63"/>
      <c r="HG60" s="63"/>
      <c r="HH60" s="63"/>
      <c r="HI60" s="63"/>
      <c r="HJ60" s="63"/>
      <c r="HK60" s="63"/>
      <c r="HL60" s="63"/>
      <c r="HM60" s="63"/>
      <c r="HN60" s="63"/>
      <c r="HO60" s="63"/>
    </row>
    <row r="61" spans="1:223" ht="24" thickBot="1" x14ac:dyDescent="0.4">
      <c r="A61" s="85"/>
      <c r="B61" s="85"/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 t="str">
        <f>Tableau8[[#This Row],[GRADE]]&amp;" "&amp;Tableau8[[#This Row],[NOM]]</f>
        <v xml:space="preserve"> </v>
      </c>
      <c r="Z61" s="80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  <c r="BI61" s="63"/>
      <c r="BJ61" s="63"/>
      <c r="BK61" s="63"/>
      <c r="BL61" s="63"/>
      <c r="BM61" s="63"/>
      <c r="BN61" s="63"/>
      <c r="BO61" s="63"/>
      <c r="BP61" s="63"/>
      <c r="BQ61" s="63"/>
      <c r="BR61" s="63"/>
      <c r="BS61" s="63"/>
      <c r="BT61" s="63"/>
      <c r="BU61" s="63"/>
      <c r="BV61" s="63"/>
      <c r="BW61" s="63"/>
      <c r="BX61" s="63"/>
      <c r="BY61" s="63"/>
      <c r="BZ61" s="63"/>
      <c r="CA61" s="63"/>
      <c r="CB61" s="63"/>
      <c r="CC61" s="63"/>
      <c r="CD61" s="63"/>
      <c r="CE61" s="63"/>
      <c r="CF61" s="63"/>
      <c r="CG61" s="63"/>
      <c r="CH61" s="63"/>
      <c r="CI61" s="63"/>
      <c r="CJ61" s="63"/>
      <c r="CK61" s="63"/>
      <c r="CL61" s="63"/>
      <c r="CM61" s="63"/>
      <c r="CN61" s="63"/>
      <c r="CO61" s="63"/>
      <c r="CP61" s="63"/>
      <c r="CQ61" s="63"/>
      <c r="CR61" s="63"/>
      <c r="CS61" s="63"/>
      <c r="CT61" s="63"/>
      <c r="CU61" s="63"/>
      <c r="CV61" s="63"/>
      <c r="CW61" s="63"/>
      <c r="CX61" s="63"/>
      <c r="CY61" s="63"/>
      <c r="CZ61" s="63"/>
      <c r="DA61" s="63"/>
      <c r="DB61" s="63"/>
      <c r="DC61" s="63"/>
      <c r="DD61" s="63"/>
      <c r="DE61" s="63"/>
      <c r="DF61" s="63"/>
      <c r="DG61" s="63"/>
      <c r="DH61" s="63"/>
      <c r="DI61" s="63"/>
      <c r="DJ61" s="63"/>
      <c r="DK61" s="63"/>
      <c r="DL61" s="63"/>
      <c r="DM61" s="63"/>
      <c r="DN61" s="63"/>
      <c r="DO61" s="63"/>
      <c r="DP61" s="63"/>
      <c r="DQ61" s="63"/>
      <c r="DR61" s="63"/>
      <c r="DS61" s="63"/>
      <c r="DT61" s="63"/>
      <c r="DU61" s="63"/>
      <c r="DV61" s="63"/>
      <c r="DW61" s="63"/>
      <c r="DX61" s="63"/>
      <c r="DY61" s="63"/>
      <c r="DZ61" s="63"/>
      <c r="EA61" s="63"/>
      <c r="EB61" s="63"/>
      <c r="EC61" s="63"/>
      <c r="ED61" s="63"/>
      <c r="EE61" s="63"/>
      <c r="EF61" s="63"/>
      <c r="EG61" s="63"/>
      <c r="EH61" s="63"/>
      <c r="EI61" s="63"/>
      <c r="EJ61" s="63"/>
      <c r="EK61" s="63"/>
      <c r="EL61" s="63"/>
      <c r="EM61" s="63"/>
      <c r="EN61" s="63"/>
      <c r="EO61" s="63"/>
      <c r="EP61" s="63"/>
      <c r="EQ61" s="63"/>
      <c r="ER61" s="63"/>
      <c r="ES61" s="63"/>
      <c r="ET61" s="63"/>
      <c r="EU61" s="63"/>
      <c r="EV61" s="63"/>
      <c r="EW61" s="63"/>
      <c r="EX61" s="63"/>
      <c r="EY61" s="63"/>
      <c r="EZ61" s="63"/>
      <c r="FA61" s="63"/>
      <c r="FB61" s="63"/>
      <c r="FC61" s="63"/>
      <c r="FD61" s="63"/>
      <c r="FE61" s="63"/>
      <c r="FF61" s="63"/>
      <c r="FG61" s="63"/>
      <c r="FH61" s="63"/>
      <c r="FI61" s="63"/>
      <c r="FJ61" s="63"/>
      <c r="FK61" s="63"/>
      <c r="FL61" s="63"/>
      <c r="FM61" s="63"/>
      <c r="FN61" s="63"/>
      <c r="FO61" s="63"/>
      <c r="FP61" s="63"/>
      <c r="FQ61" s="63"/>
      <c r="FR61" s="63"/>
      <c r="FS61" s="63"/>
      <c r="FT61" s="63"/>
      <c r="FU61" s="63"/>
      <c r="FV61" s="63"/>
      <c r="FW61" s="63"/>
      <c r="FX61" s="63"/>
      <c r="FY61" s="63"/>
      <c r="FZ61" s="63"/>
      <c r="GA61" s="63"/>
      <c r="GB61" s="63"/>
      <c r="GC61" s="63"/>
      <c r="GD61" s="63"/>
      <c r="GE61" s="63"/>
      <c r="GF61" s="63"/>
      <c r="GG61" s="63"/>
      <c r="GH61" s="63"/>
      <c r="GI61" s="63"/>
      <c r="GJ61" s="63"/>
      <c r="GK61" s="63"/>
      <c r="GL61" s="63"/>
      <c r="GM61" s="63"/>
      <c r="GN61" s="63"/>
      <c r="GO61" s="63"/>
      <c r="GP61" s="63"/>
      <c r="GQ61" s="63"/>
      <c r="GR61" s="63"/>
      <c r="GS61" s="63"/>
      <c r="GT61" s="63"/>
      <c r="GU61" s="63"/>
      <c r="GV61" s="63"/>
      <c r="GW61" s="63"/>
      <c r="GX61" s="63"/>
      <c r="GY61" s="63"/>
      <c r="GZ61" s="63"/>
      <c r="HA61" s="63"/>
      <c r="HB61" s="63"/>
      <c r="HC61" s="63"/>
      <c r="HD61" s="63"/>
      <c r="HE61" s="63"/>
      <c r="HF61" s="63"/>
      <c r="HG61" s="63"/>
      <c r="HH61" s="63"/>
      <c r="HI61" s="63"/>
      <c r="HJ61" s="63"/>
      <c r="HK61" s="63"/>
      <c r="HL61" s="63"/>
      <c r="HM61" s="63"/>
      <c r="HN61" s="63"/>
      <c r="HO61" s="63"/>
    </row>
    <row r="62" spans="1:223" ht="24" hidden="1" thickBot="1" x14ac:dyDescent="0.4">
      <c r="A62" s="85"/>
      <c r="B62" s="85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95" t="str">
        <f>Tableau8[[#This Row],[GRADE]]&amp;" "&amp;Tableau8[[#This Row],[NOM]]</f>
        <v xml:space="preserve"> </v>
      </c>
      <c r="Z62" s="80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3"/>
      <c r="AY62" s="63"/>
      <c r="AZ62" s="63"/>
      <c r="BA62" s="63"/>
      <c r="BB62" s="63"/>
      <c r="BC62" s="63"/>
      <c r="BD62" s="63"/>
      <c r="BE62" s="63"/>
      <c r="BF62" s="63"/>
      <c r="BG62" s="63"/>
      <c r="BH62" s="63"/>
      <c r="BI62" s="63"/>
      <c r="BJ62" s="63"/>
      <c r="BK62" s="63"/>
      <c r="BL62" s="63"/>
      <c r="BM62" s="63"/>
      <c r="BN62" s="63"/>
      <c r="BO62" s="63"/>
      <c r="BP62" s="63"/>
      <c r="BQ62" s="63"/>
      <c r="BR62" s="63"/>
      <c r="BS62" s="63"/>
      <c r="BT62" s="63"/>
      <c r="BU62" s="63"/>
      <c r="BV62" s="63"/>
      <c r="BW62" s="63"/>
      <c r="BX62" s="63"/>
      <c r="BY62" s="63"/>
      <c r="BZ62" s="63"/>
      <c r="CA62" s="63"/>
      <c r="CB62" s="63"/>
      <c r="CC62" s="63"/>
      <c r="CD62" s="63"/>
      <c r="CE62" s="63"/>
      <c r="CF62" s="63"/>
      <c r="CG62" s="63"/>
      <c r="CH62" s="63"/>
      <c r="CI62" s="63"/>
      <c r="CJ62" s="63"/>
      <c r="CK62" s="63"/>
      <c r="CL62" s="63"/>
      <c r="CM62" s="63"/>
      <c r="CN62" s="63"/>
      <c r="CO62" s="63"/>
      <c r="CP62" s="63"/>
      <c r="CQ62" s="63"/>
      <c r="CR62" s="63"/>
      <c r="CS62" s="63"/>
      <c r="CT62" s="63"/>
      <c r="CU62" s="63"/>
      <c r="CV62" s="63"/>
      <c r="CW62" s="63"/>
      <c r="CX62" s="63"/>
      <c r="CY62" s="63"/>
      <c r="CZ62" s="63"/>
      <c r="DA62" s="63"/>
      <c r="DB62" s="63"/>
      <c r="DC62" s="63"/>
      <c r="DD62" s="63"/>
      <c r="DE62" s="63"/>
      <c r="DF62" s="63"/>
      <c r="DG62" s="63"/>
      <c r="DH62" s="63"/>
      <c r="DI62" s="63"/>
      <c r="DJ62" s="63"/>
      <c r="DK62" s="63"/>
      <c r="DL62" s="63"/>
      <c r="DM62" s="63"/>
      <c r="DN62" s="63"/>
      <c r="DO62" s="63"/>
      <c r="DP62" s="63"/>
      <c r="DQ62" s="63"/>
      <c r="DR62" s="63"/>
      <c r="DS62" s="63"/>
      <c r="DT62" s="63"/>
      <c r="DU62" s="63"/>
      <c r="DV62" s="63"/>
      <c r="DW62" s="63"/>
      <c r="DX62" s="63"/>
      <c r="DY62" s="63"/>
      <c r="DZ62" s="63"/>
      <c r="EA62" s="63"/>
      <c r="EB62" s="63"/>
      <c r="EC62" s="63"/>
      <c r="ED62" s="63"/>
      <c r="EE62" s="63"/>
      <c r="EF62" s="63"/>
      <c r="EG62" s="63"/>
      <c r="EH62" s="63"/>
      <c r="EI62" s="63"/>
      <c r="EJ62" s="63"/>
      <c r="EK62" s="63"/>
      <c r="EL62" s="63"/>
      <c r="EM62" s="63"/>
      <c r="EN62" s="63"/>
      <c r="EO62" s="63"/>
      <c r="EP62" s="63"/>
      <c r="EQ62" s="63"/>
      <c r="ER62" s="63"/>
      <c r="ES62" s="63"/>
      <c r="ET62" s="63"/>
      <c r="EU62" s="63"/>
      <c r="EV62" s="63"/>
      <c r="EW62" s="63"/>
      <c r="EX62" s="63"/>
      <c r="EY62" s="63"/>
      <c r="EZ62" s="63"/>
      <c r="FA62" s="63"/>
      <c r="FB62" s="63"/>
      <c r="FC62" s="63"/>
      <c r="FD62" s="63"/>
      <c r="FE62" s="63"/>
      <c r="FF62" s="63"/>
      <c r="FG62" s="63"/>
      <c r="FH62" s="63"/>
      <c r="FI62" s="63"/>
      <c r="FJ62" s="63"/>
      <c r="FK62" s="63"/>
      <c r="FL62" s="63"/>
      <c r="FM62" s="63"/>
      <c r="FN62" s="63"/>
      <c r="FO62" s="63"/>
      <c r="FP62" s="63"/>
      <c r="FQ62" s="63"/>
      <c r="FR62" s="63"/>
      <c r="FS62" s="63"/>
      <c r="FT62" s="63"/>
      <c r="FU62" s="63"/>
      <c r="FV62" s="63"/>
      <c r="FW62" s="63"/>
      <c r="FX62" s="63"/>
      <c r="FY62" s="63"/>
      <c r="FZ62" s="63"/>
      <c r="GA62" s="63"/>
      <c r="GB62" s="63"/>
      <c r="GC62" s="63"/>
      <c r="GD62" s="63"/>
      <c r="GE62" s="63"/>
      <c r="GF62" s="63"/>
      <c r="GG62" s="63"/>
      <c r="GH62" s="63"/>
      <c r="GI62" s="63"/>
      <c r="GJ62" s="63"/>
      <c r="GK62" s="63"/>
      <c r="GL62" s="63"/>
      <c r="GM62" s="63"/>
      <c r="GN62" s="63"/>
      <c r="GO62" s="63"/>
      <c r="GP62" s="63"/>
      <c r="GQ62" s="63"/>
      <c r="GR62" s="63"/>
      <c r="GS62" s="63"/>
      <c r="GT62" s="63"/>
      <c r="GU62" s="63"/>
      <c r="GV62" s="63"/>
      <c r="GW62" s="63"/>
      <c r="GX62" s="63"/>
      <c r="GY62" s="63"/>
      <c r="GZ62" s="63"/>
      <c r="HA62" s="63"/>
      <c r="HB62" s="63"/>
      <c r="HC62" s="63"/>
      <c r="HD62" s="63"/>
      <c r="HE62" s="63"/>
      <c r="HF62" s="63"/>
      <c r="HG62" s="63"/>
      <c r="HH62" s="63"/>
      <c r="HI62" s="63"/>
      <c r="HJ62" s="63"/>
      <c r="HK62" s="63"/>
      <c r="HL62" s="63"/>
      <c r="HM62" s="63"/>
      <c r="HN62" s="63"/>
      <c r="HO62" s="63"/>
    </row>
    <row r="63" spans="1:223" ht="24" thickBot="1" x14ac:dyDescent="0.4">
      <c r="A63" s="85"/>
      <c r="B63" s="85"/>
      <c r="C63" s="85"/>
      <c r="D63" s="85"/>
      <c r="E63" s="85"/>
      <c r="F63" s="85"/>
      <c r="G63" s="85"/>
      <c r="H63" s="85"/>
      <c r="I63" s="85"/>
      <c r="J63" s="85"/>
      <c r="K63" s="85"/>
      <c r="L63" s="85"/>
      <c r="M63" s="85"/>
      <c r="N63" s="85"/>
      <c r="O63" s="85"/>
      <c r="P63" s="85"/>
      <c r="Q63" s="85"/>
      <c r="R63" s="85"/>
      <c r="S63" s="85"/>
      <c r="T63" s="85"/>
      <c r="U63" s="85"/>
      <c r="V63" s="85"/>
      <c r="W63" s="85"/>
      <c r="X63" s="85"/>
      <c r="Y63" s="85" t="str">
        <f>Tableau8[[#This Row],[GRADE]]&amp;" "&amp;Tableau8[[#This Row],[NOM]]</f>
        <v xml:space="preserve"> </v>
      </c>
      <c r="Z63" s="80"/>
      <c r="AI63" s="63"/>
      <c r="AJ63" s="63"/>
      <c r="AK63" s="63"/>
      <c r="AL63" s="63"/>
      <c r="AM63" s="63"/>
      <c r="AN63" s="63"/>
      <c r="AO63" s="63"/>
      <c r="AP63" s="63"/>
      <c r="AQ63" s="63"/>
      <c r="AR63" s="63"/>
      <c r="AS63" s="63"/>
      <c r="AT63" s="63"/>
      <c r="AU63" s="63"/>
      <c r="AV63" s="63"/>
      <c r="AW63" s="63"/>
      <c r="AX63" s="63"/>
      <c r="AY63" s="63"/>
      <c r="AZ63" s="63"/>
      <c r="BA63" s="63"/>
      <c r="BB63" s="63"/>
      <c r="BC63" s="63"/>
      <c r="BD63" s="63"/>
      <c r="BE63" s="63"/>
      <c r="BF63" s="63"/>
      <c r="BG63" s="63"/>
      <c r="BH63" s="63"/>
      <c r="BI63" s="63"/>
      <c r="BJ63" s="63"/>
      <c r="BK63" s="63"/>
      <c r="BL63" s="63"/>
      <c r="BM63" s="63"/>
      <c r="BN63" s="63"/>
      <c r="BO63" s="63"/>
      <c r="BP63" s="63"/>
      <c r="BQ63" s="63"/>
      <c r="BR63" s="63"/>
      <c r="BS63" s="63"/>
      <c r="BT63" s="63"/>
      <c r="BU63" s="63"/>
      <c r="BV63" s="63"/>
      <c r="BW63" s="63"/>
      <c r="BX63" s="63"/>
      <c r="BY63" s="63"/>
      <c r="BZ63" s="63"/>
      <c r="CA63" s="63"/>
      <c r="CB63" s="63"/>
      <c r="CC63" s="63"/>
      <c r="CD63" s="63"/>
      <c r="CE63" s="63"/>
      <c r="CF63" s="63"/>
      <c r="CG63" s="63"/>
      <c r="CH63" s="63"/>
      <c r="CI63" s="63"/>
      <c r="CJ63" s="63"/>
      <c r="CK63" s="63"/>
      <c r="CL63" s="63"/>
      <c r="CM63" s="63"/>
      <c r="CN63" s="63"/>
      <c r="CO63" s="63"/>
      <c r="CP63" s="63"/>
      <c r="CQ63" s="63"/>
      <c r="CR63" s="63"/>
      <c r="CS63" s="63"/>
      <c r="CT63" s="63"/>
      <c r="CU63" s="63"/>
      <c r="CV63" s="63"/>
      <c r="CW63" s="63"/>
      <c r="CX63" s="63"/>
      <c r="CY63" s="63"/>
      <c r="CZ63" s="63"/>
      <c r="DA63" s="63"/>
      <c r="DB63" s="63"/>
      <c r="DC63" s="63"/>
      <c r="DD63" s="63"/>
      <c r="DE63" s="63"/>
      <c r="DF63" s="63"/>
      <c r="DG63" s="63"/>
      <c r="DH63" s="63"/>
      <c r="DI63" s="63"/>
      <c r="DJ63" s="63"/>
      <c r="DK63" s="63"/>
      <c r="DL63" s="63"/>
      <c r="DM63" s="63"/>
      <c r="DN63" s="63"/>
      <c r="DO63" s="63"/>
      <c r="DP63" s="63"/>
      <c r="DQ63" s="63"/>
      <c r="DR63" s="63"/>
      <c r="DS63" s="63"/>
      <c r="DT63" s="63"/>
      <c r="DU63" s="63"/>
      <c r="DV63" s="63"/>
      <c r="DW63" s="63"/>
      <c r="DX63" s="63"/>
      <c r="DY63" s="63"/>
      <c r="DZ63" s="63"/>
      <c r="EA63" s="63"/>
      <c r="EB63" s="63"/>
      <c r="EC63" s="63"/>
      <c r="ED63" s="63"/>
      <c r="EE63" s="63"/>
      <c r="EF63" s="63"/>
      <c r="EG63" s="63"/>
      <c r="EH63" s="63"/>
      <c r="EI63" s="63"/>
      <c r="EJ63" s="63"/>
      <c r="EK63" s="63"/>
      <c r="EL63" s="63"/>
      <c r="EM63" s="63"/>
      <c r="EN63" s="63"/>
      <c r="EO63" s="63"/>
      <c r="EP63" s="63"/>
      <c r="EQ63" s="63"/>
      <c r="ER63" s="63"/>
      <c r="ES63" s="63"/>
      <c r="ET63" s="63"/>
      <c r="EU63" s="63"/>
      <c r="EV63" s="63"/>
      <c r="EW63" s="63"/>
      <c r="EX63" s="63"/>
      <c r="EY63" s="63"/>
      <c r="EZ63" s="63"/>
      <c r="FA63" s="63"/>
      <c r="FB63" s="63"/>
      <c r="FC63" s="63"/>
      <c r="FD63" s="63"/>
      <c r="FE63" s="63"/>
      <c r="FF63" s="63"/>
      <c r="FG63" s="63"/>
      <c r="FH63" s="63"/>
      <c r="FI63" s="63"/>
      <c r="FJ63" s="63"/>
      <c r="FK63" s="63"/>
      <c r="FL63" s="63"/>
      <c r="FM63" s="63"/>
      <c r="FN63" s="63"/>
      <c r="FO63" s="63"/>
      <c r="FP63" s="63"/>
      <c r="FQ63" s="63"/>
      <c r="FR63" s="63"/>
      <c r="FS63" s="63"/>
      <c r="FT63" s="63"/>
      <c r="FU63" s="63"/>
      <c r="FV63" s="63"/>
      <c r="FW63" s="63"/>
      <c r="FX63" s="63"/>
      <c r="FY63" s="63"/>
      <c r="FZ63" s="63"/>
      <c r="GA63" s="63"/>
      <c r="GB63" s="63"/>
      <c r="GC63" s="63"/>
      <c r="GD63" s="63"/>
      <c r="GE63" s="63"/>
      <c r="GF63" s="63"/>
      <c r="GG63" s="63"/>
      <c r="GH63" s="63"/>
      <c r="GI63" s="63"/>
      <c r="GJ63" s="63"/>
      <c r="GK63" s="63"/>
      <c r="GL63" s="63"/>
      <c r="GM63" s="63"/>
      <c r="GN63" s="63"/>
      <c r="GO63" s="63"/>
      <c r="GP63" s="63"/>
      <c r="GQ63" s="63"/>
      <c r="GR63" s="63"/>
      <c r="GS63" s="63"/>
      <c r="GT63" s="63"/>
      <c r="GU63" s="63"/>
      <c r="GV63" s="63"/>
      <c r="GW63" s="63"/>
      <c r="GX63" s="63"/>
      <c r="GY63" s="63"/>
      <c r="GZ63" s="63"/>
      <c r="HA63" s="63"/>
      <c r="HB63" s="63"/>
      <c r="HC63" s="63"/>
      <c r="HD63" s="63"/>
      <c r="HE63" s="63"/>
      <c r="HF63" s="63"/>
      <c r="HG63" s="63"/>
      <c r="HH63" s="63"/>
      <c r="HI63" s="63"/>
      <c r="HJ63" s="63"/>
      <c r="HK63" s="63"/>
      <c r="HL63" s="63"/>
      <c r="HM63" s="63"/>
      <c r="HN63" s="63"/>
      <c r="HO63" s="63"/>
    </row>
    <row r="64" spans="1:223" ht="24" thickBot="1" x14ac:dyDescent="0.4">
      <c r="A64" s="85"/>
      <c r="B64" s="85"/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 t="str">
        <f>Tableau8[[#This Row],[GRADE]]&amp;" "&amp;Tableau8[[#This Row],[NOM]]</f>
        <v xml:space="preserve"> </v>
      </c>
      <c r="Z64" s="80"/>
      <c r="AI64" s="63"/>
      <c r="AJ64" s="63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  <c r="AV64" s="63"/>
      <c r="AW64" s="63"/>
      <c r="AX64" s="63"/>
      <c r="AY64" s="63"/>
      <c r="AZ64" s="63"/>
      <c r="BA64" s="63"/>
      <c r="BB64" s="63"/>
      <c r="BC64" s="63"/>
      <c r="BD64" s="63"/>
      <c r="BE64" s="63"/>
      <c r="BF64" s="63"/>
      <c r="BG64" s="63"/>
      <c r="BH64" s="63"/>
      <c r="BI64" s="63"/>
      <c r="BJ64" s="63"/>
      <c r="BK64" s="63"/>
      <c r="BL64" s="63"/>
      <c r="BM64" s="63"/>
      <c r="BN64" s="63"/>
      <c r="BO64" s="63"/>
      <c r="BP64" s="63"/>
      <c r="BQ64" s="63"/>
      <c r="BR64" s="63"/>
      <c r="BS64" s="63"/>
      <c r="BT64" s="63"/>
      <c r="BU64" s="63"/>
      <c r="BV64" s="63"/>
      <c r="BW64" s="63"/>
      <c r="BX64" s="63"/>
      <c r="BY64" s="63"/>
      <c r="BZ64" s="63"/>
      <c r="CA64" s="63"/>
      <c r="CB64" s="63"/>
      <c r="CC64" s="63"/>
      <c r="CD64" s="63"/>
      <c r="CE64" s="63"/>
      <c r="CF64" s="63"/>
      <c r="CG64" s="63"/>
      <c r="CH64" s="63"/>
      <c r="CI64" s="63"/>
      <c r="CJ64" s="63"/>
      <c r="CK64" s="63"/>
      <c r="CL64" s="63"/>
      <c r="CM64" s="63"/>
      <c r="CN64" s="63"/>
      <c r="CO64" s="63"/>
      <c r="CP64" s="63"/>
      <c r="CQ64" s="63"/>
      <c r="CR64" s="63"/>
      <c r="CS64" s="63"/>
      <c r="CT64" s="63"/>
      <c r="CU64" s="63"/>
      <c r="CV64" s="63"/>
      <c r="CW64" s="63"/>
      <c r="CX64" s="63"/>
      <c r="CY64" s="63"/>
      <c r="CZ64" s="63"/>
      <c r="DA64" s="63"/>
      <c r="DB64" s="63"/>
      <c r="DC64" s="63"/>
      <c r="DD64" s="63"/>
      <c r="DE64" s="63"/>
      <c r="DF64" s="63"/>
      <c r="DG64" s="63"/>
      <c r="DH64" s="63"/>
      <c r="DI64" s="63"/>
      <c r="DJ64" s="63"/>
      <c r="DK64" s="63"/>
      <c r="DL64" s="63"/>
      <c r="DM64" s="63"/>
      <c r="DN64" s="63"/>
      <c r="DO64" s="63"/>
      <c r="DP64" s="63"/>
      <c r="DQ64" s="63"/>
      <c r="DR64" s="63"/>
      <c r="DS64" s="63"/>
      <c r="DT64" s="63"/>
      <c r="DU64" s="63"/>
      <c r="DV64" s="63"/>
      <c r="DW64" s="63"/>
      <c r="DX64" s="63"/>
      <c r="DY64" s="63"/>
      <c r="DZ64" s="63"/>
      <c r="EA64" s="63"/>
      <c r="EB64" s="63"/>
      <c r="EC64" s="63"/>
      <c r="ED64" s="63"/>
      <c r="EE64" s="63"/>
      <c r="EF64" s="63"/>
      <c r="EG64" s="63"/>
      <c r="EH64" s="63"/>
      <c r="EI64" s="63"/>
      <c r="EJ64" s="63"/>
      <c r="EK64" s="63"/>
      <c r="EL64" s="63"/>
      <c r="EM64" s="63"/>
      <c r="EN64" s="63"/>
      <c r="EO64" s="63"/>
      <c r="EP64" s="63"/>
      <c r="EQ64" s="63"/>
      <c r="ER64" s="63"/>
      <c r="ES64" s="63"/>
      <c r="ET64" s="63"/>
      <c r="EU64" s="63"/>
      <c r="EV64" s="63"/>
      <c r="EW64" s="63"/>
      <c r="EX64" s="63"/>
      <c r="EY64" s="63"/>
      <c r="EZ64" s="63"/>
      <c r="FA64" s="63"/>
      <c r="FB64" s="63"/>
      <c r="FC64" s="63"/>
      <c r="FD64" s="63"/>
      <c r="FE64" s="63"/>
      <c r="FF64" s="63"/>
      <c r="FG64" s="63"/>
      <c r="FH64" s="63"/>
      <c r="FI64" s="63"/>
      <c r="FJ64" s="63"/>
      <c r="FK64" s="63"/>
      <c r="FL64" s="63"/>
      <c r="FM64" s="63"/>
      <c r="FN64" s="63"/>
      <c r="FO64" s="63"/>
      <c r="FP64" s="63"/>
      <c r="FQ64" s="63"/>
      <c r="FR64" s="63"/>
      <c r="FS64" s="63"/>
      <c r="FT64" s="63"/>
      <c r="FU64" s="63"/>
      <c r="FV64" s="63"/>
      <c r="FW64" s="63"/>
      <c r="FX64" s="63"/>
      <c r="FY64" s="63"/>
      <c r="FZ64" s="63"/>
      <c r="GA64" s="63"/>
      <c r="GB64" s="63"/>
      <c r="GC64" s="63"/>
      <c r="GD64" s="63"/>
      <c r="GE64" s="63"/>
      <c r="GF64" s="63"/>
      <c r="GG64" s="63"/>
      <c r="GH64" s="63"/>
      <c r="GI64" s="63"/>
      <c r="GJ64" s="63"/>
      <c r="GK64" s="63"/>
      <c r="GL64" s="63"/>
      <c r="GM64" s="63"/>
      <c r="GN64" s="63"/>
      <c r="GO64" s="63"/>
      <c r="GP64" s="63"/>
      <c r="GQ64" s="63"/>
      <c r="GR64" s="63"/>
      <c r="GS64" s="63"/>
      <c r="GT64" s="63"/>
      <c r="GU64" s="63"/>
      <c r="GV64" s="63"/>
      <c r="GW64" s="63"/>
      <c r="GX64" s="63"/>
      <c r="GY64" s="63"/>
      <c r="GZ64" s="63"/>
      <c r="HA64" s="63"/>
      <c r="HB64" s="63"/>
      <c r="HC64" s="63"/>
      <c r="HD64" s="63"/>
      <c r="HE64" s="63"/>
      <c r="HF64" s="63"/>
      <c r="HG64" s="63"/>
      <c r="HH64" s="63"/>
      <c r="HI64" s="63"/>
      <c r="HJ64" s="63"/>
      <c r="HK64" s="63"/>
      <c r="HL64" s="63"/>
      <c r="HM64" s="63"/>
      <c r="HN64" s="63"/>
      <c r="HO64" s="63"/>
    </row>
    <row r="65" spans="1:223" ht="24" thickBot="1" x14ac:dyDescent="0.4">
      <c r="A65" s="85"/>
      <c r="B65" s="85"/>
      <c r="C65" s="85"/>
      <c r="D65" s="85"/>
      <c r="E65" s="85"/>
      <c r="F65" s="85"/>
      <c r="G65" s="85"/>
      <c r="H65" s="85"/>
      <c r="I65" s="85"/>
      <c r="J65" s="85"/>
      <c r="K65" s="85"/>
      <c r="L65" s="85"/>
      <c r="M65" s="85"/>
      <c r="N65" s="85"/>
      <c r="O65" s="85"/>
      <c r="P65" s="85"/>
      <c r="Q65" s="85"/>
      <c r="R65" s="85"/>
      <c r="S65" s="85"/>
      <c r="T65" s="85"/>
      <c r="U65" s="85"/>
      <c r="V65" s="85"/>
      <c r="W65" s="85"/>
      <c r="X65" s="85"/>
      <c r="Y65" s="85" t="str">
        <f>Tableau8[[#This Row],[GRADE]]&amp;" "&amp;Tableau8[[#This Row],[NOM]]</f>
        <v xml:space="preserve"> </v>
      </c>
      <c r="Z65" s="80"/>
      <c r="AI65" s="63"/>
      <c r="AJ65" s="63"/>
      <c r="AK65" s="63"/>
      <c r="AL65" s="63"/>
      <c r="AM65" s="63"/>
      <c r="AN65" s="63"/>
      <c r="AO65" s="63"/>
      <c r="AP65" s="63"/>
      <c r="AQ65" s="63"/>
      <c r="AR65" s="63"/>
      <c r="AS65" s="63"/>
      <c r="AT65" s="63"/>
      <c r="AU65" s="63"/>
      <c r="AV65" s="63"/>
      <c r="AW65" s="63"/>
      <c r="AX65" s="63"/>
      <c r="AY65" s="63"/>
      <c r="AZ65" s="63"/>
      <c r="BA65" s="63"/>
      <c r="BB65" s="63"/>
      <c r="BC65" s="63"/>
      <c r="BD65" s="63"/>
      <c r="BE65" s="63"/>
      <c r="BF65" s="63"/>
      <c r="BG65" s="63"/>
      <c r="BH65" s="63"/>
      <c r="BI65" s="63"/>
      <c r="BJ65" s="63"/>
      <c r="BK65" s="63"/>
      <c r="BL65" s="63"/>
      <c r="BM65" s="63"/>
      <c r="BN65" s="63"/>
      <c r="BO65" s="63"/>
      <c r="BP65" s="63"/>
      <c r="BQ65" s="63"/>
      <c r="BR65" s="63"/>
      <c r="BS65" s="63"/>
      <c r="BT65" s="63"/>
      <c r="BU65" s="63"/>
      <c r="BV65" s="63"/>
      <c r="BW65" s="63"/>
      <c r="BX65" s="63"/>
      <c r="BY65" s="63"/>
      <c r="BZ65" s="63"/>
      <c r="CA65" s="63"/>
      <c r="CB65" s="63"/>
      <c r="CC65" s="63"/>
      <c r="CD65" s="63"/>
      <c r="CE65" s="63"/>
      <c r="CF65" s="63"/>
      <c r="CG65" s="63"/>
      <c r="CH65" s="63"/>
      <c r="CI65" s="63"/>
      <c r="CJ65" s="63"/>
      <c r="CK65" s="63"/>
      <c r="CL65" s="63"/>
      <c r="CM65" s="63"/>
      <c r="CN65" s="63"/>
      <c r="CO65" s="63"/>
      <c r="CP65" s="63"/>
      <c r="CQ65" s="63"/>
      <c r="CR65" s="63"/>
      <c r="CS65" s="63"/>
      <c r="CT65" s="63"/>
      <c r="CU65" s="63"/>
      <c r="CV65" s="63"/>
      <c r="CW65" s="63"/>
      <c r="CX65" s="63"/>
      <c r="CY65" s="63"/>
      <c r="CZ65" s="63"/>
      <c r="DA65" s="63"/>
      <c r="DB65" s="63"/>
      <c r="DC65" s="63"/>
      <c r="DD65" s="63"/>
      <c r="DE65" s="63"/>
      <c r="DF65" s="63"/>
      <c r="DG65" s="63"/>
      <c r="DH65" s="63"/>
      <c r="DI65" s="63"/>
      <c r="DJ65" s="63"/>
      <c r="DK65" s="63"/>
      <c r="DL65" s="63"/>
      <c r="DM65" s="63"/>
      <c r="DN65" s="63"/>
      <c r="DO65" s="63"/>
      <c r="DP65" s="63"/>
      <c r="DQ65" s="63"/>
      <c r="DR65" s="63"/>
      <c r="DS65" s="63"/>
      <c r="DT65" s="63"/>
      <c r="DU65" s="63"/>
      <c r="DV65" s="63"/>
      <c r="DW65" s="63"/>
      <c r="DX65" s="63"/>
      <c r="DY65" s="63"/>
      <c r="DZ65" s="63"/>
      <c r="EA65" s="63"/>
      <c r="EB65" s="63"/>
      <c r="EC65" s="63"/>
      <c r="ED65" s="63"/>
      <c r="EE65" s="63"/>
      <c r="EF65" s="63"/>
      <c r="EG65" s="63"/>
      <c r="EH65" s="63"/>
      <c r="EI65" s="63"/>
      <c r="EJ65" s="63"/>
      <c r="EK65" s="63"/>
      <c r="EL65" s="63"/>
      <c r="EM65" s="63"/>
      <c r="EN65" s="63"/>
      <c r="EO65" s="63"/>
      <c r="EP65" s="63"/>
      <c r="EQ65" s="63"/>
      <c r="ER65" s="63"/>
      <c r="ES65" s="63"/>
      <c r="ET65" s="63"/>
      <c r="EU65" s="63"/>
      <c r="EV65" s="63"/>
      <c r="EW65" s="63"/>
      <c r="EX65" s="63"/>
      <c r="EY65" s="63"/>
      <c r="EZ65" s="63"/>
      <c r="FA65" s="63"/>
      <c r="FB65" s="63"/>
      <c r="FC65" s="63"/>
      <c r="FD65" s="63"/>
      <c r="FE65" s="63"/>
      <c r="FF65" s="63"/>
      <c r="FG65" s="63"/>
      <c r="FH65" s="63"/>
      <c r="FI65" s="63"/>
      <c r="FJ65" s="63"/>
      <c r="FK65" s="63"/>
      <c r="FL65" s="63"/>
      <c r="FM65" s="63"/>
      <c r="FN65" s="63"/>
      <c r="FO65" s="63"/>
      <c r="FP65" s="63"/>
      <c r="FQ65" s="63"/>
      <c r="FR65" s="63"/>
      <c r="FS65" s="63"/>
      <c r="FT65" s="63"/>
      <c r="FU65" s="63"/>
      <c r="FV65" s="63"/>
      <c r="FW65" s="63"/>
      <c r="FX65" s="63"/>
      <c r="FY65" s="63"/>
      <c r="FZ65" s="63"/>
      <c r="GA65" s="63"/>
      <c r="GB65" s="63"/>
      <c r="GC65" s="63"/>
      <c r="GD65" s="63"/>
      <c r="GE65" s="63"/>
      <c r="GF65" s="63"/>
      <c r="GG65" s="63"/>
      <c r="GH65" s="63"/>
      <c r="GI65" s="63"/>
      <c r="GJ65" s="63"/>
      <c r="GK65" s="63"/>
      <c r="GL65" s="63"/>
      <c r="GM65" s="63"/>
      <c r="GN65" s="63"/>
      <c r="GO65" s="63"/>
      <c r="GP65" s="63"/>
      <c r="GQ65" s="63"/>
      <c r="GR65" s="63"/>
      <c r="GS65" s="63"/>
      <c r="GT65" s="63"/>
      <c r="GU65" s="63"/>
      <c r="GV65" s="63"/>
      <c r="GW65" s="63"/>
      <c r="GX65" s="63"/>
      <c r="GY65" s="63"/>
      <c r="GZ65" s="63"/>
      <c r="HA65" s="63"/>
      <c r="HB65" s="63"/>
      <c r="HC65" s="63"/>
      <c r="HD65" s="63"/>
      <c r="HE65" s="63"/>
      <c r="HF65" s="63"/>
      <c r="HG65" s="63"/>
      <c r="HH65" s="63"/>
      <c r="HI65" s="63"/>
      <c r="HJ65" s="63"/>
      <c r="HK65" s="63"/>
      <c r="HL65" s="63"/>
      <c r="HM65" s="63"/>
      <c r="HN65" s="63"/>
      <c r="HO65" s="63"/>
    </row>
    <row r="66" spans="1:223" ht="24" thickBot="1" x14ac:dyDescent="0.4">
      <c r="A66" s="85"/>
      <c r="B66" s="85"/>
      <c r="C66" s="85"/>
      <c r="D66" s="85"/>
      <c r="E66" s="85"/>
      <c r="F66" s="85"/>
      <c r="G66" s="85"/>
      <c r="H66" s="85"/>
      <c r="I66" s="85"/>
      <c r="J66" s="85"/>
      <c r="K66" s="85"/>
      <c r="L66" s="85"/>
      <c r="M66" s="85"/>
      <c r="N66" s="85"/>
      <c r="O66" s="85"/>
      <c r="P66" s="85"/>
      <c r="Q66" s="85"/>
      <c r="R66" s="85"/>
      <c r="S66" s="85"/>
      <c r="T66" s="85"/>
      <c r="U66" s="85"/>
      <c r="V66" s="85"/>
      <c r="W66" s="85"/>
      <c r="X66" s="85"/>
      <c r="Y66" s="85" t="str">
        <f>Tableau8[[#This Row],[GRADE]]&amp;" "&amp;Tableau8[[#This Row],[NOM]]</f>
        <v xml:space="preserve"> </v>
      </c>
      <c r="Z66" s="80"/>
      <c r="AI66" s="63"/>
      <c r="AJ66" s="63"/>
      <c r="AK66" s="63"/>
      <c r="AL66" s="63"/>
      <c r="AM66" s="63"/>
      <c r="AN66" s="63"/>
      <c r="AO66" s="63"/>
      <c r="AP66" s="63"/>
      <c r="AQ66" s="63"/>
      <c r="AR66" s="63"/>
      <c r="AS66" s="63"/>
      <c r="AT66" s="63"/>
      <c r="AU66" s="63"/>
      <c r="AV66" s="63"/>
      <c r="AW66" s="63"/>
      <c r="AX66" s="63"/>
      <c r="AY66" s="63"/>
      <c r="AZ66" s="63"/>
      <c r="BA66" s="63"/>
      <c r="BB66" s="63"/>
      <c r="BC66" s="63"/>
      <c r="BD66" s="63"/>
      <c r="BE66" s="63"/>
      <c r="BF66" s="63"/>
      <c r="BG66" s="63"/>
      <c r="BH66" s="63"/>
      <c r="BI66" s="63"/>
      <c r="BJ66" s="63"/>
      <c r="BK66" s="63"/>
      <c r="BL66" s="63"/>
      <c r="BM66" s="63"/>
      <c r="BN66" s="63"/>
      <c r="BO66" s="63"/>
      <c r="BP66" s="63"/>
      <c r="BQ66" s="63"/>
      <c r="BR66" s="63"/>
      <c r="BS66" s="63"/>
      <c r="BT66" s="63"/>
      <c r="BU66" s="63"/>
      <c r="BV66" s="63"/>
      <c r="BW66" s="63"/>
      <c r="BX66" s="63"/>
      <c r="BY66" s="63"/>
      <c r="BZ66" s="63"/>
      <c r="CA66" s="63"/>
      <c r="CB66" s="63"/>
      <c r="CC66" s="63"/>
      <c r="CD66" s="63"/>
      <c r="CE66" s="63"/>
      <c r="CF66" s="63"/>
      <c r="CG66" s="63"/>
      <c r="CH66" s="63"/>
      <c r="CI66" s="63"/>
      <c r="CJ66" s="63"/>
      <c r="CK66" s="63"/>
      <c r="CL66" s="63"/>
      <c r="CM66" s="63"/>
      <c r="CN66" s="63"/>
      <c r="CO66" s="63"/>
      <c r="CP66" s="63"/>
      <c r="CQ66" s="63"/>
      <c r="CR66" s="63"/>
      <c r="CS66" s="63"/>
      <c r="CT66" s="63"/>
      <c r="CU66" s="63"/>
      <c r="CV66" s="63"/>
      <c r="CW66" s="63"/>
      <c r="CX66" s="63"/>
      <c r="CY66" s="63"/>
      <c r="CZ66" s="63"/>
      <c r="DA66" s="63"/>
      <c r="DB66" s="63"/>
      <c r="DC66" s="63"/>
      <c r="DD66" s="63"/>
      <c r="DE66" s="63"/>
      <c r="DF66" s="63"/>
      <c r="DG66" s="63"/>
      <c r="DH66" s="63"/>
      <c r="DI66" s="63"/>
      <c r="DJ66" s="63"/>
      <c r="DK66" s="63"/>
      <c r="DL66" s="63"/>
      <c r="DM66" s="63"/>
      <c r="DN66" s="63"/>
      <c r="DO66" s="63"/>
      <c r="DP66" s="63"/>
      <c r="DQ66" s="63"/>
      <c r="DR66" s="63"/>
      <c r="DS66" s="63"/>
      <c r="DT66" s="63"/>
      <c r="DU66" s="63"/>
      <c r="DV66" s="63"/>
      <c r="DW66" s="63"/>
      <c r="DX66" s="63"/>
      <c r="DY66" s="63"/>
      <c r="DZ66" s="63"/>
      <c r="EA66" s="63"/>
      <c r="EB66" s="63"/>
      <c r="EC66" s="63"/>
      <c r="ED66" s="63"/>
      <c r="EE66" s="63"/>
      <c r="EF66" s="63"/>
      <c r="EG66" s="63"/>
      <c r="EH66" s="63"/>
      <c r="EI66" s="63"/>
      <c r="EJ66" s="63"/>
      <c r="EK66" s="63"/>
      <c r="EL66" s="63"/>
      <c r="EM66" s="63"/>
      <c r="EN66" s="63"/>
      <c r="EO66" s="63"/>
      <c r="EP66" s="63"/>
      <c r="EQ66" s="63"/>
      <c r="ER66" s="63"/>
      <c r="ES66" s="63"/>
      <c r="ET66" s="63"/>
      <c r="EU66" s="63"/>
      <c r="EV66" s="63"/>
      <c r="EW66" s="63"/>
      <c r="EX66" s="63"/>
      <c r="EY66" s="63"/>
      <c r="EZ66" s="63"/>
      <c r="FA66" s="63"/>
      <c r="FB66" s="63"/>
      <c r="FC66" s="63"/>
      <c r="FD66" s="63"/>
      <c r="FE66" s="63"/>
      <c r="FF66" s="63"/>
      <c r="FG66" s="63"/>
      <c r="FH66" s="63"/>
      <c r="FI66" s="63"/>
      <c r="FJ66" s="63"/>
      <c r="FK66" s="63"/>
      <c r="FL66" s="63"/>
      <c r="FM66" s="63"/>
      <c r="FN66" s="63"/>
      <c r="FO66" s="63"/>
      <c r="FP66" s="63"/>
      <c r="FQ66" s="63"/>
      <c r="FR66" s="63"/>
      <c r="FS66" s="63"/>
      <c r="FT66" s="63"/>
      <c r="FU66" s="63"/>
      <c r="FV66" s="63"/>
      <c r="FW66" s="63"/>
      <c r="FX66" s="63"/>
      <c r="FY66" s="63"/>
      <c r="FZ66" s="63"/>
      <c r="GA66" s="63"/>
      <c r="GB66" s="63"/>
      <c r="GC66" s="63"/>
      <c r="GD66" s="63"/>
      <c r="GE66" s="63"/>
      <c r="GF66" s="63"/>
      <c r="GG66" s="63"/>
      <c r="GH66" s="63"/>
      <c r="GI66" s="63"/>
      <c r="GJ66" s="63"/>
      <c r="GK66" s="63"/>
      <c r="GL66" s="63"/>
      <c r="GM66" s="63"/>
      <c r="GN66" s="63"/>
      <c r="GO66" s="63"/>
      <c r="GP66" s="63"/>
      <c r="GQ66" s="63"/>
      <c r="GR66" s="63"/>
      <c r="GS66" s="63"/>
      <c r="GT66" s="63"/>
      <c r="GU66" s="63"/>
      <c r="GV66" s="63"/>
      <c r="GW66" s="63"/>
      <c r="GX66" s="63"/>
      <c r="GY66" s="63"/>
      <c r="GZ66" s="63"/>
      <c r="HA66" s="63"/>
      <c r="HB66" s="63"/>
      <c r="HC66" s="63"/>
      <c r="HD66" s="63"/>
      <c r="HE66" s="63"/>
      <c r="HF66" s="63"/>
      <c r="HG66" s="63"/>
      <c r="HH66" s="63"/>
      <c r="HI66" s="63"/>
      <c r="HJ66" s="63"/>
      <c r="HK66" s="63"/>
      <c r="HL66" s="63"/>
      <c r="HM66" s="63"/>
      <c r="HN66" s="63"/>
      <c r="HO66" s="63"/>
    </row>
    <row r="67" spans="1:223" ht="24" thickBot="1" x14ac:dyDescent="0.4">
      <c r="A67" s="85"/>
      <c r="B67" s="85"/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 t="str">
        <f>Tableau8[[#This Row],[GRADE]]&amp;" "&amp;Tableau8[[#This Row],[NOM]]</f>
        <v xml:space="preserve"> </v>
      </c>
      <c r="Z67" s="80"/>
      <c r="AI67" s="63"/>
      <c r="AJ67" s="63"/>
      <c r="AK67" s="63"/>
      <c r="AL67" s="63"/>
      <c r="AM67" s="63"/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3"/>
      <c r="AY67" s="63"/>
      <c r="AZ67" s="63"/>
      <c r="BA67" s="63"/>
      <c r="BB67" s="63"/>
      <c r="BC67" s="63"/>
      <c r="BD67" s="63"/>
      <c r="BE67" s="63"/>
      <c r="BF67" s="63"/>
      <c r="BG67" s="63"/>
      <c r="BH67" s="63"/>
      <c r="BI67" s="63"/>
      <c r="BJ67" s="63"/>
      <c r="BK67" s="63"/>
      <c r="BL67" s="63"/>
      <c r="BM67" s="63"/>
      <c r="BN67" s="63"/>
      <c r="BO67" s="63"/>
      <c r="BP67" s="63"/>
      <c r="BQ67" s="63"/>
      <c r="BR67" s="63"/>
      <c r="BS67" s="63"/>
      <c r="BT67" s="63"/>
      <c r="BU67" s="63"/>
      <c r="BV67" s="63"/>
      <c r="BW67" s="63"/>
      <c r="BX67" s="63"/>
      <c r="BY67" s="63"/>
      <c r="BZ67" s="63"/>
      <c r="CA67" s="63"/>
      <c r="CB67" s="63"/>
      <c r="CC67" s="63"/>
      <c r="CD67" s="63"/>
      <c r="CE67" s="63"/>
      <c r="CF67" s="63"/>
      <c r="CG67" s="63"/>
      <c r="CH67" s="63"/>
      <c r="CI67" s="63"/>
      <c r="CJ67" s="63"/>
      <c r="CK67" s="63"/>
      <c r="CL67" s="63"/>
      <c r="CM67" s="63"/>
      <c r="CN67" s="63"/>
      <c r="CO67" s="63"/>
      <c r="CP67" s="63"/>
      <c r="CQ67" s="63"/>
      <c r="CR67" s="63"/>
      <c r="CS67" s="63"/>
      <c r="CT67" s="63"/>
      <c r="CU67" s="63"/>
      <c r="CV67" s="63"/>
      <c r="CW67" s="63"/>
      <c r="CX67" s="63"/>
      <c r="CY67" s="63"/>
      <c r="CZ67" s="63"/>
      <c r="DA67" s="63"/>
      <c r="DB67" s="63"/>
      <c r="DC67" s="63"/>
      <c r="DD67" s="63"/>
      <c r="DE67" s="63"/>
      <c r="DF67" s="63"/>
      <c r="DG67" s="63"/>
      <c r="DH67" s="63"/>
      <c r="DI67" s="63"/>
      <c r="DJ67" s="63"/>
      <c r="DK67" s="63"/>
      <c r="DL67" s="63"/>
      <c r="DM67" s="63"/>
      <c r="DN67" s="63"/>
      <c r="DO67" s="63"/>
      <c r="DP67" s="63"/>
      <c r="DQ67" s="63"/>
      <c r="DR67" s="63"/>
      <c r="DS67" s="63"/>
      <c r="DT67" s="63"/>
      <c r="DU67" s="63"/>
      <c r="DV67" s="63"/>
      <c r="DW67" s="63"/>
      <c r="DX67" s="63"/>
      <c r="DY67" s="63"/>
      <c r="DZ67" s="63"/>
      <c r="EA67" s="63"/>
      <c r="EB67" s="63"/>
      <c r="EC67" s="63"/>
      <c r="ED67" s="63"/>
      <c r="EE67" s="63"/>
      <c r="EF67" s="63"/>
      <c r="EG67" s="63"/>
      <c r="EH67" s="63"/>
      <c r="EI67" s="63"/>
      <c r="EJ67" s="63"/>
      <c r="EK67" s="63"/>
      <c r="EL67" s="63"/>
      <c r="EM67" s="63"/>
      <c r="EN67" s="63"/>
      <c r="EO67" s="63"/>
      <c r="EP67" s="63"/>
      <c r="EQ67" s="63"/>
      <c r="ER67" s="63"/>
      <c r="ES67" s="63"/>
      <c r="ET67" s="63"/>
      <c r="EU67" s="63"/>
      <c r="EV67" s="63"/>
      <c r="EW67" s="63"/>
      <c r="EX67" s="63"/>
      <c r="EY67" s="63"/>
      <c r="EZ67" s="63"/>
      <c r="FA67" s="63"/>
      <c r="FB67" s="63"/>
      <c r="FC67" s="63"/>
      <c r="FD67" s="63"/>
      <c r="FE67" s="63"/>
      <c r="FF67" s="63"/>
      <c r="FG67" s="63"/>
      <c r="FH67" s="63"/>
      <c r="FI67" s="63"/>
      <c r="FJ67" s="63"/>
      <c r="FK67" s="63"/>
      <c r="FL67" s="63"/>
      <c r="FM67" s="63"/>
      <c r="FN67" s="63"/>
      <c r="FO67" s="63"/>
      <c r="FP67" s="63"/>
      <c r="FQ67" s="63"/>
      <c r="FR67" s="63"/>
      <c r="FS67" s="63"/>
      <c r="FT67" s="63"/>
      <c r="FU67" s="63"/>
      <c r="FV67" s="63"/>
      <c r="FW67" s="63"/>
      <c r="FX67" s="63"/>
      <c r="FY67" s="63"/>
      <c r="FZ67" s="63"/>
      <c r="GA67" s="63"/>
      <c r="GB67" s="63"/>
      <c r="GC67" s="63"/>
      <c r="GD67" s="63"/>
      <c r="GE67" s="63"/>
      <c r="GF67" s="63"/>
      <c r="GG67" s="63"/>
      <c r="GH67" s="63"/>
      <c r="GI67" s="63"/>
      <c r="GJ67" s="63"/>
      <c r="GK67" s="63"/>
      <c r="GL67" s="63"/>
      <c r="GM67" s="63"/>
      <c r="GN67" s="63"/>
      <c r="GO67" s="63"/>
      <c r="GP67" s="63"/>
      <c r="GQ67" s="63"/>
      <c r="GR67" s="63"/>
      <c r="GS67" s="63"/>
      <c r="GT67" s="63"/>
      <c r="GU67" s="63"/>
      <c r="GV67" s="63"/>
      <c r="GW67" s="63"/>
      <c r="GX67" s="63"/>
      <c r="GY67" s="63"/>
      <c r="GZ67" s="63"/>
      <c r="HA67" s="63"/>
      <c r="HB67" s="63"/>
      <c r="HC67" s="63"/>
      <c r="HD67" s="63"/>
      <c r="HE67" s="63"/>
      <c r="HF67" s="63"/>
      <c r="HG67" s="63"/>
      <c r="HH67" s="63"/>
      <c r="HI67" s="63"/>
      <c r="HJ67" s="63"/>
      <c r="HK67" s="63"/>
      <c r="HL67" s="63"/>
      <c r="HM67" s="63"/>
      <c r="HN67" s="63"/>
      <c r="HO67" s="63"/>
    </row>
    <row r="68" spans="1:223" ht="24" thickBot="1" x14ac:dyDescent="0.4">
      <c r="A68" s="85"/>
      <c r="B68" s="85"/>
      <c r="C68" s="85"/>
      <c r="D68" s="85"/>
      <c r="E68" s="85"/>
      <c r="F68" s="85"/>
      <c r="G68" s="85"/>
      <c r="H68" s="85"/>
      <c r="I68" s="85"/>
      <c r="J68" s="85"/>
      <c r="K68" s="85"/>
      <c r="L68" s="85"/>
      <c r="M68" s="85"/>
      <c r="N68" s="85"/>
      <c r="O68" s="85"/>
      <c r="P68" s="85"/>
      <c r="Q68" s="85"/>
      <c r="R68" s="85"/>
      <c r="S68" s="85"/>
      <c r="T68" s="85"/>
      <c r="U68" s="85"/>
      <c r="V68" s="85"/>
      <c r="W68" s="85"/>
      <c r="X68" s="85"/>
      <c r="Y68" s="85" t="str">
        <f>Tableau8[[#This Row],[GRADE]]&amp;" "&amp;Tableau8[[#This Row],[NOM]]</f>
        <v xml:space="preserve"> </v>
      </c>
      <c r="Z68" s="80"/>
      <c r="AI68" s="63"/>
      <c r="AJ68" s="63"/>
      <c r="AK68" s="63"/>
      <c r="AL68" s="63"/>
      <c r="AM68" s="63"/>
      <c r="AN68" s="63"/>
      <c r="AO68" s="63"/>
      <c r="AP68" s="63"/>
      <c r="AQ68" s="63"/>
      <c r="AR68" s="63"/>
      <c r="AS68" s="63"/>
      <c r="AT68" s="63"/>
      <c r="AU68" s="63"/>
      <c r="AV68" s="63"/>
      <c r="AW68" s="63"/>
      <c r="AX68" s="63"/>
      <c r="AY68" s="63"/>
      <c r="AZ68" s="63"/>
      <c r="BA68" s="63"/>
      <c r="BB68" s="63"/>
      <c r="BC68" s="63"/>
      <c r="BD68" s="63"/>
      <c r="BE68" s="63"/>
      <c r="BF68" s="63"/>
      <c r="BG68" s="63"/>
      <c r="BH68" s="63"/>
      <c r="BI68" s="63"/>
      <c r="BJ68" s="63"/>
      <c r="BK68" s="63"/>
      <c r="BL68" s="63"/>
      <c r="BM68" s="63"/>
      <c r="BN68" s="63"/>
      <c r="BO68" s="63"/>
      <c r="BP68" s="63"/>
      <c r="BQ68" s="63"/>
      <c r="BR68" s="63"/>
      <c r="BS68" s="63"/>
      <c r="BT68" s="63"/>
      <c r="BU68" s="63"/>
      <c r="BV68" s="63"/>
      <c r="BW68" s="63"/>
      <c r="BX68" s="63"/>
      <c r="BY68" s="63"/>
      <c r="BZ68" s="63"/>
      <c r="CA68" s="63"/>
      <c r="CB68" s="63"/>
      <c r="CC68" s="63"/>
      <c r="CD68" s="63"/>
      <c r="CE68" s="63"/>
      <c r="CF68" s="63"/>
      <c r="CG68" s="63"/>
      <c r="CH68" s="63"/>
      <c r="CI68" s="63"/>
      <c r="CJ68" s="63"/>
      <c r="CK68" s="63"/>
      <c r="CL68" s="63"/>
      <c r="CM68" s="63"/>
      <c r="CN68" s="63"/>
      <c r="CO68" s="63"/>
      <c r="CP68" s="63"/>
      <c r="CQ68" s="63"/>
      <c r="CR68" s="63"/>
      <c r="CS68" s="63"/>
      <c r="CT68" s="63"/>
      <c r="CU68" s="63"/>
      <c r="CV68" s="63"/>
      <c r="CW68" s="63"/>
      <c r="CX68" s="63"/>
      <c r="CY68" s="63"/>
      <c r="CZ68" s="63"/>
      <c r="DA68" s="63"/>
      <c r="DB68" s="63"/>
      <c r="DC68" s="63"/>
      <c r="DD68" s="63"/>
      <c r="DE68" s="63"/>
      <c r="DF68" s="63"/>
      <c r="DG68" s="63"/>
      <c r="DH68" s="63"/>
      <c r="DI68" s="63"/>
      <c r="DJ68" s="63"/>
      <c r="DK68" s="63"/>
      <c r="DL68" s="63"/>
      <c r="DM68" s="63"/>
      <c r="DN68" s="63"/>
      <c r="DO68" s="63"/>
      <c r="DP68" s="63"/>
      <c r="DQ68" s="63"/>
      <c r="DR68" s="63"/>
      <c r="DS68" s="63"/>
      <c r="DT68" s="63"/>
      <c r="DU68" s="63"/>
      <c r="DV68" s="63"/>
      <c r="DW68" s="63"/>
      <c r="DX68" s="63"/>
      <c r="DY68" s="63"/>
      <c r="DZ68" s="63"/>
      <c r="EA68" s="63"/>
      <c r="EB68" s="63"/>
      <c r="EC68" s="63"/>
      <c r="ED68" s="63"/>
      <c r="EE68" s="63"/>
      <c r="EF68" s="63"/>
      <c r="EG68" s="63"/>
      <c r="EH68" s="63"/>
      <c r="EI68" s="63"/>
      <c r="EJ68" s="63"/>
      <c r="EK68" s="63"/>
      <c r="EL68" s="63"/>
      <c r="EM68" s="63"/>
      <c r="EN68" s="63"/>
      <c r="EO68" s="63"/>
      <c r="EP68" s="63"/>
      <c r="EQ68" s="63"/>
      <c r="ER68" s="63"/>
      <c r="ES68" s="63"/>
      <c r="ET68" s="63"/>
      <c r="EU68" s="63"/>
      <c r="EV68" s="63"/>
      <c r="EW68" s="63"/>
      <c r="EX68" s="63"/>
      <c r="EY68" s="63"/>
      <c r="EZ68" s="63"/>
      <c r="FA68" s="63"/>
      <c r="FB68" s="63"/>
      <c r="FC68" s="63"/>
      <c r="FD68" s="63"/>
      <c r="FE68" s="63"/>
      <c r="FF68" s="63"/>
      <c r="FG68" s="63"/>
      <c r="FH68" s="63"/>
      <c r="FI68" s="63"/>
      <c r="FJ68" s="63"/>
      <c r="FK68" s="63"/>
      <c r="FL68" s="63"/>
      <c r="FM68" s="63"/>
      <c r="FN68" s="63"/>
      <c r="FO68" s="63"/>
      <c r="FP68" s="63"/>
      <c r="FQ68" s="63"/>
      <c r="FR68" s="63"/>
      <c r="FS68" s="63"/>
      <c r="FT68" s="63"/>
      <c r="FU68" s="63"/>
      <c r="FV68" s="63"/>
      <c r="FW68" s="63"/>
      <c r="FX68" s="63"/>
      <c r="FY68" s="63"/>
      <c r="FZ68" s="63"/>
      <c r="GA68" s="63"/>
      <c r="GB68" s="63"/>
      <c r="GC68" s="63"/>
      <c r="GD68" s="63"/>
      <c r="GE68" s="63"/>
      <c r="GF68" s="63"/>
      <c r="GG68" s="63"/>
      <c r="GH68" s="63"/>
      <c r="GI68" s="63"/>
      <c r="GJ68" s="63"/>
      <c r="GK68" s="63"/>
      <c r="GL68" s="63"/>
      <c r="GM68" s="63"/>
      <c r="GN68" s="63"/>
      <c r="GO68" s="63"/>
      <c r="GP68" s="63"/>
      <c r="GQ68" s="63"/>
      <c r="GR68" s="63"/>
      <c r="GS68" s="63"/>
      <c r="GT68" s="63"/>
      <c r="GU68" s="63"/>
      <c r="GV68" s="63"/>
      <c r="GW68" s="63"/>
      <c r="GX68" s="63"/>
      <c r="GY68" s="63"/>
      <c r="GZ68" s="63"/>
      <c r="HA68" s="63"/>
      <c r="HB68" s="63"/>
      <c r="HC68" s="63"/>
      <c r="HD68" s="63"/>
      <c r="HE68" s="63"/>
      <c r="HF68" s="63"/>
      <c r="HG68" s="63"/>
      <c r="HH68" s="63"/>
      <c r="HI68" s="63"/>
      <c r="HJ68" s="63"/>
      <c r="HK68" s="63"/>
      <c r="HL68" s="63"/>
      <c r="HM68" s="63"/>
      <c r="HN68" s="63"/>
      <c r="HO68" s="63"/>
    </row>
    <row r="69" spans="1:223" ht="24" thickBot="1" x14ac:dyDescent="0.4">
      <c r="A69" s="85"/>
      <c r="B69" s="85"/>
      <c r="C69" s="85"/>
      <c r="D69" s="85"/>
      <c r="E69" s="85"/>
      <c r="F69" s="85"/>
      <c r="G69" s="85"/>
      <c r="H69" s="85"/>
      <c r="I69" s="85"/>
      <c r="J69" s="85"/>
      <c r="K69" s="85"/>
      <c r="L69" s="85"/>
      <c r="M69" s="85"/>
      <c r="N69" s="85"/>
      <c r="O69" s="85"/>
      <c r="P69" s="85"/>
      <c r="Q69" s="85"/>
      <c r="R69" s="85"/>
      <c r="S69" s="85"/>
      <c r="T69" s="85"/>
      <c r="U69" s="85"/>
      <c r="V69" s="85"/>
      <c r="W69" s="85"/>
      <c r="X69" s="85"/>
      <c r="Y69" s="85" t="str">
        <f>Tableau8[[#This Row],[GRADE]]&amp;" "&amp;Tableau8[[#This Row],[NOM]]</f>
        <v xml:space="preserve"> </v>
      </c>
      <c r="Z69" s="80"/>
      <c r="AI69" s="63"/>
      <c r="AJ69" s="63"/>
      <c r="AK69" s="63"/>
      <c r="AL69" s="63"/>
      <c r="AM69" s="63"/>
      <c r="AN69" s="63"/>
      <c r="AO69" s="63"/>
      <c r="AP69" s="63"/>
      <c r="AQ69" s="63"/>
      <c r="AR69" s="63"/>
      <c r="AS69" s="63"/>
      <c r="AT69" s="63"/>
      <c r="AU69" s="63"/>
      <c r="AV69" s="63"/>
      <c r="AW69" s="63"/>
      <c r="AX69" s="63"/>
      <c r="AY69" s="63"/>
      <c r="AZ69" s="63"/>
      <c r="BA69" s="63"/>
      <c r="BB69" s="63"/>
      <c r="BC69" s="63"/>
      <c r="BD69" s="63"/>
      <c r="BE69" s="63"/>
      <c r="BF69" s="63"/>
      <c r="BG69" s="63"/>
      <c r="BH69" s="63"/>
      <c r="BI69" s="63"/>
      <c r="BJ69" s="63"/>
      <c r="BK69" s="63"/>
      <c r="BL69" s="63"/>
      <c r="BM69" s="63"/>
      <c r="BN69" s="63"/>
      <c r="BO69" s="63"/>
      <c r="BP69" s="63"/>
      <c r="BQ69" s="63"/>
      <c r="BR69" s="63"/>
      <c r="BS69" s="63"/>
      <c r="BT69" s="63"/>
      <c r="BU69" s="63"/>
      <c r="BV69" s="63"/>
      <c r="BW69" s="63"/>
      <c r="BX69" s="63"/>
      <c r="BY69" s="63"/>
      <c r="BZ69" s="63"/>
      <c r="CA69" s="63"/>
      <c r="CB69" s="63"/>
      <c r="CC69" s="63"/>
      <c r="CD69" s="63"/>
      <c r="CE69" s="63"/>
      <c r="CF69" s="63"/>
      <c r="CG69" s="63"/>
      <c r="CH69" s="63"/>
      <c r="CI69" s="63"/>
      <c r="CJ69" s="63"/>
      <c r="CK69" s="63"/>
      <c r="CL69" s="63"/>
      <c r="CM69" s="63"/>
      <c r="CN69" s="63"/>
      <c r="CO69" s="63"/>
      <c r="CP69" s="63"/>
      <c r="CQ69" s="63"/>
      <c r="CR69" s="63"/>
      <c r="CS69" s="63"/>
      <c r="CT69" s="63"/>
      <c r="CU69" s="63"/>
      <c r="CV69" s="63"/>
      <c r="CW69" s="63"/>
      <c r="CX69" s="63"/>
      <c r="CY69" s="63"/>
      <c r="CZ69" s="63"/>
      <c r="DA69" s="63"/>
      <c r="DB69" s="63"/>
      <c r="DC69" s="63"/>
      <c r="DD69" s="63"/>
      <c r="DE69" s="63"/>
      <c r="DF69" s="63"/>
      <c r="DG69" s="63"/>
      <c r="DH69" s="63"/>
      <c r="DI69" s="63"/>
      <c r="DJ69" s="63"/>
      <c r="DK69" s="63"/>
      <c r="DL69" s="63"/>
      <c r="DM69" s="63"/>
      <c r="DN69" s="63"/>
      <c r="DO69" s="63"/>
      <c r="DP69" s="63"/>
      <c r="DQ69" s="63"/>
      <c r="DR69" s="63"/>
      <c r="DS69" s="63"/>
      <c r="DT69" s="63"/>
      <c r="DU69" s="63"/>
      <c r="DV69" s="63"/>
      <c r="DW69" s="63"/>
      <c r="DX69" s="63"/>
      <c r="DY69" s="63"/>
      <c r="DZ69" s="63"/>
      <c r="EA69" s="63"/>
      <c r="EB69" s="63"/>
      <c r="EC69" s="63"/>
      <c r="ED69" s="63"/>
      <c r="EE69" s="63"/>
      <c r="EF69" s="63"/>
      <c r="EG69" s="63"/>
      <c r="EH69" s="63"/>
      <c r="EI69" s="63"/>
      <c r="EJ69" s="63"/>
      <c r="EK69" s="63"/>
      <c r="EL69" s="63"/>
      <c r="EM69" s="63"/>
      <c r="EN69" s="63"/>
      <c r="EO69" s="63"/>
      <c r="EP69" s="63"/>
      <c r="EQ69" s="63"/>
      <c r="ER69" s="63"/>
      <c r="ES69" s="63"/>
      <c r="ET69" s="63"/>
      <c r="EU69" s="63"/>
      <c r="EV69" s="63"/>
      <c r="EW69" s="63"/>
      <c r="EX69" s="63"/>
      <c r="EY69" s="63"/>
      <c r="EZ69" s="63"/>
      <c r="FA69" s="63"/>
      <c r="FB69" s="63"/>
      <c r="FC69" s="63"/>
      <c r="FD69" s="63"/>
      <c r="FE69" s="63"/>
      <c r="FF69" s="63"/>
      <c r="FG69" s="63"/>
      <c r="FH69" s="63"/>
      <c r="FI69" s="63"/>
      <c r="FJ69" s="63"/>
      <c r="FK69" s="63"/>
      <c r="FL69" s="63"/>
      <c r="FM69" s="63"/>
      <c r="FN69" s="63"/>
      <c r="FO69" s="63"/>
      <c r="FP69" s="63"/>
      <c r="FQ69" s="63"/>
      <c r="FR69" s="63"/>
      <c r="FS69" s="63"/>
      <c r="FT69" s="63"/>
      <c r="FU69" s="63"/>
      <c r="FV69" s="63"/>
      <c r="FW69" s="63"/>
      <c r="FX69" s="63"/>
      <c r="FY69" s="63"/>
      <c r="FZ69" s="63"/>
      <c r="GA69" s="63"/>
      <c r="GB69" s="63"/>
      <c r="GC69" s="63"/>
      <c r="GD69" s="63"/>
      <c r="GE69" s="63"/>
      <c r="GF69" s="63"/>
      <c r="GG69" s="63"/>
      <c r="GH69" s="63"/>
      <c r="GI69" s="63"/>
      <c r="GJ69" s="63"/>
      <c r="GK69" s="63"/>
      <c r="GL69" s="63"/>
      <c r="GM69" s="63"/>
      <c r="GN69" s="63"/>
      <c r="GO69" s="63"/>
      <c r="GP69" s="63"/>
      <c r="GQ69" s="63"/>
      <c r="GR69" s="63"/>
      <c r="GS69" s="63"/>
      <c r="GT69" s="63"/>
      <c r="GU69" s="63"/>
      <c r="GV69" s="63"/>
      <c r="GW69" s="63"/>
      <c r="GX69" s="63"/>
      <c r="GY69" s="63"/>
      <c r="GZ69" s="63"/>
      <c r="HA69" s="63"/>
      <c r="HB69" s="63"/>
      <c r="HC69" s="63"/>
      <c r="HD69" s="63"/>
      <c r="HE69" s="63"/>
      <c r="HF69" s="63"/>
      <c r="HG69" s="63"/>
      <c r="HH69" s="63"/>
      <c r="HI69" s="63"/>
      <c r="HJ69" s="63"/>
      <c r="HK69" s="63"/>
      <c r="HL69" s="63"/>
      <c r="HM69" s="63"/>
      <c r="HN69" s="63"/>
      <c r="HO69" s="63"/>
    </row>
    <row r="70" spans="1:223" ht="24" hidden="1" thickBot="1" x14ac:dyDescent="0.4">
      <c r="A70" s="85"/>
      <c r="B70" s="85"/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 t="str">
        <f>Tableau8[[#This Row],[GRADE]]&amp;" "&amp;Tableau8[[#This Row],[NOM]]</f>
        <v xml:space="preserve"> </v>
      </c>
      <c r="Z70" s="80"/>
      <c r="AI70" s="63"/>
      <c r="AJ70" s="63"/>
      <c r="AK70" s="63"/>
      <c r="AL70" s="63"/>
      <c r="AM70" s="63"/>
      <c r="AN70" s="63"/>
      <c r="AO70" s="63"/>
      <c r="AP70" s="63"/>
      <c r="AQ70" s="63"/>
      <c r="AR70" s="63"/>
      <c r="AS70" s="63"/>
      <c r="AT70" s="63"/>
      <c r="AU70" s="63"/>
      <c r="AV70" s="63"/>
      <c r="AW70" s="63"/>
      <c r="AX70" s="63"/>
      <c r="AY70" s="63"/>
      <c r="AZ70" s="63"/>
      <c r="BA70" s="63"/>
      <c r="BB70" s="63"/>
      <c r="BC70" s="63"/>
      <c r="BD70" s="63"/>
      <c r="BE70" s="63"/>
      <c r="BF70" s="63"/>
      <c r="BG70" s="63"/>
      <c r="BH70" s="63"/>
      <c r="BI70" s="63"/>
      <c r="BJ70" s="63"/>
      <c r="BK70" s="63"/>
      <c r="BL70" s="63"/>
      <c r="BM70" s="63"/>
      <c r="BN70" s="63"/>
      <c r="BO70" s="63"/>
      <c r="BP70" s="63"/>
      <c r="BQ70" s="63"/>
      <c r="BR70" s="63"/>
      <c r="BS70" s="63"/>
      <c r="BT70" s="63"/>
      <c r="BU70" s="63"/>
      <c r="BV70" s="63"/>
      <c r="BW70" s="63"/>
      <c r="BX70" s="63"/>
      <c r="BY70" s="63"/>
      <c r="BZ70" s="63"/>
      <c r="CA70" s="63"/>
      <c r="CB70" s="63"/>
      <c r="CC70" s="63"/>
      <c r="CD70" s="63"/>
      <c r="CE70" s="63"/>
      <c r="CF70" s="63"/>
      <c r="CG70" s="63"/>
      <c r="CH70" s="63"/>
      <c r="CI70" s="63"/>
      <c r="CJ70" s="63"/>
      <c r="CK70" s="63"/>
      <c r="CL70" s="63"/>
      <c r="CM70" s="63"/>
      <c r="CN70" s="63"/>
      <c r="CO70" s="63"/>
      <c r="CP70" s="63"/>
      <c r="CQ70" s="63"/>
      <c r="CR70" s="63"/>
      <c r="CS70" s="63"/>
      <c r="CT70" s="63"/>
      <c r="CU70" s="63"/>
      <c r="CV70" s="63"/>
      <c r="CW70" s="63"/>
      <c r="CX70" s="63"/>
      <c r="CY70" s="63"/>
      <c r="CZ70" s="63"/>
      <c r="DA70" s="63"/>
      <c r="DB70" s="63"/>
      <c r="DC70" s="63"/>
      <c r="DD70" s="63"/>
      <c r="DE70" s="63"/>
      <c r="DF70" s="63"/>
      <c r="DG70" s="63"/>
      <c r="DH70" s="63"/>
      <c r="DI70" s="63"/>
      <c r="DJ70" s="63"/>
      <c r="DK70" s="63"/>
      <c r="DL70" s="63"/>
      <c r="DM70" s="63"/>
      <c r="DN70" s="63"/>
      <c r="DO70" s="63"/>
      <c r="DP70" s="63"/>
      <c r="DQ70" s="63"/>
      <c r="DR70" s="63"/>
      <c r="DS70" s="63"/>
      <c r="DT70" s="63"/>
      <c r="DU70" s="63"/>
      <c r="DV70" s="63"/>
      <c r="DW70" s="63"/>
      <c r="DX70" s="63"/>
      <c r="DY70" s="63"/>
      <c r="DZ70" s="63"/>
      <c r="EA70" s="63"/>
      <c r="EB70" s="63"/>
      <c r="EC70" s="63"/>
      <c r="ED70" s="63"/>
      <c r="EE70" s="63"/>
      <c r="EF70" s="63"/>
      <c r="EG70" s="63"/>
      <c r="EH70" s="63"/>
      <c r="EI70" s="63"/>
      <c r="EJ70" s="63"/>
      <c r="EK70" s="63"/>
      <c r="EL70" s="63"/>
      <c r="EM70" s="63"/>
      <c r="EN70" s="63"/>
      <c r="EO70" s="63"/>
      <c r="EP70" s="63"/>
      <c r="EQ70" s="63"/>
      <c r="ER70" s="63"/>
      <c r="ES70" s="63"/>
      <c r="ET70" s="63"/>
      <c r="EU70" s="63"/>
      <c r="EV70" s="63"/>
      <c r="EW70" s="63"/>
      <c r="EX70" s="63"/>
      <c r="EY70" s="63"/>
      <c r="EZ70" s="63"/>
      <c r="FA70" s="63"/>
      <c r="FB70" s="63"/>
      <c r="FC70" s="63"/>
      <c r="FD70" s="63"/>
      <c r="FE70" s="63"/>
      <c r="FF70" s="63"/>
      <c r="FG70" s="63"/>
      <c r="FH70" s="63"/>
      <c r="FI70" s="63"/>
      <c r="FJ70" s="63"/>
      <c r="FK70" s="63"/>
      <c r="FL70" s="63"/>
      <c r="FM70" s="63"/>
      <c r="FN70" s="63"/>
      <c r="FO70" s="63"/>
      <c r="FP70" s="63"/>
      <c r="FQ70" s="63"/>
      <c r="FR70" s="63"/>
      <c r="FS70" s="63"/>
      <c r="FT70" s="63"/>
      <c r="FU70" s="63"/>
      <c r="FV70" s="63"/>
      <c r="FW70" s="63"/>
      <c r="FX70" s="63"/>
      <c r="FY70" s="63"/>
      <c r="FZ70" s="63"/>
      <c r="GA70" s="63"/>
      <c r="GB70" s="63"/>
      <c r="GC70" s="63"/>
      <c r="GD70" s="63"/>
      <c r="GE70" s="63"/>
      <c r="GF70" s="63"/>
      <c r="GG70" s="63"/>
      <c r="GH70" s="63"/>
      <c r="GI70" s="63"/>
      <c r="GJ70" s="63"/>
      <c r="GK70" s="63"/>
      <c r="GL70" s="63"/>
      <c r="GM70" s="63"/>
      <c r="GN70" s="63"/>
      <c r="GO70" s="63"/>
      <c r="GP70" s="63"/>
      <c r="GQ70" s="63"/>
      <c r="GR70" s="63"/>
      <c r="GS70" s="63"/>
      <c r="GT70" s="63"/>
      <c r="GU70" s="63"/>
      <c r="GV70" s="63"/>
      <c r="GW70" s="63"/>
      <c r="GX70" s="63"/>
      <c r="GY70" s="63"/>
      <c r="GZ70" s="63"/>
      <c r="HA70" s="63"/>
      <c r="HB70" s="63"/>
      <c r="HC70" s="63"/>
      <c r="HD70" s="63"/>
      <c r="HE70" s="63"/>
      <c r="HF70" s="63"/>
      <c r="HG70" s="63"/>
      <c r="HH70" s="63"/>
      <c r="HI70" s="63"/>
      <c r="HJ70" s="63"/>
      <c r="HK70" s="63"/>
      <c r="HL70" s="63"/>
      <c r="HM70" s="63"/>
      <c r="HN70" s="63"/>
      <c r="HO70" s="63"/>
    </row>
    <row r="71" spans="1:223" ht="24" hidden="1" thickBot="1" x14ac:dyDescent="0.4">
      <c r="A71" s="85"/>
      <c r="B71" s="85"/>
      <c r="C71" s="85"/>
      <c r="D71" s="85"/>
      <c r="E71" s="85"/>
      <c r="F71" s="85"/>
      <c r="G71" s="85"/>
      <c r="H71" s="85"/>
      <c r="I71" s="85"/>
      <c r="J71" s="85"/>
      <c r="K71" s="85"/>
      <c r="L71" s="85"/>
      <c r="M71" s="85"/>
      <c r="N71" s="85"/>
      <c r="O71" s="85"/>
      <c r="P71" s="85"/>
      <c r="Q71" s="85"/>
      <c r="R71" s="85"/>
      <c r="S71" s="85"/>
      <c r="T71" s="85"/>
      <c r="U71" s="85"/>
      <c r="V71" s="85"/>
      <c r="W71" s="85"/>
      <c r="X71" s="85"/>
      <c r="Y71" s="85" t="str">
        <f>Tableau8[[#This Row],[GRADE]]&amp;" "&amp;Tableau8[[#This Row],[NOM]]</f>
        <v xml:space="preserve"> </v>
      </c>
      <c r="Z71" s="80"/>
      <c r="AI71" s="63"/>
      <c r="AJ71" s="63"/>
      <c r="AK71" s="63"/>
      <c r="AL71" s="63"/>
      <c r="AM71" s="63"/>
      <c r="AN71" s="63"/>
      <c r="AO71" s="63"/>
      <c r="AP71" s="63"/>
      <c r="AQ71" s="63"/>
      <c r="AR71" s="63"/>
      <c r="AS71" s="63"/>
      <c r="AT71" s="63"/>
      <c r="AU71" s="63"/>
      <c r="AV71" s="63"/>
      <c r="AW71" s="63"/>
      <c r="AX71" s="63"/>
      <c r="AY71" s="63"/>
      <c r="AZ71" s="63"/>
      <c r="BA71" s="63"/>
      <c r="BB71" s="63"/>
      <c r="BC71" s="63"/>
      <c r="BD71" s="63"/>
      <c r="BE71" s="63"/>
      <c r="BF71" s="63"/>
      <c r="BG71" s="63"/>
      <c r="BH71" s="63"/>
      <c r="BI71" s="63"/>
      <c r="BJ71" s="63"/>
      <c r="BK71" s="63"/>
      <c r="BL71" s="63"/>
      <c r="BM71" s="63"/>
      <c r="BN71" s="63"/>
      <c r="BO71" s="63"/>
      <c r="BP71" s="63"/>
      <c r="BQ71" s="63"/>
      <c r="BR71" s="63"/>
      <c r="BS71" s="63"/>
      <c r="BT71" s="63"/>
      <c r="BU71" s="63"/>
      <c r="BV71" s="63"/>
      <c r="BW71" s="63"/>
      <c r="BX71" s="63"/>
      <c r="BY71" s="63"/>
      <c r="BZ71" s="63"/>
      <c r="CA71" s="63"/>
      <c r="CB71" s="63"/>
      <c r="CC71" s="63"/>
      <c r="CD71" s="63"/>
      <c r="CE71" s="63"/>
      <c r="CF71" s="63"/>
      <c r="CG71" s="63"/>
      <c r="CH71" s="63"/>
      <c r="CI71" s="63"/>
      <c r="CJ71" s="63"/>
      <c r="CK71" s="63"/>
      <c r="CL71" s="63"/>
      <c r="CM71" s="63"/>
      <c r="CN71" s="63"/>
      <c r="CO71" s="63"/>
      <c r="CP71" s="63"/>
      <c r="CQ71" s="63"/>
      <c r="CR71" s="63"/>
      <c r="CS71" s="63"/>
      <c r="CT71" s="63"/>
      <c r="CU71" s="63"/>
      <c r="CV71" s="63"/>
      <c r="CW71" s="63"/>
      <c r="CX71" s="63"/>
      <c r="CY71" s="63"/>
      <c r="CZ71" s="63"/>
      <c r="DA71" s="63"/>
      <c r="DB71" s="63"/>
      <c r="DC71" s="63"/>
      <c r="DD71" s="63"/>
      <c r="DE71" s="63"/>
      <c r="DF71" s="63"/>
      <c r="DG71" s="63"/>
      <c r="DH71" s="63"/>
      <c r="DI71" s="63"/>
      <c r="DJ71" s="63"/>
      <c r="DK71" s="63"/>
      <c r="DL71" s="63"/>
      <c r="DM71" s="63"/>
      <c r="DN71" s="63"/>
      <c r="DO71" s="63"/>
      <c r="DP71" s="63"/>
      <c r="DQ71" s="63"/>
      <c r="DR71" s="63"/>
      <c r="DS71" s="63"/>
      <c r="DT71" s="63"/>
      <c r="DU71" s="63"/>
      <c r="DV71" s="63"/>
      <c r="DW71" s="63"/>
      <c r="DX71" s="63"/>
      <c r="DY71" s="63"/>
      <c r="DZ71" s="63"/>
      <c r="EA71" s="63"/>
      <c r="EB71" s="63"/>
      <c r="EC71" s="63"/>
      <c r="ED71" s="63"/>
      <c r="EE71" s="63"/>
      <c r="EF71" s="63"/>
      <c r="EG71" s="63"/>
      <c r="EH71" s="63"/>
      <c r="EI71" s="63"/>
      <c r="EJ71" s="63"/>
      <c r="EK71" s="63"/>
      <c r="EL71" s="63"/>
      <c r="EM71" s="63"/>
      <c r="EN71" s="63"/>
      <c r="EO71" s="63"/>
      <c r="EP71" s="63"/>
      <c r="EQ71" s="63"/>
      <c r="ER71" s="63"/>
      <c r="ES71" s="63"/>
      <c r="ET71" s="63"/>
      <c r="EU71" s="63"/>
      <c r="EV71" s="63"/>
      <c r="EW71" s="63"/>
      <c r="EX71" s="63"/>
      <c r="EY71" s="63"/>
      <c r="EZ71" s="63"/>
      <c r="FA71" s="63"/>
      <c r="FB71" s="63"/>
      <c r="FC71" s="63"/>
      <c r="FD71" s="63"/>
      <c r="FE71" s="63"/>
      <c r="FF71" s="63"/>
      <c r="FG71" s="63"/>
      <c r="FH71" s="63"/>
      <c r="FI71" s="63"/>
      <c r="FJ71" s="63"/>
      <c r="FK71" s="63"/>
      <c r="FL71" s="63"/>
      <c r="FM71" s="63"/>
      <c r="FN71" s="63"/>
      <c r="FO71" s="63"/>
      <c r="FP71" s="63"/>
      <c r="FQ71" s="63"/>
      <c r="FR71" s="63"/>
      <c r="FS71" s="63"/>
      <c r="FT71" s="63"/>
      <c r="FU71" s="63"/>
      <c r="FV71" s="63"/>
      <c r="FW71" s="63"/>
      <c r="FX71" s="63"/>
      <c r="FY71" s="63"/>
      <c r="FZ71" s="63"/>
      <c r="GA71" s="63"/>
      <c r="GB71" s="63"/>
      <c r="GC71" s="63"/>
      <c r="GD71" s="63"/>
      <c r="GE71" s="63"/>
      <c r="GF71" s="63"/>
      <c r="GG71" s="63"/>
      <c r="GH71" s="63"/>
      <c r="GI71" s="63"/>
      <c r="GJ71" s="63"/>
      <c r="GK71" s="63"/>
      <c r="GL71" s="63"/>
      <c r="GM71" s="63"/>
      <c r="GN71" s="63"/>
      <c r="GO71" s="63"/>
      <c r="GP71" s="63"/>
      <c r="GQ71" s="63"/>
      <c r="GR71" s="63"/>
      <c r="GS71" s="63"/>
      <c r="GT71" s="63"/>
      <c r="GU71" s="63"/>
      <c r="GV71" s="63"/>
      <c r="GW71" s="63"/>
      <c r="GX71" s="63"/>
      <c r="GY71" s="63"/>
      <c r="GZ71" s="63"/>
      <c r="HA71" s="63"/>
      <c r="HB71" s="63"/>
      <c r="HC71" s="63"/>
      <c r="HD71" s="63"/>
      <c r="HE71" s="63"/>
      <c r="HF71" s="63"/>
      <c r="HG71" s="63"/>
      <c r="HH71" s="63"/>
      <c r="HI71" s="63"/>
      <c r="HJ71" s="63"/>
      <c r="HK71" s="63"/>
      <c r="HL71" s="63"/>
      <c r="HM71" s="63"/>
      <c r="HN71" s="63"/>
      <c r="HO71" s="63"/>
    </row>
    <row r="72" spans="1:223" ht="24" thickBot="1" x14ac:dyDescent="0.4">
      <c r="A72" s="85"/>
      <c r="B72" s="85"/>
      <c r="C72" s="85"/>
      <c r="D72" s="85"/>
      <c r="E72" s="85"/>
      <c r="F72" s="85"/>
      <c r="G72" s="85"/>
      <c r="H72" s="85"/>
      <c r="I72" s="85"/>
      <c r="J72" s="85"/>
      <c r="K72" s="85"/>
      <c r="L72" s="85"/>
      <c r="M72" s="85"/>
      <c r="N72" s="85"/>
      <c r="O72" s="85"/>
      <c r="P72" s="85"/>
      <c r="Q72" s="85"/>
      <c r="R72" s="85"/>
      <c r="S72" s="85"/>
      <c r="T72" s="85"/>
      <c r="U72" s="85"/>
      <c r="V72" s="85"/>
      <c r="W72" s="85"/>
      <c r="X72" s="85"/>
      <c r="Y72" s="85" t="str">
        <f>Tableau8[[#This Row],[GRADE]]&amp;" "&amp;Tableau8[[#This Row],[NOM]]</f>
        <v xml:space="preserve"> </v>
      </c>
      <c r="Z72" s="80"/>
      <c r="AI72" s="63"/>
      <c r="AJ72" s="63"/>
      <c r="AK72" s="63"/>
      <c r="AL72" s="63"/>
      <c r="AM72" s="63"/>
      <c r="AN72" s="63"/>
      <c r="AO72" s="63"/>
      <c r="AP72" s="63"/>
      <c r="AQ72" s="63"/>
      <c r="AR72" s="63"/>
      <c r="AS72" s="63"/>
      <c r="AT72" s="63"/>
      <c r="AU72" s="63"/>
      <c r="AV72" s="63"/>
      <c r="AW72" s="63"/>
      <c r="AX72" s="63"/>
      <c r="AY72" s="63"/>
      <c r="AZ72" s="63"/>
      <c r="BA72" s="63"/>
      <c r="BB72" s="63"/>
      <c r="BC72" s="63"/>
      <c r="BD72" s="63"/>
      <c r="BE72" s="63"/>
      <c r="BF72" s="63"/>
      <c r="BG72" s="63"/>
      <c r="BH72" s="63"/>
      <c r="BI72" s="63"/>
      <c r="BJ72" s="63"/>
      <c r="BK72" s="63"/>
      <c r="BL72" s="63"/>
      <c r="BM72" s="63"/>
      <c r="BN72" s="63"/>
      <c r="BO72" s="63"/>
      <c r="BP72" s="63"/>
      <c r="BQ72" s="63"/>
      <c r="BR72" s="63"/>
      <c r="BS72" s="63"/>
      <c r="BT72" s="63"/>
      <c r="BU72" s="63"/>
      <c r="BV72" s="63"/>
      <c r="BW72" s="63"/>
      <c r="BX72" s="63"/>
      <c r="BY72" s="63"/>
      <c r="BZ72" s="63"/>
      <c r="CA72" s="63"/>
      <c r="CB72" s="63"/>
      <c r="CC72" s="63"/>
      <c r="CD72" s="63"/>
      <c r="CE72" s="63"/>
      <c r="CF72" s="63"/>
      <c r="CG72" s="63"/>
      <c r="CH72" s="63"/>
      <c r="CI72" s="63"/>
      <c r="CJ72" s="63"/>
      <c r="CK72" s="63"/>
      <c r="CL72" s="63"/>
      <c r="CM72" s="63"/>
      <c r="CN72" s="63"/>
      <c r="CO72" s="63"/>
      <c r="CP72" s="63"/>
      <c r="CQ72" s="63"/>
      <c r="CR72" s="63"/>
      <c r="CS72" s="63"/>
      <c r="CT72" s="63"/>
      <c r="CU72" s="63"/>
      <c r="CV72" s="63"/>
      <c r="CW72" s="63"/>
      <c r="CX72" s="63"/>
      <c r="CY72" s="63"/>
      <c r="CZ72" s="63"/>
      <c r="DA72" s="63"/>
      <c r="DB72" s="63"/>
      <c r="DC72" s="63"/>
      <c r="DD72" s="63"/>
      <c r="DE72" s="63"/>
      <c r="DF72" s="63"/>
      <c r="DG72" s="63"/>
      <c r="DH72" s="63"/>
      <c r="DI72" s="63"/>
      <c r="DJ72" s="63"/>
      <c r="DK72" s="63"/>
      <c r="DL72" s="63"/>
      <c r="DM72" s="63"/>
      <c r="DN72" s="63"/>
      <c r="DO72" s="63"/>
      <c r="DP72" s="63"/>
      <c r="DQ72" s="63"/>
      <c r="DR72" s="63"/>
      <c r="DS72" s="63"/>
      <c r="DT72" s="63"/>
      <c r="DU72" s="63"/>
      <c r="DV72" s="63"/>
      <c r="DW72" s="63"/>
      <c r="DX72" s="63"/>
      <c r="DY72" s="63"/>
      <c r="DZ72" s="63"/>
      <c r="EA72" s="63"/>
      <c r="EB72" s="63"/>
      <c r="EC72" s="63"/>
      <c r="ED72" s="63"/>
      <c r="EE72" s="63"/>
      <c r="EF72" s="63"/>
      <c r="EG72" s="63"/>
      <c r="EH72" s="63"/>
      <c r="EI72" s="63"/>
      <c r="EJ72" s="63"/>
      <c r="EK72" s="63"/>
      <c r="EL72" s="63"/>
      <c r="EM72" s="63"/>
      <c r="EN72" s="63"/>
      <c r="EO72" s="63"/>
      <c r="EP72" s="63"/>
      <c r="EQ72" s="63"/>
      <c r="ER72" s="63"/>
      <c r="ES72" s="63"/>
      <c r="ET72" s="63"/>
      <c r="EU72" s="63"/>
      <c r="EV72" s="63"/>
      <c r="EW72" s="63"/>
      <c r="EX72" s="63"/>
      <c r="EY72" s="63"/>
      <c r="EZ72" s="63"/>
      <c r="FA72" s="63"/>
      <c r="FB72" s="63"/>
      <c r="FC72" s="63"/>
      <c r="FD72" s="63"/>
      <c r="FE72" s="63"/>
      <c r="FF72" s="63"/>
      <c r="FG72" s="63"/>
      <c r="FH72" s="63"/>
      <c r="FI72" s="63"/>
      <c r="FJ72" s="63"/>
      <c r="FK72" s="63"/>
      <c r="FL72" s="63"/>
      <c r="FM72" s="63"/>
      <c r="FN72" s="63"/>
      <c r="FO72" s="63"/>
      <c r="FP72" s="63"/>
      <c r="FQ72" s="63"/>
      <c r="FR72" s="63"/>
      <c r="FS72" s="63"/>
      <c r="FT72" s="63"/>
      <c r="FU72" s="63"/>
      <c r="FV72" s="63"/>
      <c r="FW72" s="63"/>
      <c r="FX72" s="63"/>
      <c r="FY72" s="63"/>
      <c r="FZ72" s="63"/>
      <c r="GA72" s="63"/>
      <c r="GB72" s="63"/>
      <c r="GC72" s="63"/>
      <c r="GD72" s="63"/>
      <c r="GE72" s="63"/>
      <c r="GF72" s="63"/>
      <c r="GG72" s="63"/>
      <c r="GH72" s="63"/>
      <c r="GI72" s="63"/>
      <c r="GJ72" s="63"/>
      <c r="GK72" s="63"/>
      <c r="GL72" s="63"/>
      <c r="GM72" s="63"/>
      <c r="GN72" s="63"/>
      <c r="GO72" s="63"/>
      <c r="GP72" s="63"/>
      <c r="GQ72" s="63"/>
      <c r="GR72" s="63"/>
      <c r="GS72" s="63"/>
      <c r="GT72" s="63"/>
      <c r="GU72" s="63"/>
      <c r="GV72" s="63"/>
      <c r="GW72" s="63"/>
      <c r="GX72" s="63"/>
      <c r="GY72" s="63"/>
      <c r="GZ72" s="63"/>
      <c r="HA72" s="63"/>
      <c r="HB72" s="63"/>
      <c r="HC72" s="63"/>
      <c r="HD72" s="63"/>
      <c r="HE72" s="63"/>
      <c r="HF72" s="63"/>
      <c r="HG72" s="63"/>
      <c r="HH72" s="63"/>
      <c r="HI72" s="63"/>
      <c r="HJ72" s="63"/>
      <c r="HK72" s="63"/>
      <c r="HL72" s="63"/>
      <c r="HM72" s="63"/>
      <c r="HN72" s="63"/>
      <c r="HO72" s="63"/>
    </row>
    <row r="73" spans="1:223" ht="24" thickBot="1" x14ac:dyDescent="0.4">
      <c r="A73" s="85"/>
      <c r="B73" s="85"/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 t="str">
        <f>Tableau8[[#This Row],[GRADE]]&amp;" "&amp;Tableau8[[#This Row],[NOM]]</f>
        <v xml:space="preserve"> </v>
      </c>
      <c r="Z73" s="80"/>
      <c r="AI73" s="63"/>
      <c r="AJ73" s="63"/>
      <c r="AK73" s="63"/>
      <c r="AL73" s="63"/>
      <c r="AM73" s="63"/>
      <c r="AN73" s="63"/>
      <c r="AO73" s="63"/>
      <c r="AP73" s="63"/>
      <c r="AQ73" s="63"/>
      <c r="AR73" s="63"/>
      <c r="AS73" s="63"/>
      <c r="AT73" s="63"/>
      <c r="AU73" s="63"/>
      <c r="AV73" s="63"/>
      <c r="AW73" s="63"/>
      <c r="AX73" s="63"/>
      <c r="AY73" s="63"/>
      <c r="AZ73" s="63"/>
      <c r="BA73" s="63"/>
      <c r="BB73" s="63"/>
      <c r="BC73" s="63"/>
      <c r="BD73" s="63"/>
      <c r="BE73" s="63"/>
      <c r="BF73" s="63"/>
      <c r="BG73" s="63"/>
      <c r="BH73" s="63"/>
      <c r="BI73" s="63"/>
      <c r="BJ73" s="63"/>
      <c r="BK73" s="63"/>
      <c r="BL73" s="63"/>
      <c r="BM73" s="63"/>
      <c r="BN73" s="63"/>
      <c r="BO73" s="63"/>
      <c r="BP73" s="63"/>
      <c r="BQ73" s="63"/>
      <c r="BR73" s="63"/>
      <c r="BS73" s="63"/>
      <c r="BT73" s="63"/>
      <c r="BU73" s="63"/>
      <c r="BV73" s="63"/>
      <c r="BW73" s="63"/>
      <c r="BX73" s="63"/>
      <c r="BY73" s="63"/>
      <c r="BZ73" s="63"/>
      <c r="CA73" s="63"/>
      <c r="CB73" s="63"/>
      <c r="CC73" s="63"/>
      <c r="CD73" s="63"/>
      <c r="CE73" s="63"/>
      <c r="CF73" s="63"/>
      <c r="CG73" s="63"/>
      <c r="CH73" s="63"/>
      <c r="CI73" s="63"/>
      <c r="CJ73" s="63"/>
      <c r="CK73" s="63"/>
      <c r="CL73" s="63"/>
      <c r="CM73" s="63"/>
      <c r="CN73" s="63"/>
      <c r="CO73" s="63"/>
      <c r="CP73" s="63"/>
      <c r="CQ73" s="63"/>
      <c r="CR73" s="63"/>
      <c r="CS73" s="63"/>
      <c r="CT73" s="63"/>
      <c r="CU73" s="63"/>
      <c r="CV73" s="63"/>
      <c r="CW73" s="63"/>
      <c r="CX73" s="63"/>
      <c r="CY73" s="63"/>
      <c r="CZ73" s="63"/>
      <c r="DA73" s="63"/>
      <c r="DB73" s="63"/>
      <c r="DC73" s="63"/>
      <c r="DD73" s="63"/>
      <c r="DE73" s="63"/>
      <c r="DF73" s="63"/>
      <c r="DG73" s="63"/>
      <c r="DH73" s="63"/>
      <c r="DI73" s="63"/>
      <c r="DJ73" s="63"/>
      <c r="DK73" s="63"/>
      <c r="DL73" s="63"/>
      <c r="DM73" s="63"/>
      <c r="DN73" s="63"/>
      <c r="DO73" s="63"/>
      <c r="DP73" s="63"/>
      <c r="DQ73" s="63"/>
      <c r="DR73" s="63"/>
      <c r="DS73" s="63"/>
      <c r="DT73" s="63"/>
      <c r="DU73" s="63"/>
      <c r="DV73" s="63"/>
      <c r="DW73" s="63"/>
      <c r="DX73" s="63"/>
      <c r="DY73" s="63"/>
      <c r="DZ73" s="63"/>
      <c r="EA73" s="63"/>
      <c r="EB73" s="63"/>
      <c r="EC73" s="63"/>
      <c r="ED73" s="63"/>
      <c r="EE73" s="63"/>
      <c r="EF73" s="63"/>
      <c r="EG73" s="63"/>
      <c r="EH73" s="63"/>
      <c r="EI73" s="63"/>
      <c r="EJ73" s="63"/>
      <c r="EK73" s="63"/>
      <c r="EL73" s="63"/>
      <c r="EM73" s="63"/>
      <c r="EN73" s="63"/>
      <c r="EO73" s="63"/>
      <c r="EP73" s="63"/>
      <c r="EQ73" s="63"/>
      <c r="ER73" s="63"/>
      <c r="ES73" s="63"/>
      <c r="ET73" s="63"/>
      <c r="EU73" s="63"/>
      <c r="EV73" s="63"/>
      <c r="EW73" s="63"/>
      <c r="EX73" s="63"/>
      <c r="EY73" s="63"/>
      <c r="EZ73" s="63"/>
      <c r="FA73" s="63"/>
      <c r="FB73" s="63"/>
      <c r="FC73" s="63"/>
      <c r="FD73" s="63"/>
      <c r="FE73" s="63"/>
      <c r="FF73" s="63"/>
      <c r="FG73" s="63"/>
      <c r="FH73" s="63"/>
      <c r="FI73" s="63"/>
      <c r="FJ73" s="63"/>
      <c r="FK73" s="63"/>
      <c r="FL73" s="63"/>
      <c r="FM73" s="63"/>
      <c r="FN73" s="63"/>
      <c r="FO73" s="63"/>
      <c r="FP73" s="63"/>
      <c r="FQ73" s="63"/>
      <c r="FR73" s="63"/>
      <c r="FS73" s="63"/>
      <c r="FT73" s="63"/>
      <c r="FU73" s="63"/>
      <c r="FV73" s="63"/>
      <c r="FW73" s="63"/>
      <c r="FX73" s="63"/>
      <c r="FY73" s="63"/>
      <c r="FZ73" s="63"/>
      <c r="GA73" s="63"/>
      <c r="GB73" s="63"/>
      <c r="GC73" s="63"/>
      <c r="GD73" s="63"/>
      <c r="GE73" s="63"/>
      <c r="GF73" s="63"/>
      <c r="GG73" s="63"/>
      <c r="GH73" s="63"/>
      <c r="GI73" s="63"/>
      <c r="GJ73" s="63"/>
      <c r="GK73" s="63"/>
      <c r="GL73" s="63"/>
      <c r="GM73" s="63"/>
      <c r="GN73" s="63"/>
      <c r="GO73" s="63"/>
      <c r="GP73" s="63"/>
      <c r="GQ73" s="63"/>
      <c r="GR73" s="63"/>
      <c r="GS73" s="63"/>
      <c r="GT73" s="63"/>
      <c r="GU73" s="63"/>
      <c r="GV73" s="63"/>
      <c r="GW73" s="63"/>
      <c r="GX73" s="63"/>
      <c r="GY73" s="63"/>
      <c r="GZ73" s="63"/>
      <c r="HA73" s="63"/>
      <c r="HB73" s="63"/>
      <c r="HC73" s="63"/>
      <c r="HD73" s="63"/>
      <c r="HE73" s="63"/>
      <c r="HF73" s="63"/>
      <c r="HG73" s="63"/>
      <c r="HH73" s="63"/>
      <c r="HI73" s="63"/>
      <c r="HJ73" s="63"/>
      <c r="HK73" s="63"/>
      <c r="HL73" s="63"/>
      <c r="HM73" s="63"/>
      <c r="HN73" s="63"/>
      <c r="HO73" s="63"/>
    </row>
    <row r="74" spans="1:223" ht="24" thickBot="1" x14ac:dyDescent="0.4">
      <c r="A74" s="85"/>
      <c r="B74" s="85"/>
      <c r="C74" s="85"/>
      <c r="D74" s="85"/>
      <c r="E74" s="85"/>
      <c r="F74" s="85"/>
      <c r="G74" s="85"/>
      <c r="H74" s="85"/>
      <c r="I74" s="85"/>
      <c r="J74" s="85"/>
      <c r="K74" s="85"/>
      <c r="L74" s="85"/>
      <c r="M74" s="85"/>
      <c r="N74" s="85"/>
      <c r="O74" s="85"/>
      <c r="P74" s="85"/>
      <c r="Q74" s="85"/>
      <c r="R74" s="85"/>
      <c r="S74" s="85"/>
      <c r="T74" s="85"/>
      <c r="U74" s="85"/>
      <c r="V74" s="85"/>
      <c r="W74" s="85"/>
      <c r="X74" s="85"/>
      <c r="Y74" s="85" t="str">
        <f>Tableau8[[#This Row],[GRADE]]&amp;" "&amp;Tableau8[[#This Row],[NOM]]</f>
        <v xml:space="preserve"> </v>
      </c>
      <c r="Z74" s="80"/>
      <c r="AI74" s="63"/>
      <c r="AJ74" s="63"/>
      <c r="AK74" s="63"/>
      <c r="AL74" s="63"/>
      <c r="AM74" s="63"/>
      <c r="AN74" s="63"/>
      <c r="AO74" s="63"/>
      <c r="AP74" s="63"/>
      <c r="AQ74" s="63"/>
      <c r="AR74" s="63"/>
      <c r="AS74" s="63"/>
      <c r="AT74" s="63"/>
      <c r="AU74" s="63"/>
      <c r="AV74" s="63"/>
      <c r="AW74" s="63"/>
      <c r="AX74" s="63"/>
      <c r="AY74" s="63"/>
      <c r="AZ74" s="63"/>
      <c r="BA74" s="63"/>
      <c r="BB74" s="63"/>
      <c r="BC74" s="63"/>
      <c r="BD74" s="63"/>
      <c r="BE74" s="63"/>
      <c r="BF74" s="63"/>
      <c r="BG74" s="63"/>
      <c r="BH74" s="63"/>
      <c r="BI74" s="63"/>
      <c r="BJ74" s="63"/>
      <c r="BK74" s="63"/>
      <c r="BL74" s="63"/>
      <c r="BM74" s="63"/>
      <c r="BN74" s="63"/>
      <c r="BO74" s="63"/>
      <c r="BP74" s="63"/>
      <c r="BQ74" s="63"/>
      <c r="BR74" s="63"/>
      <c r="BS74" s="63"/>
      <c r="BT74" s="63"/>
      <c r="BU74" s="63"/>
      <c r="BV74" s="63"/>
      <c r="BW74" s="63"/>
      <c r="BX74" s="63"/>
      <c r="BY74" s="63"/>
      <c r="BZ74" s="63"/>
      <c r="CA74" s="63"/>
      <c r="CB74" s="63"/>
      <c r="CC74" s="63"/>
      <c r="CD74" s="63"/>
      <c r="CE74" s="63"/>
      <c r="CF74" s="63"/>
      <c r="CG74" s="63"/>
      <c r="CH74" s="63"/>
      <c r="CI74" s="63"/>
      <c r="CJ74" s="63"/>
      <c r="CK74" s="63"/>
      <c r="CL74" s="63"/>
      <c r="CM74" s="63"/>
      <c r="CN74" s="63"/>
      <c r="CO74" s="63"/>
      <c r="CP74" s="63"/>
      <c r="CQ74" s="63"/>
      <c r="CR74" s="63"/>
      <c r="CS74" s="63"/>
      <c r="CT74" s="63"/>
      <c r="CU74" s="63"/>
      <c r="CV74" s="63"/>
      <c r="CW74" s="63"/>
      <c r="CX74" s="63"/>
      <c r="CY74" s="63"/>
      <c r="CZ74" s="63"/>
      <c r="DA74" s="63"/>
      <c r="DB74" s="63"/>
      <c r="DC74" s="63"/>
      <c r="DD74" s="63"/>
      <c r="DE74" s="63"/>
      <c r="DF74" s="63"/>
      <c r="DG74" s="63"/>
      <c r="DH74" s="63"/>
      <c r="DI74" s="63"/>
      <c r="DJ74" s="63"/>
      <c r="DK74" s="63"/>
      <c r="DL74" s="63"/>
      <c r="DM74" s="63"/>
      <c r="DN74" s="63"/>
      <c r="DO74" s="63"/>
      <c r="DP74" s="63"/>
      <c r="DQ74" s="63"/>
      <c r="DR74" s="63"/>
      <c r="DS74" s="63"/>
      <c r="DT74" s="63"/>
      <c r="DU74" s="63"/>
      <c r="DV74" s="63"/>
      <c r="DW74" s="63"/>
      <c r="DX74" s="63"/>
      <c r="DY74" s="63"/>
      <c r="DZ74" s="63"/>
      <c r="EA74" s="63"/>
      <c r="EB74" s="63"/>
      <c r="EC74" s="63"/>
      <c r="ED74" s="63"/>
      <c r="EE74" s="63"/>
      <c r="EF74" s="63"/>
      <c r="EG74" s="63"/>
      <c r="EH74" s="63"/>
      <c r="EI74" s="63"/>
      <c r="EJ74" s="63"/>
      <c r="EK74" s="63"/>
      <c r="EL74" s="63"/>
      <c r="EM74" s="63"/>
      <c r="EN74" s="63"/>
      <c r="EO74" s="63"/>
      <c r="EP74" s="63"/>
      <c r="EQ74" s="63"/>
      <c r="ER74" s="63"/>
      <c r="ES74" s="63"/>
      <c r="ET74" s="63"/>
      <c r="EU74" s="63"/>
      <c r="EV74" s="63"/>
      <c r="EW74" s="63"/>
      <c r="EX74" s="63"/>
      <c r="EY74" s="63"/>
      <c r="EZ74" s="63"/>
      <c r="FA74" s="63"/>
      <c r="FB74" s="63"/>
      <c r="FC74" s="63"/>
      <c r="FD74" s="63"/>
      <c r="FE74" s="63"/>
      <c r="FF74" s="63"/>
      <c r="FG74" s="63"/>
      <c r="FH74" s="63"/>
      <c r="FI74" s="63"/>
      <c r="FJ74" s="63"/>
      <c r="FK74" s="63"/>
      <c r="FL74" s="63"/>
      <c r="FM74" s="63"/>
      <c r="FN74" s="63"/>
      <c r="FO74" s="63"/>
      <c r="FP74" s="63"/>
      <c r="FQ74" s="63"/>
      <c r="FR74" s="63"/>
      <c r="FS74" s="63"/>
      <c r="FT74" s="63"/>
      <c r="FU74" s="63"/>
      <c r="FV74" s="63"/>
      <c r="FW74" s="63"/>
      <c r="FX74" s="63"/>
      <c r="FY74" s="63"/>
      <c r="FZ74" s="63"/>
      <c r="GA74" s="63"/>
      <c r="GB74" s="63"/>
      <c r="GC74" s="63"/>
      <c r="GD74" s="63"/>
      <c r="GE74" s="63"/>
      <c r="GF74" s="63"/>
      <c r="GG74" s="63"/>
      <c r="GH74" s="63"/>
      <c r="GI74" s="63"/>
      <c r="GJ74" s="63"/>
      <c r="GK74" s="63"/>
      <c r="GL74" s="63"/>
      <c r="GM74" s="63"/>
      <c r="GN74" s="63"/>
      <c r="GO74" s="63"/>
      <c r="GP74" s="63"/>
      <c r="GQ74" s="63"/>
      <c r="GR74" s="63"/>
      <c r="GS74" s="63"/>
      <c r="GT74" s="63"/>
      <c r="GU74" s="63"/>
      <c r="GV74" s="63"/>
      <c r="GW74" s="63"/>
      <c r="GX74" s="63"/>
      <c r="GY74" s="63"/>
      <c r="GZ74" s="63"/>
      <c r="HA74" s="63"/>
      <c r="HB74" s="63"/>
      <c r="HC74" s="63"/>
      <c r="HD74" s="63"/>
      <c r="HE74" s="63"/>
      <c r="HF74" s="63"/>
      <c r="HG74" s="63"/>
      <c r="HH74" s="63"/>
      <c r="HI74" s="63"/>
      <c r="HJ74" s="63"/>
      <c r="HK74" s="63"/>
      <c r="HL74" s="63"/>
      <c r="HM74" s="63"/>
      <c r="HN74" s="63"/>
      <c r="HO74" s="63"/>
    </row>
    <row r="75" spans="1:223" ht="24" thickBot="1" x14ac:dyDescent="0.4">
      <c r="A75" s="85"/>
      <c r="B75" s="85"/>
      <c r="C75" s="85"/>
      <c r="D75" s="85"/>
      <c r="E75" s="85"/>
      <c r="F75" s="85"/>
      <c r="G75" s="85"/>
      <c r="H75" s="85"/>
      <c r="I75" s="85"/>
      <c r="J75" s="85"/>
      <c r="K75" s="85"/>
      <c r="L75" s="85"/>
      <c r="M75" s="85"/>
      <c r="N75" s="85"/>
      <c r="O75" s="85"/>
      <c r="P75" s="85"/>
      <c r="Q75" s="85"/>
      <c r="R75" s="85"/>
      <c r="S75" s="85"/>
      <c r="T75" s="85"/>
      <c r="U75" s="85"/>
      <c r="V75" s="85"/>
      <c r="W75" s="85"/>
      <c r="X75" s="85"/>
      <c r="Y75" s="85" t="str">
        <f>Tableau8[[#This Row],[GRADE]]&amp;" "&amp;Tableau8[[#This Row],[NOM]]</f>
        <v xml:space="preserve"> </v>
      </c>
      <c r="Z75" s="80"/>
      <c r="AI75" s="63"/>
      <c r="AJ75" s="63"/>
      <c r="AK75" s="63"/>
      <c r="AL75" s="63"/>
      <c r="AM75" s="63"/>
      <c r="AN75" s="63"/>
      <c r="AO75" s="63"/>
      <c r="AP75" s="63"/>
      <c r="AQ75" s="63"/>
      <c r="AR75" s="63"/>
      <c r="AS75" s="63"/>
      <c r="AT75" s="63"/>
      <c r="AU75" s="63"/>
      <c r="AV75" s="63"/>
      <c r="AW75" s="63"/>
      <c r="AX75" s="63"/>
      <c r="AY75" s="63"/>
      <c r="AZ75" s="63"/>
      <c r="BA75" s="63"/>
      <c r="BB75" s="63"/>
      <c r="BC75" s="63"/>
      <c r="BD75" s="63"/>
      <c r="BE75" s="63"/>
      <c r="BF75" s="63"/>
      <c r="BG75" s="63"/>
      <c r="BH75" s="63"/>
      <c r="BI75" s="63"/>
      <c r="BJ75" s="63"/>
      <c r="BK75" s="63"/>
      <c r="BL75" s="63"/>
      <c r="BM75" s="63"/>
      <c r="BN75" s="63"/>
      <c r="BO75" s="63"/>
      <c r="BP75" s="63"/>
      <c r="BQ75" s="63"/>
      <c r="BR75" s="63"/>
      <c r="BS75" s="63"/>
      <c r="BT75" s="63"/>
      <c r="BU75" s="63"/>
      <c r="BV75" s="63"/>
      <c r="BW75" s="63"/>
      <c r="BX75" s="63"/>
      <c r="BY75" s="63"/>
      <c r="BZ75" s="63"/>
      <c r="CA75" s="63"/>
      <c r="CB75" s="63"/>
      <c r="CC75" s="63"/>
      <c r="CD75" s="63"/>
      <c r="CE75" s="63"/>
      <c r="CF75" s="63"/>
      <c r="CG75" s="63"/>
      <c r="CH75" s="63"/>
      <c r="CI75" s="63"/>
      <c r="CJ75" s="63"/>
      <c r="CK75" s="63"/>
      <c r="CL75" s="63"/>
      <c r="CM75" s="63"/>
      <c r="CN75" s="63"/>
      <c r="CO75" s="63"/>
      <c r="CP75" s="63"/>
      <c r="CQ75" s="63"/>
      <c r="CR75" s="63"/>
      <c r="CS75" s="63"/>
      <c r="CT75" s="63"/>
      <c r="CU75" s="63"/>
      <c r="CV75" s="63"/>
      <c r="CW75" s="63"/>
      <c r="CX75" s="63"/>
      <c r="CY75" s="63"/>
      <c r="CZ75" s="63"/>
      <c r="DA75" s="63"/>
      <c r="DB75" s="63"/>
      <c r="DC75" s="63"/>
      <c r="DD75" s="63"/>
      <c r="DE75" s="63"/>
      <c r="DF75" s="63"/>
      <c r="DG75" s="63"/>
      <c r="DH75" s="63"/>
      <c r="DI75" s="63"/>
      <c r="DJ75" s="63"/>
      <c r="DK75" s="63"/>
      <c r="DL75" s="63"/>
      <c r="DM75" s="63"/>
      <c r="DN75" s="63"/>
      <c r="DO75" s="63"/>
      <c r="DP75" s="63"/>
      <c r="DQ75" s="63"/>
      <c r="DR75" s="63"/>
      <c r="DS75" s="63"/>
      <c r="DT75" s="63"/>
      <c r="DU75" s="63"/>
      <c r="DV75" s="63"/>
      <c r="DW75" s="63"/>
      <c r="DX75" s="63"/>
      <c r="DY75" s="63"/>
      <c r="DZ75" s="63"/>
      <c r="EA75" s="63"/>
      <c r="EB75" s="63"/>
      <c r="EC75" s="63"/>
      <c r="ED75" s="63"/>
      <c r="EE75" s="63"/>
      <c r="EF75" s="63"/>
      <c r="EG75" s="63"/>
      <c r="EH75" s="63"/>
      <c r="EI75" s="63"/>
      <c r="EJ75" s="63"/>
      <c r="EK75" s="63"/>
      <c r="EL75" s="63"/>
      <c r="EM75" s="63"/>
      <c r="EN75" s="63"/>
      <c r="EO75" s="63"/>
      <c r="EP75" s="63"/>
      <c r="EQ75" s="63"/>
      <c r="ER75" s="63"/>
      <c r="ES75" s="63"/>
      <c r="ET75" s="63"/>
      <c r="EU75" s="63"/>
      <c r="EV75" s="63"/>
      <c r="EW75" s="63"/>
      <c r="EX75" s="63"/>
      <c r="EY75" s="63"/>
      <c r="EZ75" s="63"/>
      <c r="FA75" s="63"/>
      <c r="FB75" s="63"/>
      <c r="FC75" s="63"/>
      <c r="FD75" s="63"/>
      <c r="FE75" s="63"/>
      <c r="FF75" s="63"/>
      <c r="FG75" s="63"/>
      <c r="FH75" s="63"/>
      <c r="FI75" s="63"/>
      <c r="FJ75" s="63"/>
      <c r="FK75" s="63"/>
      <c r="FL75" s="63"/>
      <c r="FM75" s="63"/>
      <c r="FN75" s="63"/>
      <c r="FO75" s="63"/>
      <c r="FP75" s="63"/>
      <c r="FQ75" s="63"/>
      <c r="FR75" s="63"/>
      <c r="FS75" s="63"/>
      <c r="FT75" s="63"/>
      <c r="FU75" s="63"/>
      <c r="FV75" s="63"/>
      <c r="FW75" s="63"/>
      <c r="FX75" s="63"/>
      <c r="FY75" s="63"/>
      <c r="FZ75" s="63"/>
      <c r="GA75" s="63"/>
      <c r="GB75" s="63"/>
      <c r="GC75" s="63"/>
      <c r="GD75" s="63"/>
      <c r="GE75" s="63"/>
      <c r="GF75" s="63"/>
      <c r="GG75" s="63"/>
      <c r="GH75" s="63"/>
      <c r="GI75" s="63"/>
      <c r="GJ75" s="63"/>
      <c r="GK75" s="63"/>
      <c r="GL75" s="63"/>
      <c r="GM75" s="63"/>
      <c r="GN75" s="63"/>
      <c r="GO75" s="63"/>
      <c r="GP75" s="63"/>
      <c r="GQ75" s="63"/>
      <c r="GR75" s="63"/>
      <c r="GS75" s="63"/>
      <c r="GT75" s="63"/>
      <c r="GU75" s="63"/>
      <c r="GV75" s="63"/>
      <c r="GW75" s="63"/>
      <c r="GX75" s="63"/>
      <c r="GY75" s="63"/>
      <c r="GZ75" s="63"/>
      <c r="HA75" s="63"/>
      <c r="HB75" s="63"/>
      <c r="HC75" s="63"/>
      <c r="HD75" s="63"/>
      <c r="HE75" s="63"/>
      <c r="HF75" s="63"/>
      <c r="HG75" s="63"/>
      <c r="HH75" s="63"/>
      <c r="HI75" s="63"/>
      <c r="HJ75" s="63"/>
      <c r="HK75" s="63"/>
      <c r="HL75" s="63"/>
      <c r="HM75" s="63"/>
      <c r="HN75" s="63"/>
      <c r="HO75" s="63"/>
    </row>
    <row r="76" spans="1:223" ht="24" thickBot="1" x14ac:dyDescent="0.4">
      <c r="A76" s="85"/>
      <c r="B76" s="85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 t="str">
        <f>Tableau8[[#This Row],[GRADE]]&amp;" "&amp;Tableau8[[#This Row],[NOM]]</f>
        <v xml:space="preserve"> </v>
      </c>
      <c r="Z76" s="80"/>
      <c r="AI76" s="63"/>
      <c r="AJ76" s="63"/>
      <c r="AK76" s="63"/>
      <c r="AL76" s="63"/>
      <c r="AM76" s="63"/>
      <c r="AN76" s="63"/>
      <c r="AO76" s="63"/>
      <c r="AP76" s="63"/>
      <c r="AQ76" s="63"/>
      <c r="AR76" s="63"/>
      <c r="AS76" s="63"/>
      <c r="AT76" s="63"/>
      <c r="AU76" s="63"/>
      <c r="AV76" s="63"/>
      <c r="AW76" s="63"/>
      <c r="AX76" s="63"/>
      <c r="AY76" s="63"/>
      <c r="AZ76" s="63"/>
      <c r="BA76" s="63"/>
      <c r="BB76" s="63"/>
      <c r="BC76" s="63"/>
      <c r="BD76" s="63"/>
      <c r="BE76" s="63"/>
      <c r="BF76" s="63"/>
      <c r="BG76" s="63"/>
      <c r="BH76" s="63"/>
      <c r="BI76" s="63"/>
      <c r="BJ76" s="63"/>
      <c r="BK76" s="63"/>
      <c r="BL76" s="63"/>
      <c r="BM76" s="63"/>
      <c r="BN76" s="63"/>
      <c r="BO76" s="63"/>
      <c r="BP76" s="63"/>
      <c r="BQ76" s="63"/>
      <c r="BR76" s="63"/>
      <c r="BS76" s="63"/>
      <c r="BT76" s="63"/>
      <c r="BU76" s="63"/>
      <c r="BV76" s="63"/>
      <c r="BW76" s="63"/>
      <c r="BX76" s="63"/>
      <c r="BY76" s="63"/>
      <c r="BZ76" s="63"/>
      <c r="CA76" s="63"/>
      <c r="CB76" s="63"/>
      <c r="CC76" s="63"/>
      <c r="CD76" s="63"/>
      <c r="CE76" s="63"/>
      <c r="CF76" s="63"/>
      <c r="CG76" s="63"/>
      <c r="CH76" s="63"/>
      <c r="CI76" s="63"/>
      <c r="CJ76" s="63"/>
      <c r="CK76" s="63"/>
      <c r="CL76" s="63"/>
      <c r="CM76" s="63"/>
      <c r="CN76" s="63"/>
      <c r="CO76" s="63"/>
      <c r="CP76" s="63"/>
      <c r="CQ76" s="63"/>
      <c r="CR76" s="63"/>
      <c r="CS76" s="63"/>
      <c r="CT76" s="63"/>
      <c r="CU76" s="63"/>
      <c r="CV76" s="63"/>
      <c r="CW76" s="63"/>
      <c r="CX76" s="63"/>
      <c r="CY76" s="63"/>
      <c r="CZ76" s="63"/>
      <c r="DA76" s="63"/>
      <c r="DB76" s="63"/>
      <c r="DC76" s="63"/>
      <c r="DD76" s="63"/>
      <c r="DE76" s="63"/>
      <c r="DF76" s="63"/>
      <c r="DG76" s="63"/>
      <c r="DH76" s="63"/>
      <c r="DI76" s="63"/>
      <c r="DJ76" s="63"/>
      <c r="DK76" s="63"/>
      <c r="DL76" s="63"/>
      <c r="DM76" s="63"/>
      <c r="DN76" s="63"/>
      <c r="DO76" s="63"/>
      <c r="DP76" s="63"/>
      <c r="DQ76" s="63"/>
      <c r="DR76" s="63"/>
      <c r="DS76" s="63"/>
      <c r="DT76" s="63"/>
      <c r="DU76" s="63"/>
      <c r="DV76" s="63"/>
      <c r="DW76" s="63"/>
      <c r="DX76" s="63"/>
      <c r="DY76" s="63"/>
      <c r="DZ76" s="63"/>
      <c r="EA76" s="63"/>
      <c r="EB76" s="63"/>
      <c r="EC76" s="63"/>
      <c r="ED76" s="63"/>
      <c r="EE76" s="63"/>
      <c r="EF76" s="63"/>
      <c r="EG76" s="63"/>
      <c r="EH76" s="63"/>
      <c r="EI76" s="63"/>
      <c r="EJ76" s="63"/>
      <c r="EK76" s="63"/>
      <c r="EL76" s="63"/>
      <c r="EM76" s="63"/>
      <c r="EN76" s="63"/>
      <c r="EO76" s="63"/>
      <c r="EP76" s="63"/>
      <c r="EQ76" s="63"/>
      <c r="ER76" s="63"/>
      <c r="ES76" s="63"/>
      <c r="ET76" s="63"/>
      <c r="EU76" s="63"/>
      <c r="EV76" s="63"/>
      <c r="EW76" s="63"/>
      <c r="EX76" s="63"/>
      <c r="EY76" s="63"/>
      <c r="EZ76" s="63"/>
      <c r="FA76" s="63"/>
      <c r="FB76" s="63"/>
      <c r="FC76" s="63"/>
      <c r="FD76" s="63"/>
      <c r="FE76" s="63"/>
      <c r="FF76" s="63"/>
      <c r="FG76" s="63"/>
      <c r="FH76" s="63"/>
      <c r="FI76" s="63"/>
      <c r="FJ76" s="63"/>
      <c r="FK76" s="63"/>
      <c r="FL76" s="63"/>
      <c r="FM76" s="63"/>
      <c r="FN76" s="63"/>
      <c r="FO76" s="63"/>
      <c r="FP76" s="63"/>
      <c r="FQ76" s="63"/>
      <c r="FR76" s="63"/>
      <c r="FS76" s="63"/>
      <c r="FT76" s="63"/>
      <c r="FU76" s="63"/>
      <c r="FV76" s="63"/>
      <c r="FW76" s="63"/>
      <c r="FX76" s="63"/>
      <c r="FY76" s="63"/>
      <c r="FZ76" s="63"/>
      <c r="GA76" s="63"/>
      <c r="GB76" s="63"/>
      <c r="GC76" s="63"/>
      <c r="GD76" s="63"/>
      <c r="GE76" s="63"/>
      <c r="GF76" s="63"/>
      <c r="GG76" s="63"/>
      <c r="GH76" s="63"/>
      <c r="GI76" s="63"/>
      <c r="GJ76" s="63"/>
      <c r="GK76" s="63"/>
      <c r="GL76" s="63"/>
      <c r="GM76" s="63"/>
      <c r="GN76" s="63"/>
      <c r="GO76" s="63"/>
      <c r="GP76" s="63"/>
      <c r="GQ76" s="63"/>
      <c r="GR76" s="63"/>
      <c r="GS76" s="63"/>
      <c r="GT76" s="63"/>
      <c r="GU76" s="63"/>
      <c r="GV76" s="63"/>
      <c r="GW76" s="63"/>
      <c r="GX76" s="63"/>
      <c r="GY76" s="63"/>
      <c r="GZ76" s="63"/>
      <c r="HA76" s="63"/>
      <c r="HB76" s="63"/>
      <c r="HC76" s="63"/>
      <c r="HD76" s="63"/>
      <c r="HE76" s="63"/>
      <c r="HF76" s="63"/>
      <c r="HG76" s="63"/>
      <c r="HH76" s="63"/>
      <c r="HI76" s="63"/>
      <c r="HJ76" s="63"/>
      <c r="HK76" s="63"/>
      <c r="HL76" s="63"/>
      <c r="HM76" s="63"/>
      <c r="HN76" s="63"/>
      <c r="HO76" s="63"/>
    </row>
    <row r="77" spans="1:223" ht="24" thickBot="1" x14ac:dyDescent="0.4">
      <c r="A77" s="85"/>
      <c r="B77" s="85"/>
      <c r="C77" s="85"/>
      <c r="D77" s="85"/>
      <c r="E77" s="85"/>
      <c r="F77" s="85"/>
      <c r="G77" s="85"/>
      <c r="H77" s="85"/>
      <c r="I77" s="85"/>
      <c r="J77" s="85"/>
      <c r="K77" s="85"/>
      <c r="L77" s="85"/>
      <c r="M77" s="85"/>
      <c r="N77" s="85"/>
      <c r="O77" s="85"/>
      <c r="P77" s="85"/>
      <c r="Q77" s="85"/>
      <c r="R77" s="85"/>
      <c r="S77" s="85"/>
      <c r="T77" s="85"/>
      <c r="U77" s="85"/>
      <c r="V77" s="85"/>
      <c r="W77" s="85"/>
      <c r="X77" s="85"/>
      <c r="Y77" s="85" t="str">
        <f>Tableau8[[#This Row],[GRADE]]&amp;" "&amp;Tableau8[[#This Row],[NOM]]</f>
        <v xml:space="preserve"> </v>
      </c>
      <c r="Z77" s="80"/>
      <c r="AI77" s="63"/>
      <c r="AJ77" s="63"/>
      <c r="AK77" s="63"/>
      <c r="AL77" s="63"/>
      <c r="AM77" s="63"/>
      <c r="AN77" s="63"/>
      <c r="AO77" s="63"/>
      <c r="AP77" s="63"/>
      <c r="AQ77" s="63"/>
      <c r="AR77" s="63"/>
      <c r="AS77" s="63"/>
      <c r="AT77" s="63"/>
      <c r="AU77" s="63"/>
      <c r="AV77" s="63"/>
      <c r="AW77" s="63"/>
      <c r="AX77" s="63"/>
      <c r="AY77" s="63"/>
      <c r="AZ77" s="63"/>
      <c r="BA77" s="63"/>
      <c r="BB77" s="63"/>
      <c r="BC77" s="63"/>
      <c r="BD77" s="63"/>
      <c r="BE77" s="63"/>
      <c r="BF77" s="63"/>
      <c r="BG77" s="63"/>
      <c r="BH77" s="63"/>
      <c r="BI77" s="63"/>
      <c r="BJ77" s="63"/>
      <c r="BK77" s="63"/>
      <c r="BL77" s="63"/>
      <c r="BM77" s="63"/>
      <c r="BN77" s="63"/>
      <c r="BO77" s="63"/>
      <c r="BP77" s="63"/>
      <c r="BQ77" s="63"/>
      <c r="BR77" s="63"/>
      <c r="BS77" s="63"/>
      <c r="BT77" s="63"/>
      <c r="BU77" s="63"/>
      <c r="BV77" s="63"/>
      <c r="BW77" s="63"/>
      <c r="BX77" s="63"/>
      <c r="BY77" s="63"/>
      <c r="BZ77" s="63"/>
      <c r="CA77" s="63"/>
      <c r="CB77" s="63"/>
      <c r="CC77" s="63"/>
      <c r="CD77" s="63"/>
      <c r="CE77" s="63"/>
      <c r="CF77" s="63"/>
      <c r="CG77" s="63"/>
      <c r="CH77" s="63"/>
      <c r="CI77" s="63"/>
      <c r="CJ77" s="63"/>
      <c r="CK77" s="63"/>
      <c r="CL77" s="63"/>
      <c r="CM77" s="63"/>
      <c r="CN77" s="63"/>
      <c r="CO77" s="63"/>
      <c r="CP77" s="63"/>
      <c r="CQ77" s="63"/>
      <c r="CR77" s="63"/>
      <c r="CS77" s="63"/>
      <c r="CT77" s="63"/>
      <c r="CU77" s="63"/>
      <c r="CV77" s="63"/>
      <c r="CW77" s="63"/>
      <c r="CX77" s="63"/>
      <c r="CY77" s="63"/>
      <c r="CZ77" s="63"/>
      <c r="DA77" s="63"/>
      <c r="DB77" s="63"/>
      <c r="DC77" s="63"/>
      <c r="DD77" s="63"/>
      <c r="DE77" s="63"/>
      <c r="DF77" s="63"/>
      <c r="DG77" s="63"/>
      <c r="DH77" s="63"/>
      <c r="DI77" s="63"/>
      <c r="DJ77" s="63"/>
      <c r="DK77" s="63"/>
      <c r="DL77" s="63"/>
      <c r="DM77" s="63"/>
      <c r="DN77" s="63"/>
      <c r="DO77" s="63"/>
      <c r="DP77" s="63"/>
      <c r="DQ77" s="63"/>
      <c r="DR77" s="63"/>
      <c r="DS77" s="63"/>
      <c r="DT77" s="63"/>
      <c r="DU77" s="63"/>
      <c r="DV77" s="63"/>
      <c r="DW77" s="63"/>
      <c r="DX77" s="63"/>
      <c r="DY77" s="63"/>
      <c r="DZ77" s="63"/>
      <c r="EA77" s="63"/>
      <c r="EB77" s="63"/>
      <c r="EC77" s="63"/>
      <c r="ED77" s="63"/>
      <c r="EE77" s="63"/>
      <c r="EF77" s="63"/>
      <c r="EG77" s="63"/>
      <c r="EH77" s="63"/>
      <c r="EI77" s="63"/>
      <c r="EJ77" s="63"/>
      <c r="EK77" s="63"/>
      <c r="EL77" s="63"/>
      <c r="EM77" s="63"/>
      <c r="EN77" s="63"/>
      <c r="EO77" s="63"/>
      <c r="EP77" s="63"/>
      <c r="EQ77" s="63"/>
      <c r="ER77" s="63"/>
      <c r="ES77" s="63"/>
      <c r="ET77" s="63"/>
      <c r="EU77" s="63"/>
      <c r="EV77" s="63"/>
      <c r="EW77" s="63"/>
      <c r="EX77" s="63"/>
      <c r="EY77" s="63"/>
      <c r="EZ77" s="63"/>
      <c r="FA77" s="63"/>
      <c r="FB77" s="63"/>
      <c r="FC77" s="63"/>
      <c r="FD77" s="63"/>
      <c r="FE77" s="63"/>
      <c r="FF77" s="63"/>
      <c r="FG77" s="63"/>
      <c r="FH77" s="63"/>
      <c r="FI77" s="63"/>
      <c r="FJ77" s="63"/>
      <c r="FK77" s="63"/>
      <c r="FL77" s="63"/>
      <c r="FM77" s="63"/>
      <c r="FN77" s="63"/>
      <c r="FO77" s="63"/>
      <c r="FP77" s="63"/>
      <c r="FQ77" s="63"/>
      <c r="FR77" s="63"/>
      <c r="FS77" s="63"/>
      <c r="FT77" s="63"/>
      <c r="FU77" s="63"/>
      <c r="FV77" s="63"/>
      <c r="FW77" s="63"/>
      <c r="FX77" s="63"/>
      <c r="FY77" s="63"/>
      <c r="FZ77" s="63"/>
      <c r="GA77" s="63"/>
      <c r="GB77" s="63"/>
      <c r="GC77" s="63"/>
      <c r="GD77" s="63"/>
      <c r="GE77" s="63"/>
      <c r="GF77" s="63"/>
      <c r="GG77" s="63"/>
      <c r="GH77" s="63"/>
      <c r="GI77" s="63"/>
      <c r="GJ77" s="63"/>
      <c r="GK77" s="63"/>
      <c r="GL77" s="63"/>
      <c r="GM77" s="63"/>
      <c r="GN77" s="63"/>
      <c r="GO77" s="63"/>
      <c r="GP77" s="63"/>
      <c r="GQ77" s="63"/>
      <c r="GR77" s="63"/>
      <c r="GS77" s="63"/>
      <c r="GT77" s="63"/>
      <c r="GU77" s="63"/>
      <c r="GV77" s="63"/>
      <c r="GW77" s="63"/>
      <c r="GX77" s="63"/>
      <c r="GY77" s="63"/>
      <c r="GZ77" s="63"/>
      <c r="HA77" s="63"/>
      <c r="HB77" s="63"/>
      <c r="HC77" s="63"/>
      <c r="HD77" s="63"/>
      <c r="HE77" s="63"/>
      <c r="HF77" s="63"/>
      <c r="HG77" s="63"/>
      <c r="HH77" s="63"/>
      <c r="HI77" s="63"/>
      <c r="HJ77" s="63"/>
      <c r="HK77" s="63"/>
      <c r="HL77" s="63"/>
      <c r="HM77" s="63"/>
      <c r="HN77" s="63"/>
      <c r="HO77" s="63"/>
    </row>
    <row r="78" spans="1:223" ht="24" thickBot="1" x14ac:dyDescent="0.4">
      <c r="A78" s="85"/>
      <c r="B78" s="85"/>
      <c r="C78" s="85"/>
      <c r="D78" s="85"/>
      <c r="E78" s="85"/>
      <c r="F78" s="85"/>
      <c r="G78" s="85"/>
      <c r="H78" s="85"/>
      <c r="I78" s="85"/>
      <c r="J78" s="85"/>
      <c r="K78" s="85"/>
      <c r="L78" s="85"/>
      <c r="M78" s="85"/>
      <c r="N78" s="85"/>
      <c r="O78" s="85"/>
      <c r="P78" s="85"/>
      <c r="Q78" s="85"/>
      <c r="R78" s="85"/>
      <c r="S78" s="85"/>
      <c r="T78" s="85"/>
      <c r="U78" s="85"/>
      <c r="V78" s="85"/>
      <c r="W78" s="85"/>
      <c r="X78" s="85"/>
      <c r="Y78" s="85" t="str">
        <f>Tableau8[[#This Row],[GRADE]]&amp;" "&amp;Tableau8[[#This Row],[NOM]]</f>
        <v xml:space="preserve"> </v>
      </c>
      <c r="Z78" s="80"/>
      <c r="AI78" s="63"/>
      <c r="AJ78" s="63"/>
      <c r="AK78" s="63"/>
      <c r="AL78" s="63"/>
      <c r="AM78" s="63"/>
      <c r="AN78" s="63"/>
      <c r="AO78" s="63"/>
      <c r="AP78" s="63"/>
      <c r="AQ78" s="63"/>
      <c r="AR78" s="63"/>
      <c r="AS78" s="63"/>
      <c r="AT78" s="63"/>
      <c r="AU78" s="63"/>
      <c r="AV78" s="63"/>
      <c r="AW78" s="63"/>
      <c r="AX78" s="63"/>
      <c r="AY78" s="63"/>
      <c r="AZ78" s="63"/>
      <c r="BA78" s="63"/>
      <c r="BB78" s="63"/>
      <c r="BC78" s="63"/>
      <c r="BD78" s="63"/>
      <c r="BE78" s="63"/>
      <c r="BF78" s="63"/>
      <c r="BG78" s="63"/>
      <c r="BH78" s="63"/>
      <c r="BI78" s="63"/>
      <c r="BJ78" s="63"/>
      <c r="BK78" s="63"/>
      <c r="BL78" s="63"/>
      <c r="BM78" s="63"/>
      <c r="BN78" s="63"/>
      <c r="BO78" s="63"/>
      <c r="BP78" s="63"/>
      <c r="BQ78" s="63"/>
      <c r="BR78" s="63"/>
      <c r="BS78" s="63"/>
      <c r="BT78" s="63"/>
      <c r="BU78" s="63"/>
      <c r="BV78" s="63"/>
      <c r="BW78" s="63"/>
      <c r="BX78" s="63"/>
      <c r="BY78" s="63"/>
      <c r="BZ78" s="63"/>
      <c r="CA78" s="63"/>
      <c r="CB78" s="63"/>
      <c r="CC78" s="63"/>
      <c r="CD78" s="63"/>
      <c r="CE78" s="63"/>
      <c r="CF78" s="63"/>
      <c r="CG78" s="63"/>
      <c r="CH78" s="63"/>
      <c r="CI78" s="63"/>
      <c r="CJ78" s="63"/>
      <c r="CK78" s="63"/>
      <c r="CL78" s="63"/>
      <c r="CM78" s="63"/>
      <c r="CN78" s="63"/>
      <c r="CO78" s="63"/>
      <c r="CP78" s="63"/>
      <c r="CQ78" s="63"/>
      <c r="CR78" s="63"/>
      <c r="CS78" s="63"/>
      <c r="CT78" s="63"/>
      <c r="CU78" s="63"/>
      <c r="CV78" s="63"/>
      <c r="CW78" s="63"/>
      <c r="CX78" s="63"/>
      <c r="CY78" s="63"/>
      <c r="CZ78" s="63"/>
      <c r="DA78" s="63"/>
      <c r="DB78" s="63"/>
      <c r="DC78" s="63"/>
      <c r="DD78" s="63"/>
      <c r="DE78" s="63"/>
      <c r="DF78" s="63"/>
      <c r="DG78" s="63"/>
      <c r="DH78" s="63"/>
      <c r="DI78" s="63"/>
      <c r="DJ78" s="63"/>
      <c r="DK78" s="63"/>
      <c r="DL78" s="63"/>
      <c r="DM78" s="63"/>
      <c r="DN78" s="63"/>
      <c r="DO78" s="63"/>
      <c r="DP78" s="63"/>
      <c r="DQ78" s="63"/>
      <c r="DR78" s="63"/>
      <c r="DS78" s="63"/>
      <c r="DT78" s="63"/>
      <c r="DU78" s="63"/>
      <c r="DV78" s="63"/>
      <c r="DW78" s="63"/>
      <c r="DX78" s="63"/>
      <c r="DY78" s="63"/>
      <c r="DZ78" s="63"/>
      <c r="EA78" s="63"/>
      <c r="EB78" s="63"/>
      <c r="EC78" s="63"/>
      <c r="ED78" s="63"/>
      <c r="EE78" s="63"/>
      <c r="EF78" s="63"/>
      <c r="EG78" s="63"/>
      <c r="EH78" s="63"/>
      <c r="EI78" s="63"/>
      <c r="EJ78" s="63"/>
      <c r="EK78" s="63"/>
      <c r="EL78" s="63"/>
      <c r="EM78" s="63"/>
      <c r="EN78" s="63"/>
      <c r="EO78" s="63"/>
      <c r="EP78" s="63"/>
      <c r="EQ78" s="63"/>
      <c r="ER78" s="63"/>
      <c r="ES78" s="63"/>
      <c r="ET78" s="63"/>
      <c r="EU78" s="63"/>
      <c r="EV78" s="63"/>
      <c r="EW78" s="63"/>
      <c r="EX78" s="63"/>
      <c r="EY78" s="63"/>
      <c r="EZ78" s="63"/>
      <c r="FA78" s="63"/>
      <c r="FB78" s="63"/>
      <c r="FC78" s="63"/>
      <c r="FD78" s="63"/>
      <c r="FE78" s="63"/>
      <c r="FF78" s="63"/>
      <c r="FG78" s="63"/>
      <c r="FH78" s="63"/>
      <c r="FI78" s="63"/>
      <c r="FJ78" s="63"/>
      <c r="FK78" s="63"/>
      <c r="FL78" s="63"/>
      <c r="FM78" s="63"/>
      <c r="FN78" s="63"/>
      <c r="FO78" s="63"/>
      <c r="FP78" s="63"/>
      <c r="FQ78" s="63"/>
      <c r="FR78" s="63"/>
      <c r="FS78" s="63"/>
      <c r="FT78" s="63"/>
      <c r="FU78" s="63"/>
      <c r="FV78" s="63"/>
      <c r="FW78" s="63"/>
      <c r="FX78" s="63"/>
      <c r="FY78" s="63"/>
      <c r="FZ78" s="63"/>
      <c r="GA78" s="63"/>
      <c r="GB78" s="63"/>
      <c r="GC78" s="63"/>
      <c r="GD78" s="63"/>
      <c r="GE78" s="63"/>
      <c r="GF78" s="63"/>
      <c r="GG78" s="63"/>
      <c r="GH78" s="63"/>
      <c r="GI78" s="63"/>
      <c r="GJ78" s="63"/>
      <c r="GK78" s="63"/>
      <c r="GL78" s="63"/>
      <c r="GM78" s="63"/>
      <c r="GN78" s="63"/>
      <c r="GO78" s="63"/>
      <c r="GP78" s="63"/>
      <c r="GQ78" s="63"/>
      <c r="GR78" s="63"/>
      <c r="GS78" s="63"/>
      <c r="GT78" s="63"/>
      <c r="GU78" s="63"/>
      <c r="GV78" s="63"/>
      <c r="GW78" s="63"/>
      <c r="GX78" s="63"/>
      <c r="GY78" s="63"/>
      <c r="GZ78" s="63"/>
      <c r="HA78" s="63"/>
      <c r="HB78" s="63"/>
      <c r="HC78" s="63"/>
      <c r="HD78" s="63"/>
      <c r="HE78" s="63"/>
      <c r="HF78" s="63"/>
      <c r="HG78" s="63"/>
      <c r="HH78" s="63"/>
      <c r="HI78" s="63"/>
      <c r="HJ78" s="63"/>
      <c r="HK78" s="63"/>
      <c r="HL78" s="63"/>
      <c r="HM78" s="63"/>
      <c r="HN78" s="63"/>
      <c r="HO78" s="63"/>
    </row>
    <row r="79" spans="1:223" ht="24" thickBot="1" x14ac:dyDescent="0.4">
      <c r="A79" s="85"/>
      <c r="B79" s="85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 t="str">
        <f>Tableau8[[#This Row],[GRADE]]&amp;" "&amp;Tableau8[[#This Row],[NOM]]</f>
        <v xml:space="preserve"> </v>
      </c>
      <c r="Z79" s="80"/>
      <c r="AI79" s="63"/>
      <c r="AJ79" s="63"/>
      <c r="AK79" s="63"/>
      <c r="AL79" s="63"/>
      <c r="AM79" s="63"/>
      <c r="AN79" s="63"/>
      <c r="AO79" s="63"/>
      <c r="AP79" s="63"/>
      <c r="AQ79" s="63"/>
      <c r="AR79" s="63"/>
      <c r="AS79" s="63"/>
      <c r="AT79" s="63"/>
      <c r="AU79" s="63"/>
      <c r="AV79" s="63"/>
      <c r="AW79" s="63"/>
      <c r="AX79" s="63"/>
      <c r="AY79" s="63"/>
      <c r="AZ79" s="63"/>
      <c r="BA79" s="63"/>
      <c r="BB79" s="63"/>
      <c r="BC79" s="63"/>
      <c r="BD79" s="63"/>
      <c r="BE79" s="63"/>
      <c r="BF79" s="63"/>
      <c r="BG79" s="63"/>
      <c r="BH79" s="63"/>
      <c r="BI79" s="63"/>
      <c r="BJ79" s="63"/>
      <c r="BK79" s="63"/>
      <c r="BL79" s="63"/>
      <c r="BM79" s="63"/>
      <c r="BN79" s="63"/>
      <c r="BO79" s="63"/>
      <c r="BP79" s="63"/>
      <c r="BQ79" s="63"/>
      <c r="BR79" s="63"/>
      <c r="BS79" s="63"/>
      <c r="BT79" s="63"/>
      <c r="BU79" s="63"/>
      <c r="BV79" s="63"/>
      <c r="BW79" s="63"/>
      <c r="BX79" s="63"/>
      <c r="BY79" s="63"/>
      <c r="BZ79" s="63"/>
      <c r="CA79" s="63"/>
      <c r="CB79" s="63"/>
      <c r="CC79" s="63"/>
      <c r="CD79" s="63"/>
      <c r="CE79" s="63"/>
      <c r="CF79" s="63"/>
      <c r="CG79" s="63"/>
      <c r="CH79" s="63"/>
      <c r="CI79" s="63"/>
      <c r="CJ79" s="63"/>
      <c r="CK79" s="63"/>
      <c r="CL79" s="63"/>
      <c r="CM79" s="63"/>
      <c r="CN79" s="63"/>
      <c r="CO79" s="63"/>
      <c r="CP79" s="63"/>
      <c r="CQ79" s="63"/>
      <c r="CR79" s="63"/>
      <c r="CS79" s="63"/>
      <c r="CT79" s="63"/>
      <c r="CU79" s="63"/>
      <c r="CV79" s="63"/>
      <c r="CW79" s="63"/>
      <c r="CX79" s="63"/>
      <c r="CY79" s="63"/>
      <c r="CZ79" s="63"/>
      <c r="DA79" s="63"/>
      <c r="DB79" s="63"/>
      <c r="DC79" s="63"/>
      <c r="DD79" s="63"/>
      <c r="DE79" s="63"/>
      <c r="DF79" s="63"/>
      <c r="DG79" s="63"/>
      <c r="DH79" s="63"/>
      <c r="DI79" s="63"/>
      <c r="DJ79" s="63"/>
      <c r="DK79" s="63"/>
      <c r="DL79" s="63"/>
      <c r="DM79" s="63"/>
      <c r="DN79" s="63"/>
      <c r="DO79" s="63"/>
      <c r="DP79" s="63"/>
      <c r="DQ79" s="63"/>
      <c r="DR79" s="63"/>
      <c r="DS79" s="63"/>
      <c r="DT79" s="63"/>
      <c r="DU79" s="63"/>
      <c r="DV79" s="63"/>
      <c r="DW79" s="63"/>
      <c r="DX79" s="63"/>
      <c r="DY79" s="63"/>
      <c r="DZ79" s="63"/>
      <c r="EA79" s="63"/>
      <c r="EB79" s="63"/>
      <c r="EC79" s="63"/>
      <c r="ED79" s="63"/>
      <c r="EE79" s="63"/>
      <c r="EF79" s="63"/>
      <c r="EG79" s="63"/>
      <c r="EH79" s="63"/>
      <c r="EI79" s="63"/>
      <c r="EJ79" s="63"/>
      <c r="EK79" s="63"/>
      <c r="EL79" s="63"/>
      <c r="EM79" s="63"/>
      <c r="EN79" s="63"/>
      <c r="EO79" s="63"/>
      <c r="EP79" s="63"/>
      <c r="EQ79" s="63"/>
      <c r="ER79" s="63"/>
      <c r="ES79" s="63"/>
      <c r="ET79" s="63"/>
      <c r="EU79" s="63"/>
      <c r="EV79" s="63"/>
      <c r="EW79" s="63"/>
      <c r="EX79" s="63"/>
      <c r="EY79" s="63"/>
      <c r="EZ79" s="63"/>
      <c r="FA79" s="63"/>
      <c r="FB79" s="63"/>
      <c r="FC79" s="63"/>
      <c r="FD79" s="63"/>
      <c r="FE79" s="63"/>
      <c r="FF79" s="63"/>
      <c r="FG79" s="63"/>
      <c r="FH79" s="63"/>
      <c r="FI79" s="63"/>
      <c r="FJ79" s="63"/>
      <c r="FK79" s="63"/>
      <c r="FL79" s="63"/>
      <c r="FM79" s="63"/>
      <c r="FN79" s="63"/>
      <c r="FO79" s="63"/>
      <c r="FP79" s="63"/>
      <c r="FQ79" s="63"/>
      <c r="FR79" s="63"/>
      <c r="FS79" s="63"/>
      <c r="FT79" s="63"/>
      <c r="FU79" s="63"/>
      <c r="FV79" s="63"/>
      <c r="FW79" s="63"/>
      <c r="FX79" s="63"/>
      <c r="FY79" s="63"/>
      <c r="FZ79" s="63"/>
      <c r="GA79" s="63"/>
      <c r="GB79" s="63"/>
      <c r="GC79" s="63"/>
      <c r="GD79" s="63"/>
      <c r="GE79" s="63"/>
      <c r="GF79" s="63"/>
      <c r="GG79" s="63"/>
      <c r="GH79" s="63"/>
      <c r="GI79" s="63"/>
      <c r="GJ79" s="63"/>
      <c r="GK79" s="63"/>
      <c r="GL79" s="63"/>
      <c r="GM79" s="63"/>
      <c r="GN79" s="63"/>
      <c r="GO79" s="63"/>
      <c r="GP79" s="63"/>
      <c r="GQ79" s="63"/>
      <c r="GR79" s="63"/>
      <c r="GS79" s="63"/>
      <c r="GT79" s="63"/>
      <c r="GU79" s="63"/>
      <c r="GV79" s="63"/>
      <c r="GW79" s="63"/>
      <c r="GX79" s="63"/>
      <c r="GY79" s="63"/>
      <c r="GZ79" s="63"/>
      <c r="HA79" s="63"/>
      <c r="HB79" s="63"/>
      <c r="HC79" s="63"/>
      <c r="HD79" s="63"/>
      <c r="HE79" s="63"/>
      <c r="HF79" s="63"/>
      <c r="HG79" s="63"/>
      <c r="HH79" s="63"/>
      <c r="HI79" s="63"/>
      <c r="HJ79" s="63"/>
      <c r="HK79" s="63"/>
      <c r="HL79" s="63"/>
      <c r="HM79" s="63"/>
      <c r="HN79" s="63"/>
      <c r="HO79" s="63"/>
    </row>
    <row r="80" spans="1:223" ht="24" thickBot="1" x14ac:dyDescent="0.4">
      <c r="A80" s="85"/>
      <c r="B80" s="85"/>
      <c r="C80" s="85"/>
      <c r="D80" s="85"/>
      <c r="E80" s="85"/>
      <c r="F80" s="85"/>
      <c r="G80" s="85"/>
      <c r="H80" s="85"/>
      <c r="I80" s="85"/>
      <c r="J80" s="85"/>
      <c r="K80" s="85"/>
      <c r="L80" s="85"/>
      <c r="M80" s="85"/>
      <c r="N80" s="85"/>
      <c r="O80" s="85"/>
      <c r="P80" s="85"/>
      <c r="Q80" s="85"/>
      <c r="R80" s="85"/>
      <c r="S80" s="85"/>
      <c r="T80" s="85"/>
      <c r="U80" s="85"/>
      <c r="V80" s="85"/>
      <c r="W80" s="85"/>
      <c r="X80" s="85"/>
      <c r="Y80" s="85" t="str">
        <f>Tableau8[[#This Row],[GRADE]]&amp;" "&amp;Tableau8[[#This Row],[NOM]]</f>
        <v xml:space="preserve"> </v>
      </c>
      <c r="Z80" s="80"/>
      <c r="AI80" s="63"/>
      <c r="AJ80" s="63"/>
      <c r="AK80" s="63"/>
      <c r="AL80" s="63"/>
      <c r="AM80" s="63"/>
      <c r="AN80" s="63"/>
      <c r="AO80" s="63"/>
      <c r="AP80" s="63"/>
      <c r="AQ80" s="63"/>
      <c r="AR80" s="63"/>
      <c r="AS80" s="63"/>
      <c r="AT80" s="63"/>
      <c r="AU80" s="63"/>
      <c r="AV80" s="63"/>
      <c r="AW80" s="63"/>
      <c r="AX80" s="63"/>
      <c r="AY80" s="63"/>
      <c r="AZ80" s="63"/>
      <c r="BA80" s="63"/>
      <c r="BB80" s="63"/>
      <c r="BC80" s="63"/>
      <c r="BD80" s="63"/>
      <c r="BE80" s="63"/>
      <c r="BF80" s="63"/>
      <c r="BG80" s="63"/>
      <c r="BH80" s="63"/>
      <c r="BI80" s="63"/>
      <c r="BJ80" s="63"/>
      <c r="BK80" s="63"/>
      <c r="BL80" s="63"/>
      <c r="BM80" s="63"/>
      <c r="BN80" s="63"/>
      <c r="BO80" s="63"/>
      <c r="BP80" s="63"/>
      <c r="BQ80" s="63"/>
      <c r="BR80" s="63"/>
      <c r="BS80" s="63"/>
      <c r="BT80" s="63"/>
      <c r="BU80" s="63"/>
      <c r="BV80" s="63"/>
      <c r="BW80" s="63"/>
      <c r="BX80" s="63"/>
      <c r="BY80" s="63"/>
      <c r="BZ80" s="63"/>
      <c r="CA80" s="63"/>
      <c r="CB80" s="63"/>
      <c r="CC80" s="63"/>
      <c r="CD80" s="63"/>
      <c r="CE80" s="63"/>
      <c r="CF80" s="63"/>
      <c r="CG80" s="63"/>
      <c r="CH80" s="63"/>
      <c r="CI80" s="63"/>
      <c r="CJ80" s="63"/>
      <c r="CK80" s="63"/>
      <c r="CL80" s="63"/>
      <c r="CM80" s="63"/>
      <c r="CN80" s="63"/>
      <c r="CO80" s="63"/>
      <c r="CP80" s="63"/>
      <c r="CQ80" s="63"/>
      <c r="CR80" s="63"/>
      <c r="CS80" s="63"/>
      <c r="CT80" s="63"/>
      <c r="CU80" s="63"/>
      <c r="CV80" s="63"/>
      <c r="CW80" s="63"/>
      <c r="CX80" s="63"/>
      <c r="CY80" s="63"/>
      <c r="CZ80" s="63"/>
      <c r="DA80" s="63"/>
      <c r="DB80" s="63"/>
      <c r="DC80" s="63"/>
      <c r="DD80" s="63"/>
      <c r="DE80" s="63"/>
      <c r="DF80" s="63"/>
      <c r="DG80" s="63"/>
      <c r="DH80" s="63"/>
      <c r="DI80" s="63"/>
      <c r="DJ80" s="63"/>
      <c r="DK80" s="63"/>
      <c r="DL80" s="63"/>
      <c r="DM80" s="63"/>
      <c r="DN80" s="63"/>
      <c r="DO80" s="63"/>
      <c r="DP80" s="63"/>
      <c r="DQ80" s="63"/>
      <c r="DR80" s="63"/>
      <c r="DS80" s="63"/>
      <c r="DT80" s="63"/>
      <c r="DU80" s="63"/>
      <c r="DV80" s="63"/>
      <c r="DW80" s="63"/>
      <c r="DX80" s="63"/>
      <c r="DY80" s="63"/>
      <c r="DZ80" s="63"/>
      <c r="EA80" s="63"/>
      <c r="EB80" s="63"/>
      <c r="EC80" s="63"/>
      <c r="ED80" s="63"/>
      <c r="EE80" s="63"/>
      <c r="EF80" s="63"/>
      <c r="EG80" s="63"/>
      <c r="EH80" s="63"/>
      <c r="EI80" s="63"/>
      <c r="EJ80" s="63"/>
      <c r="EK80" s="63"/>
      <c r="EL80" s="63"/>
      <c r="EM80" s="63"/>
      <c r="EN80" s="63"/>
      <c r="EO80" s="63"/>
      <c r="EP80" s="63"/>
      <c r="EQ80" s="63"/>
      <c r="ER80" s="63"/>
      <c r="ES80" s="63"/>
      <c r="ET80" s="63"/>
      <c r="EU80" s="63"/>
      <c r="EV80" s="63"/>
      <c r="EW80" s="63"/>
      <c r="EX80" s="63"/>
      <c r="EY80" s="63"/>
      <c r="EZ80" s="63"/>
      <c r="FA80" s="63"/>
      <c r="FB80" s="63"/>
      <c r="FC80" s="63"/>
      <c r="FD80" s="63"/>
      <c r="FE80" s="63"/>
      <c r="FF80" s="63"/>
      <c r="FG80" s="63"/>
      <c r="FH80" s="63"/>
      <c r="FI80" s="63"/>
      <c r="FJ80" s="63"/>
      <c r="FK80" s="63"/>
      <c r="FL80" s="63"/>
      <c r="FM80" s="63"/>
      <c r="FN80" s="63"/>
      <c r="FO80" s="63"/>
      <c r="FP80" s="63"/>
      <c r="FQ80" s="63"/>
      <c r="FR80" s="63"/>
      <c r="FS80" s="63"/>
      <c r="FT80" s="63"/>
      <c r="FU80" s="63"/>
      <c r="FV80" s="63"/>
      <c r="FW80" s="63"/>
      <c r="FX80" s="63"/>
      <c r="FY80" s="63"/>
      <c r="FZ80" s="63"/>
      <c r="GA80" s="63"/>
      <c r="GB80" s="63"/>
      <c r="GC80" s="63"/>
      <c r="GD80" s="63"/>
      <c r="GE80" s="63"/>
      <c r="GF80" s="63"/>
      <c r="GG80" s="63"/>
      <c r="GH80" s="63"/>
      <c r="GI80" s="63"/>
      <c r="GJ80" s="63"/>
      <c r="GK80" s="63"/>
      <c r="GL80" s="63"/>
      <c r="GM80" s="63"/>
      <c r="GN80" s="63"/>
      <c r="GO80" s="63"/>
      <c r="GP80" s="63"/>
      <c r="GQ80" s="63"/>
      <c r="GR80" s="63"/>
      <c r="GS80" s="63"/>
      <c r="GT80" s="63"/>
      <c r="GU80" s="63"/>
      <c r="GV80" s="63"/>
      <c r="GW80" s="63"/>
      <c r="GX80" s="63"/>
      <c r="GY80" s="63"/>
      <c r="GZ80" s="63"/>
      <c r="HA80" s="63"/>
      <c r="HB80" s="63"/>
      <c r="HC80" s="63"/>
      <c r="HD80" s="63"/>
      <c r="HE80" s="63"/>
      <c r="HF80" s="63"/>
      <c r="HG80" s="63"/>
      <c r="HH80" s="63"/>
      <c r="HI80" s="63"/>
      <c r="HJ80" s="63"/>
      <c r="HK80" s="63"/>
      <c r="HL80" s="63"/>
      <c r="HM80" s="63"/>
      <c r="HN80" s="63"/>
      <c r="HO80" s="63"/>
    </row>
    <row r="81" spans="1:223" ht="24" thickBot="1" x14ac:dyDescent="0.4">
      <c r="A81" s="85"/>
      <c r="B81" s="85"/>
      <c r="C81" s="85"/>
      <c r="D81" s="85"/>
      <c r="E81" s="85"/>
      <c r="F81" s="85"/>
      <c r="G81" s="85"/>
      <c r="H81" s="85"/>
      <c r="I81" s="85"/>
      <c r="J81" s="85"/>
      <c r="K81" s="85"/>
      <c r="L81" s="85"/>
      <c r="M81" s="85"/>
      <c r="N81" s="85"/>
      <c r="O81" s="85"/>
      <c r="P81" s="85"/>
      <c r="Q81" s="85"/>
      <c r="R81" s="85"/>
      <c r="S81" s="85"/>
      <c r="T81" s="85"/>
      <c r="U81" s="85"/>
      <c r="V81" s="85"/>
      <c r="W81" s="85"/>
      <c r="X81" s="85"/>
      <c r="Y81" s="85" t="str">
        <f>Tableau8[[#This Row],[GRADE]]&amp;" "&amp;Tableau8[[#This Row],[NOM]]</f>
        <v xml:space="preserve"> </v>
      </c>
      <c r="Z81" s="80"/>
      <c r="AI81" s="63"/>
      <c r="AJ81" s="63"/>
      <c r="AK81" s="63"/>
      <c r="AL81" s="63"/>
      <c r="AM81" s="63"/>
      <c r="AN81" s="63"/>
      <c r="AO81" s="63"/>
      <c r="AP81" s="63"/>
      <c r="AQ81" s="63"/>
      <c r="AR81" s="63"/>
      <c r="AS81" s="63"/>
      <c r="AT81" s="63"/>
      <c r="AU81" s="63"/>
      <c r="AV81" s="63"/>
      <c r="AW81" s="63"/>
      <c r="AX81" s="63"/>
      <c r="AY81" s="63"/>
      <c r="AZ81" s="63"/>
      <c r="BA81" s="63"/>
      <c r="BB81" s="63"/>
      <c r="BC81" s="63"/>
      <c r="BD81" s="63"/>
      <c r="BE81" s="63"/>
      <c r="BF81" s="63"/>
      <c r="BG81" s="63"/>
      <c r="BH81" s="63"/>
      <c r="BI81" s="63"/>
      <c r="BJ81" s="63"/>
      <c r="BK81" s="63"/>
      <c r="BL81" s="63"/>
      <c r="BM81" s="63"/>
      <c r="BN81" s="63"/>
      <c r="BO81" s="63"/>
      <c r="BP81" s="63"/>
      <c r="BQ81" s="63"/>
      <c r="BR81" s="63"/>
      <c r="BS81" s="63"/>
      <c r="BT81" s="63"/>
      <c r="BU81" s="63"/>
      <c r="BV81" s="63"/>
      <c r="BW81" s="63"/>
      <c r="BX81" s="63"/>
      <c r="BY81" s="63"/>
      <c r="BZ81" s="63"/>
      <c r="CA81" s="63"/>
      <c r="CB81" s="63"/>
      <c r="CC81" s="63"/>
      <c r="CD81" s="63"/>
      <c r="CE81" s="63"/>
      <c r="CF81" s="63"/>
      <c r="CG81" s="63"/>
      <c r="CH81" s="63"/>
      <c r="CI81" s="63"/>
      <c r="CJ81" s="63"/>
      <c r="CK81" s="63"/>
      <c r="CL81" s="63"/>
      <c r="CM81" s="63"/>
      <c r="CN81" s="63"/>
      <c r="CO81" s="63"/>
      <c r="CP81" s="63"/>
      <c r="CQ81" s="63"/>
      <c r="CR81" s="63"/>
      <c r="CS81" s="63"/>
      <c r="CT81" s="63"/>
      <c r="CU81" s="63"/>
      <c r="CV81" s="63"/>
      <c r="CW81" s="63"/>
      <c r="CX81" s="63"/>
      <c r="CY81" s="63"/>
      <c r="CZ81" s="63"/>
      <c r="DA81" s="63"/>
      <c r="DB81" s="63"/>
      <c r="DC81" s="63"/>
      <c r="DD81" s="63"/>
      <c r="DE81" s="63"/>
      <c r="DF81" s="63"/>
      <c r="DG81" s="63"/>
      <c r="DH81" s="63"/>
      <c r="DI81" s="63"/>
      <c r="DJ81" s="63"/>
      <c r="DK81" s="63"/>
      <c r="DL81" s="63"/>
      <c r="DM81" s="63"/>
      <c r="DN81" s="63"/>
      <c r="DO81" s="63"/>
      <c r="DP81" s="63"/>
      <c r="DQ81" s="63"/>
      <c r="DR81" s="63"/>
      <c r="DS81" s="63"/>
      <c r="DT81" s="63"/>
      <c r="DU81" s="63"/>
      <c r="DV81" s="63"/>
      <c r="DW81" s="63"/>
      <c r="DX81" s="63"/>
      <c r="DY81" s="63"/>
      <c r="DZ81" s="63"/>
      <c r="EA81" s="63"/>
      <c r="EB81" s="63"/>
      <c r="EC81" s="63"/>
      <c r="ED81" s="63"/>
      <c r="EE81" s="63"/>
      <c r="EF81" s="63"/>
      <c r="EG81" s="63"/>
      <c r="EH81" s="63"/>
      <c r="EI81" s="63"/>
      <c r="EJ81" s="63"/>
      <c r="EK81" s="63"/>
      <c r="EL81" s="63"/>
      <c r="EM81" s="63"/>
      <c r="EN81" s="63"/>
      <c r="EO81" s="63"/>
      <c r="EP81" s="63"/>
      <c r="EQ81" s="63"/>
      <c r="ER81" s="63"/>
      <c r="ES81" s="63"/>
      <c r="ET81" s="63"/>
      <c r="EU81" s="63"/>
      <c r="EV81" s="63"/>
      <c r="EW81" s="63"/>
      <c r="EX81" s="63"/>
      <c r="EY81" s="63"/>
      <c r="EZ81" s="63"/>
      <c r="FA81" s="63"/>
      <c r="FB81" s="63"/>
      <c r="FC81" s="63"/>
      <c r="FD81" s="63"/>
      <c r="FE81" s="63"/>
      <c r="FF81" s="63"/>
      <c r="FG81" s="63"/>
      <c r="FH81" s="63"/>
      <c r="FI81" s="63"/>
      <c r="FJ81" s="63"/>
      <c r="FK81" s="63"/>
      <c r="FL81" s="63"/>
      <c r="FM81" s="63"/>
      <c r="FN81" s="63"/>
      <c r="FO81" s="63"/>
      <c r="FP81" s="63"/>
      <c r="FQ81" s="63"/>
      <c r="FR81" s="63"/>
      <c r="FS81" s="63"/>
      <c r="FT81" s="63"/>
      <c r="FU81" s="63"/>
      <c r="FV81" s="63"/>
      <c r="FW81" s="63"/>
      <c r="FX81" s="63"/>
      <c r="FY81" s="63"/>
      <c r="FZ81" s="63"/>
      <c r="GA81" s="63"/>
      <c r="GB81" s="63"/>
      <c r="GC81" s="63"/>
      <c r="GD81" s="63"/>
      <c r="GE81" s="63"/>
      <c r="GF81" s="63"/>
      <c r="GG81" s="63"/>
      <c r="GH81" s="63"/>
      <c r="GI81" s="63"/>
      <c r="GJ81" s="63"/>
      <c r="GK81" s="63"/>
      <c r="GL81" s="63"/>
      <c r="GM81" s="63"/>
      <c r="GN81" s="63"/>
      <c r="GO81" s="63"/>
      <c r="GP81" s="63"/>
      <c r="GQ81" s="63"/>
      <c r="GR81" s="63"/>
      <c r="GS81" s="63"/>
      <c r="GT81" s="63"/>
      <c r="GU81" s="63"/>
      <c r="GV81" s="63"/>
      <c r="GW81" s="63"/>
      <c r="GX81" s="63"/>
      <c r="GY81" s="63"/>
      <c r="GZ81" s="63"/>
      <c r="HA81" s="63"/>
      <c r="HB81" s="63"/>
      <c r="HC81" s="63"/>
      <c r="HD81" s="63"/>
      <c r="HE81" s="63"/>
      <c r="HF81" s="63"/>
      <c r="HG81" s="63"/>
      <c r="HH81" s="63"/>
      <c r="HI81" s="63"/>
      <c r="HJ81" s="63"/>
      <c r="HK81" s="63"/>
      <c r="HL81" s="63"/>
      <c r="HM81" s="63"/>
      <c r="HN81" s="63"/>
      <c r="HO81" s="63"/>
    </row>
    <row r="82" spans="1:223" ht="24" thickBot="1" x14ac:dyDescent="0.4">
      <c r="A82" s="85"/>
      <c r="B82" s="85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 t="str">
        <f>Tableau8[[#This Row],[GRADE]]&amp;" "&amp;Tableau8[[#This Row],[NOM]]</f>
        <v xml:space="preserve"> </v>
      </c>
      <c r="Z82" s="80"/>
      <c r="AI82" s="63"/>
      <c r="AJ82" s="63"/>
      <c r="AK82" s="63"/>
      <c r="AL82" s="63"/>
      <c r="AM82" s="63"/>
      <c r="AN82" s="63"/>
      <c r="AO82" s="63"/>
      <c r="AP82" s="63"/>
      <c r="AQ82" s="63"/>
      <c r="AR82" s="63"/>
      <c r="AS82" s="63"/>
      <c r="AT82" s="63"/>
      <c r="AU82" s="63"/>
      <c r="AV82" s="63"/>
      <c r="AW82" s="63"/>
      <c r="AX82" s="63"/>
      <c r="AY82" s="63"/>
      <c r="AZ82" s="63"/>
      <c r="BA82" s="63"/>
      <c r="BB82" s="63"/>
      <c r="BC82" s="63"/>
      <c r="BD82" s="63"/>
      <c r="BE82" s="63"/>
      <c r="BF82" s="63"/>
      <c r="BG82" s="63"/>
      <c r="BH82" s="63"/>
      <c r="BI82" s="63"/>
      <c r="BJ82" s="63"/>
      <c r="BK82" s="63"/>
      <c r="BL82" s="63"/>
      <c r="BM82" s="63"/>
      <c r="BN82" s="63"/>
      <c r="BO82" s="63"/>
      <c r="BP82" s="63"/>
      <c r="BQ82" s="63"/>
      <c r="BR82" s="63"/>
      <c r="BS82" s="63"/>
      <c r="BT82" s="63"/>
      <c r="BU82" s="63"/>
      <c r="BV82" s="63"/>
      <c r="BW82" s="63"/>
      <c r="BX82" s="63"/>
      <c r="BY82" s="63"/>
      <c r="BZ82" s="63"/>
      <c r="CA82" s="63"/>
      <c r="CB82" s="63"/>
      <c r="CC82" s="63"/>
      <c r="CD82" s="63"/>
      <c r="CE82" s="63"/>
      <c r="CF82" s="63"/>
      <c r="CG82" s="63"/>
      <c r="CH82" s="63"/>
      <c r="CI82" s="63"/>
      <c r="CJ82" s="63"/>
      <c r="CK82" s="63"/>
      <c r="CL82" s="63"/>
      <c r="CM82" s="63"/>
      <c r="CN82" s="63"/>
      <c r="CO82" s="63"/>
      <c r="CP82" s="63"/>
      <c r="CQ82" s="63"/>
      <c r="CR82" s="63"/>
      <c r="CS82" s="63"/>
      <c r="CT82" s="63"/>
      <c r="CU82" s="63"/>
      <c r="CV82" s="63"/>
      <c r="CW82" s="63"/>
      <c r="CX82" s="63"/>
      <c r="CY82" s="63"/>
      <c r="CZ82" s="63"/>
      <c r="DA82" s="63"/>
      <c r="DB82" s="63"/>
      <c r="DC82" s="63"/>
      <c r="DD82" s="63"/>
      <c r="DE82" s="63"/>
      <c r="DF82" s="63"/>
      <c r="DG82" s="63"/>
      <c r="DH82" s="63"/>
      <c r="DI82" s="63"/>
      <c r="DJ82" s="63"/>
      <c r="DK82" s="63"/>
      <c r="DL82" s="63"/>
      <c r="DM82" s="63"/>
      <c r="DN82" s="63"/>
      <c r="DO82" s="63"/>
      <c r="DP82" s="63"/>
      <c r="DQ82" s="63"/>
      <c r="DR82" s="63"/>
      <c r="DS82" s="63"/>
      <c r="DT82" s="63"/>
      <c r="DU82" s="63"/>
      <c r="DV82" s="63"/>
      <c r="DW82" s="63"/>
      <c r="DX82" s="63"/>
      <c r="DY82" s="63"/>
      <c r="DZ82" s="63"/>
      <c r="EA82" s="63"/>
      <c r="EB82" s="63"/>
      <c r="EC82" s="63"/>
      <c r="ED82" s="63"/>
      <c r="EE82" s="63"/>
      <c r="EF82" s="63"/>
      <c r="EG82" s="63"/>
      <c r="EH82" s="63"/>
      <c r="EI82" s="63"/>
      <c r="EJ82" s="63"/>
      <c r="EK82" s="63"/>
      <c r="EL82" s="63"/>
      <c r="EM82" s="63"/>
      <c r="EN82" s="63"/>
      <c r="EO82" s="63"/>
      <c r="EP82" s="63"/>
      <c r="EQ82" s="63"/>
      <c r="ER82" s="63"/>
      <c r="ES82" s="63"/>
      <c r="ET82" s="63"/>
      <c r="EU82" s="63"/>
      <c r="EV82" s="63"/>
      <c r="EW82" s="63"/>
      <c r="EX82" s="63"/>
      <c r="EY82" s="63"/>
      <c r="EZ82" s="63"/>
      <c r="FA82" s="63"/>
      <c r="FB82" s="63"/>
      <c r="FC82" s="63"/>
      <c r="FD82" s="63"/>
      <c r="FE82" s="63"/>
      <c r="FF82" s="63"/>
      <c r="FG82" s="63"/>
      <c r="FH82" s="63"/>
      <c r="FI82" s="63"/>
      <c r="FJ82" s="63"/>
      <c r="FK82" s="63"/>
      <c r="FL82" s="63"/>
      <c r="FM82" s="63"/>
      <c r="FN82" s="63"/>
      <c r="FO82" s="63"/>
      <c r="FP82" s="63"/>
      <c r="FQ82" s="63"/>
      <c r="FR82" s="63"/>
      <c r="FS82" s="63"/>
      <c r="FT82" s="63"/>
      <c r="FU82" s="63"/>
      <c r="FV82" s="63"/>
      <c r="FW82" s="63"/>
      <c r="FX82" s="63"/>
      <c r="FY82" s="63"/>
      <c r="FZ82" s="63"/>
      <c r="GA82" s="63"/>
      <c r="GB82" s="63"/>
      <c r="GC82" s="63"/>
      <c r="GD82" s="63"/>
      <c r="GE82" s="63"/>
      <c r="GF82" s="63"/>
      <c r="GG82" s="63"/>
      <c r="GH82" s="63"/>
      <c r="GI82" s="63"/>
      <c r="GJ82" s="63"/>
      <c r="GK82" s="63"/>
      <c r="GL82" s="63"/>
      <c r="GM82" s="63"/>
      <c r="GN82" s="63"/>
      <c r="GO82" s="63"/>
      <c r="GP82" s="63"/>
      <c r="GQ82" s="63"/>
      <c r="GR82" s="63"/>
      <c r="GS82" s="63"/>
      <c r="GT82" s="63"/>
      <c r="GU82" s="63"/>
      <c r="GV82" s="63"/>
      <c r="GW82" s="63"/>
      <c r="GX82" s="63"/>
      <c r="GY82" s="63"/>
      <c r="GZ82" s="63"/>
      <c r="HA82" s="63"/>
      <c r="HB82" s="63"/>
      <c r="HC82" s="63"/>
      <c r="HD82" s="63"/>
      <c r="HE82" s="63"/>
      <c r="HF82" s="63"/>
      <c r="HG82" s="63"/>
      <c r="HH82" s="63"/>
      <c r="HI82" s="63"/>
      <c r="HJ82" s="63"/>
      <c r="HK82" s="63"/>
      <c r="HL82" s="63"/>
      <c r="HM82" s="63"/>
      <c r="HN82" s="63"/>
      <c r="HO82" s="63"/>
    </row>
    <row r="83" spans="1:223" ht="24" thickBot="1" x14ac:dyDescent="0.4">
      <c r="A83" s="85"/>
      <c r="B83" s="85"/>
      <c r="C83" s="85"/>
      <c r="D83" s="85"/>
      <c r="E83" s="85"/>
      <c r="F83" s="85"/>
      <c r="G83" s="85"/>
      <c r="H83" s="85"/>
      <c r="I83" s="85"/>
      <c r="J83" s="85"/>
      <c r="K83" s="85"/>
      <c r="L83" s="85"/>
      <c r="M83" s="85"/>
      <c r="N83" s="85"/>
      <c r="O83" s="85"/>
      <c r="P83" s="85"/>
      <c r="Q83" s="85"/>
      <c r="R83" s="85"/>
      <c r="S83" s="85"/>
      <c r="T83" s="85"/>
      <c r="U83" s="85"/>
      <c r="V83" s="85"/>
      <c r="W83" s="85"/>
      <c r="X83" s="85"/>
      <c r="Y83" s="85" t="str">
        <f>Tableau8[[#This Row],[GRADE]]&amp;" "&amp;Tableau8[[#This Row],[NOM]]</f>
        <v xml:space="preserve"> </v>
      </c>
      <c r="Z83" s="80"/>
      <c r="AI83" s="63"/>
      <c r="AJ83" s="63"/>
      <c r="AK83" s="63"/>
      <c r="AL83" s="63"/>
      <c r="AM83" s="63"/>
      <c r="AN83" s="63"/>
      <c r="AO83" s="63"/>
      <c r="AP83" s="63"/>
      <c r="AQ83" s="63"/>
      <c r="AR83" s="63"/>
      <c r="AS83" s="63"/>
      <c r="AT83" s="63"/>
      <c r="AU83" s="63"/>
      <c r="AV83" s="63"/>
      <c r="AW83" s="63"/>
      <c r="AX83" s="63"/>
      <c r="AY83" s="63"/>
      <c r="AZ83" s="63"/>
      <c r="BA83" s="63"/>
      <c r="BB83" s="63"/>
      <c r="BC83" s="63"/>
      <c r="BD83" s="63"/>
      <c r="BE83" s="63"/>
      <c r="BF83" s="63"/>
      <c r="BG83" s="63"/>
      <c r="BH83" s="63"/>
      <c r="BI83" s="63"/>
      <c r="BJ83" s="63"/>
      <c r="BK83" s="63"/>
      <c r="BL83" s="63"/>
      <c r="BM83" s="63"/>
      <c r="BN83" s="63"/>
      <c r="BO83" s="63"/>
      <c r="BP83" s="63"/>
      <c r="BQ83" s="63"/>
      <c r="BR83" s="63"/>
      <c r="BS83" s="63"/>
      <c r="BT83" s="63"/>
      <c r="BU83" s="63"/>
      <c r="BV83" s="63"/>
      <c r="BW83" s="63"/>
      <c r="BX83" s="63"/>
      <c r="BY83" s="63"/>
      <c r="BZ83" s="63"/>
      <c r="CA83" s="63"/>
      <c r="CB83" s="63"/>
      <c r="CC83" s="63"/>
      <c r="CD83" s="63"/>
      <c r="CE83" s="63"/>
      <c r="CF83" s="63"/>
      <c r="CG83" s="63"/>
      <c r="CH83" s="63"/>
      <c r="CI83" s="63"/>
      <c r="CJ83" s="63"/>
      <c r="CK83" s="63"/>
      <c r="CL83" s="63"/>
      <c r="CM83" s="63"/>
      <c r="CN83" s="63"/>
      <c r="CO83" s="63"/>
      <c r="CP83" s="63"/>
      <c r="CQ83" s="63"/>
      <c r="CR83" s="63"/>
      <c r="CS83" s="63"/>
      <c r="CT83" s="63"/>
      <c r="CU83" s="63"/>
      <c r="CV83" s="63"/>
      <c r="CW83" s="63"/>
      <c r="CX83" s="63"/>
      <c r="CY83" s="63"/>
      <c r="CZ83" s="63"/>
      <c r="DA83" s="63"/>
      <c r="DB83" s="63"/>
      <c r="DC83" s="63"/>
      <c r="DD83" s="63"/>
      <c r="DE83" s="63"/>
      <c r="DF83" s="63"/>
      <c r="DG83" s="63"/>
      <c r="DH83" s="63"/>
      <c r="DI83" s="63"/>
      <c r="DJ83" s="63"/>
      <c r="DK83" s="63"/>
      <c r="DL83" s="63"/>
      <c r="DM83" s="63"/>
      <c r="DN83" s="63"/>
      <c r="DO83" s="63"/>
      <c r="DP83" s="63"/>
      <c r="DQ83" s="63"/>
      <c r="DR83" s="63"/>
      <c r="DS83" s="63"/>
      <c r="DT83" s="63"/>
      <c r="DU83" s="63"/>
      <c r="DV83" s="63"/>
      <c r="DW83" s="63"/>
      <c r="DX83" s="63"/>
      <c r="DY83" s="63"/>
      <c r="DZ83" s="63"/>
      <c r="EA83" s="63"/>
      <c r="EB83" s="63"/>
      <c r="EC83" s="63"/>
      <c r="ED83" s="63"/>
      <c r="EE83" s="63"/>
      <c r="EF83" s="63"/>
      <c r="EG83" s="63"/>
      <c r="EH83" s="63"/>
      <c r="EI83" s="63"/>
      <c r="EJ83" s="63"/>
      <c r="EK83" s="63"/>
      <c r="EL83" s="63"/>
      <c r="EM83" s="63"/>
      <c r="EN83" s="63"/>
      <c r="EO83" s="63"/>
      <c r="EP83" s="63"/>
      <c r="EQ83" s="63"/>
      <c r="ER83" s="63"/>
      <c r="ES83" s="63"/>
      <c r="ET83" s="63"/>
      <c r="EU83" s="63"/>
      <c r="EV83" s="63"/>
      <c r="EW83" s="63"/>
      <c r="EX83" s="63"/>
      <c r="EY83" s="63"/>
      <c r="EZ83" s="63"/>
      <c r="FA83" s="63"/>
      <c r="FB83" s="63"/>
      <c r="FC83" s="63"/>
      <c r="FD83" s="63"/>
      <c r="FE83" s="63"/>
      <c r="FF83" s="63"/>
      <c r="FG83" s="63"/>
      <c r="FH83" s="63"/>
      <c r="FI83" s="63"/>
      <c r="FJ83" s="63"/>
      <c r="FK83" s="63"/>
      <c r="FL83" s="63"/>
      <c r="FM83" s="63"/>
      <c r="FN83" s="63"/>
      <c r="FO83" s="63"/>
      <c r="FP83" s="63"/>
      <c r="FQ83" s="63"/>
      <c r="FR83" s="63"/>
      <c r="FS83" s="63"/>
      <c r="FT83" s="63"/>
      <c r="FU83" s="63"/>
      <c r="FV83" s="63"/>
      <c r="FW83" s="63"/>
      <c r="FX83" s="63"/>
      <c r="FY83" s="63"/>
      <c r="FZ83" s="63"/>
      <c r="GA83" s="63"/>
      <c r="GB83" s="63"/>
      <c r="GC83" s="63"/>
      <c r="GD83" s="63"/>
      <c r="GE83" s="63"/>
      <c r="GF83" s="63"/>
      <c r="GG83" s="63"/>
      <c r="GH83" s="63"/>
      <c r="GI83" s="63"/>
      <c r="GJ83" s="63"/>
      <c r="GK83" s="63"/>
      <c r="GL83" s="63"/>
      <c r="GM83" s="63"/>
      <c r="GN83" s="63"/>
      <c r="GO83" s="63"/>
      <c r="GP83" s="63"/>
      <c r="GQ83" s="63"/>
      <c r="GR83" s="63"/>
      <c r="GS83" s="63"/>
      <c r="GT83" s="63"/>
      <c r="GU83" s="63"/>
      <c r="GV83" s="63"/>
      <c r="GW83" s="63"/>
      <c r="GX83" s="63"/>
      <c r="GY83" s="63"/>
      <c r="GZ83" s="63"/>
      <c r="HA83" s="63"/>
      <c r="HB83" s="63"/>
      <c r="HC83" s="63"/>
    </row>
    <row r="84" spans="1:223" ht="24" thickBot="1" x14ac:dyDescent="0.4">
      <c r="A84" s="85"/>
      <c r="B84" s="85"/>
      <c r="C84" s="85"/>
      <c r="D84" s="85"/>
      <c r="E84" s="85"/>
      <c r="F84" s="85"/>
      <c r="G84" s="85"/>
      <c r="H84" s="85"/>
      <c r="I84" s="85"/>
      <c r="J84" s="85"/>
      <c r="K84" s="85"/>
      <c r="L84" s="85"/>
      <c r="M84" s="85"/>
      <c r="N84" s="85"/>
      <c r="O84" s="85"/>
      <c r="P84" s="85"/>
      <c r="Q84" s="85"/>
      <c r="R84" s="85"/>
      <c r="S84" s="85"/>
      <c r="T84" s="85"/>
      <c r="U84" s="85"/>
      <c r="V84" s="85"/>
      <c r="W84" s="85"/>
      <c r="X84" s="85"/>
      <c r="Y84" s="85" t="str">
        <f>Tableau8[[#This Row],[GRADE]]&amp;" "&amp;Tableau8[[#This Row],[NOM]]</f>
        <v xml:space="preserve"> </v>
      </c>
      <c r="Z84" s="80"/>
      <c r="AI84" s="63"/>
      <c r="AJ84" s="63"/>
      <c r="AK84" s="63"/>
      <c r="AL84" s="63"/>
      <c r="AM84" s="63"/>
      <c r="AN84" s="63"/>
      <c r="AO84" s="63"/>
      <c r="AP84" s="63"/>
      <c r="AQ84" s="63"/>
      <c r="AR84" s="63"/>
      <c r="AS84" s="63"/>
      <c r="AT84" s="63"/>
      <c r="AU84" s="63"/>
      <c r="AV84" s="63"/>
      <c r="AW84" s="63"/>
      <c r="AX84" s="63"/>
      <c r="AY84" s="63"/>
      <c r="AZ84" s="63"/>
      <c r="BA84" s="63"/>
      <c r="BB84" s="63"/>
      <c r="BC84" s="63"/>
      <c r="BD84" s="63"/>
      <c r="BE84" s="63"/>
      <c r="BF84" s="63"/>
      <c r="BG84" s="63"/>
      <c r="BH84" s="63"/>
      <c r="BI84" s="63"/>
      <c r="BJ84" s="63"/>
      <c r="BK84" s="63"/>
      <c r="BL84" s="63"/>
      <c r="BM84" s="63"/>
      <c r="BN84" s="63"/>
      <c r="BO84" s="63"/>
      <c r="BP84" s="63"/>
      <c r="BQ84" s="63"/>
      <c r="BR84" s="63"/>
      <c r="BS84" s="63"/>
      <c r="BT84" s="63"/>
      <c r="BU84" s="63"/>
      <c r="BV84" s="63"/>
      <c r="BW84" s="63"/>
      <c r="BX84" s="63"/>
      <c r="BY84" s="63"/>
      <c r="BZ84" s="63"/>
      <c r="CA84" s="63"/>
      <c r="CB84" s="63"/>
      <c r="CC84" s="63"/>
      <c r="CD84" s="63"/>
      <c r="CE84" s="63"/>
      <c r="CF84" s="63"/>
      <c r="CG84" s="63"/>
      <c r="CH84" s="63"/>
      <c r="CI84" s="63"/>
      <c r="CJ84" s="63"/>
      <c r="CK84" s="63"/>
      <c r="CL84" s="63"/>
      <c r="CM84" s="63"/>
      <c r="CN84" s="63"/>
      <c r="CO84" s="63"/>
      <c r="CP84" s="63"/>
      <c r="CQ84" s="63"/>
      <c r="CR84" s="63"/>
      <c r="CS84" s="63"/>
      <c r="CT84" s="63"/>
      <c r="CU84" s="63"/>
      <c r="CV84" s="63"/>
      <c r="CW84" s="63"/>
      <c r="CX84" s="63"/>
      <c r="CY84" s="63"/>
      <c r="CZ84" s="63"/>
      <c r="DA84" s="63"/>
      <c r="DB84" s="63"/>
      <c r="DC84" s="63"/>
      <c r="DD84" s="63"/>
      <c r="DE84" s="63"/>
      <c r="DF84" s="63"/>
      <c r="DG84" s="63"/>
      <c r="DH84" s="63"/>
      <c r="DI84" s="63"/>
      <c r="DJ84" s="63"/>
      <c r="DK84" s="63"/>
      <c r="DL84" s="63"/>
      <c r="DM84" s="63"/>
      <c r="DN84" s="63"/>
      <c r="DO84" s="63"/>
      <c r="DP84" s="63"/>
      <c r="DQ84" s="63"/>
      <c r="DR84" s="63"/>
      <c r="DS84" s="63"/>
      <c r="DT84" s="63"/>
      <c r="DU84" s="63"/>
      <c r="DV84" s="63"/>
      <c r="DW84" s="63"/>
      <c r="DX84" s="63"/>
      <c r="DY84" s="63"/>
      <c r="DZ84" s="63"/>
      <c r="EA84" s="63"/>
      <c r="EB84" s="63"/>
      <c r="EC84" s="63"/>
      <c r="ED84" s="63"/>
      <c r="EE84" s="63"/>
      <c r="EF84" s="63"/>
      <c r="EG84" s="63"/>
      <c r="EH84" s="63"/>
      <c r="EI84" s="63"/>
      <c r="EJ84" s="63"/>
      <c r="EK84" s="63"/>
      <c r="EL84" s="63"/>
      <c r="EM84" s="63"/>
      <c r="EN84" s="63"/>
      <c r="EO84" s="63"/>
      <c r="EP84" s="63"/>
      <c r="EQ84" s="63"/>
      <c r="ER84" s="63"/>
      <c r="ES84" s="63"/>
      <c r="ET84" s="63"/>
      <c r="EU84" s="63"/>
      <c r="EV84" s="63"/>
      <c r="EW84" s="63"/>
      <c r="EX84" s="63"/>
      <c r="EY84" s="63"/>
      <c r="EZ84" s="63"/>
      <c r="FA84" s="63"/>
      <c r="FB84" s="63"/>
      <c r="FC84" s="63"/>
      <c r="FD84" s="63"/>
      <c r="FE84" s="63"/>
      <c r="FF84" s="63"/>
      <c r="FG84" s="63"/>
      <c r="FH84" s="63"/>
      <c r="FI84" s="63"/>
      <c r="FJ84" s="63"/>
      <c r="FK84" s="63"/>
      <c r="FL84" s="63"/>
      <c r="FM84" s="63"/>
      <c r="FN84" s="63"/>
      <c r="FO84" s="63"/>
      <c r="FP84" s="63"/>
      <c r="FQ84" s="63"/>
      <c r="FR84" s="63"/>
      <c r="FS84" s="63"/>
      <c r="FT84" s="63"/>
      <c r="FU84" s="63"/>
      <c r="FV84" s="63"/>
      <c r="FW84" s="63"/>
      <c r="FX84" s="63"/>
      <c r="FY84" s="63"/>
      <c r="FZ84" s="63"/>
      <c r="GA84" s="63"/>
      <c r="GB84" s="63"/>
      <c r="GC84" s="63"/>
      <c r="GD84" s="63"/>
      <c r="GE84" s="63"/>
      <c r="GF84" s="63"/>
      <c r="GG84" s="63"/>
      <c r="GH84" s="63"/>
      <c r="GI84" s="63"/>
      <c r="GJ84" s="63"/>
      <c r="GK84" s="63"/>
      <c r="GL84" s="63"/>
      <c r="GM84" s="63"/>
      <c r="GN84" s="63"/>
      <c r="GO84" s="63"/>
      <c r="GP84" s="63"/>
      <c r="GQ84" s="63"/>
      <c r="GR84" s="63"/>
      <c r="GS84" s="63"/>
      <c r="GT84" s="63"/>
      <c r="GU84" s="63"/>
      <c r="GV84" s="63"/>
      <c r="GW84" s="63"/>
      <c r="GX84" s="63"/>
      <c r="GY84" s="63"/>
      <c r="GZ84" s="63"/>
      <c r="HA84" s="63"/>
      <c r="HB84" s="63"/>
      <c r="HC84" s="63"/>
    </row>
    <row r="85" spans="1:223" ht="24" thickBot="1" x14ac:dyDescent="0.4">
      <c r="A85" s="85"/>
      <c r="B85" s="85"/>
      <c r="C85" s="85"/>
      <c r="D85" s="85"/>
      <c r="E85" s="85"/>
      <c r="F85" s="85"/>
      <c r="G85" s="85"/>
      <c r="H85" s="85"/>
      <c r="I85" s="85"/>
      <c r="J85" s="85"/>
      <c r="K85" s="85"/>
      <c r="L85" s="85"/>
      <c r="M85" s="85"/>
      <c r="N85" s="85"/>
      <c r="O85" s="85"/>
      <c r="P85" s="85"/>
      <c r="Q85" s="85"/>
      <c r="R85" s="85"/>
      <c r="S85" s="85"/>
      <c r="T85" s="85"/>
      <c r="U85" s="85"/>
      <c r="V85" s="85"/>
      <c r="W85" s="85"/>
      <c r="X85" s="85"/>
      <c r="Y85" s="85" t="str">
        <f>Tableau8[[#This Row],[GRADE]]&amp;" "&amp;Tableau8[[#This Row],[NOM]]</f>
        <v xml:space="preserve"> </v>
      </c>
      <c r="Z85" s="80"/>
      <c r="AI85" s="63"/>
      <c r="AJ85" s="63"/>
      <c r="AK85" s="63"/>
      <c r="AL85" s="63"/>
      <c r="AM85" s="63"/>
      <c r="AN85" s="63"/>
      <c r="AO85" s="63"/>
      <c r="AP85" s="63"/>
      <c r="AQ85" s="63"/>
      <c r="AR85" s="63"/>
      <c r="AS85" s="63"/>
      <c r="AT85" s="63"/>
      <c r="AU85" s="63"/>
      <c r="AV85" s="63"/>
      <c r="AW85" s="63"/>
      <c r="AX85" s="63"/>
      <c r="AY85" s="63"/>
      <c r="AZ85" s="63"/>
      <c r="BA85" s="63"/>
      <c r="BB85" s="63"/>
      <c r="BC85" s="63"/>
      <c r="BD85" s="63"/>
      <c r="BE85" s="63"/>
      <c r="BF85" s="63"/>
      <c r="BG85" s="63"/>
      <c r="BH85" s="63"/>
      <c r="BI85" s="63"/>
      <c r="BJ85" s="63"/>
      <c r="BK85" s="63"/>
      <c r="BL85" s="63"/>
      <c r="BM85" s="63"/>
      <c r="BN85" s="63"/>
      <c r="BO85" s="63"/>
      <c r="BP85" s="63"/>
      <c r="BQ85" s="63"/>
      <c r="BR85" s="63"/>
      <c r="BS85" s="63"/>
      <c r="BT85" s="63"/>
      <c r="BU85" s="63"/>
      <c r="BV85" s="63"/>
      <c r="BW85" s="63"/>
      <c r="BX85" s="63"/>
      <c r="BY85" s="63"/>
      <c r="BZ85" s="63"/>
      <c r="CA85" s="63"/>
      <c r="CB85" s="63"/>
      <c r="CC85" s="63"/>
      <c r="CD85" s="63"/>
      <c r="CE85" s="63"/>
      <c r="CF85" s="63"/>
      <c r="CG85" s="63"/>
      <c r="CH85" s="63"/>
      <c r="CI85" s="63"/>
      <c r="CJ85" s="63"/>
      <c r="CK85" s="63"/>
      <c r="CL85" s="63"/>
      <c r="CM85" s="63"/>
      <c r="CN85" s="63"/>
      <c r="CO85" s="63"/>
      <c r="CP85" s="63"/>
      <c r="CQ85" s="63"/>
      <c r="CR85" s="63"/>
      <c r="CS85" s="63"/>
      <c r="CT85" s="63"/>
      <c r="CU85" s="63"/>
      <c r="CV85" s="63"/>
      <c r="CW85" s="63"/>
      <c r="CX85" s="63"/>
      <c r="CY85" s="63"/>
      <c r="CZ85" s="63"/>
      <c r="DA85" s="63"/>
      <c r="DB85" s="63"/>
      <c r="DC85" s="63"/>
      <c r="DD85" s="63"/>
      <c r="DE85" s="63"/>
      <c r="DF85" s="63"/>
      <c r="DG85" s="63"/>
      <c r="DH85" s="63"/>
      <c r="DI85" s="63"/>
      <c r="DJ85" s="63"/>
      <c r="DK85" s="63"/>
      <c r="DL85" s="63"/>
      <c r="DM85" s="63"/>
      <c r="DN85" s="63"/>
      <c r="DO85" s="63"/>
      <c r="DP85" s="63"/>
      <c r="DQ85" s="63"/>
      <c r="DR85" s="63"/>
      <c r="DS85" s="63"/>
      <c r="DT85" s="63"/>
      <c r="DU85" s="63"/>
      <c r="DV85" s="63"/>
      <c r="DW85" s="63"/>
      <c r="DX85" s="63"/>
      <c r="DY85" s="63"/>
      <c r="DZ85" s="63"/>
      <c r="EA85" s="63"/>
      <c r="EB85" s="63"/>
      <c r="EC85" s="63"/>
      <c r="ED85" s="63"/>
      <c r="EE85" s="63"/>
      <c r="EF85" s="63"/>
      <c r="EG85" s="63"/>
      <c r="EH85" s="63"/>
      <c r="EI85" s="63"/>
      <c r="EJ85" s="63"/>
      <c r="EK85" s="63"/>
      <c r="EL85" s="63"/>
      <c r="EM85" s="63"/>
      <c r="EN85" s="63"/>
      <c r="EO85" s="63"/>
      <c r="EP85" s="63"/>
      <c r="EQ85" s="63"/>
      <c r="ER85" s="63"/>
      <c r="ES85" s="63"/>
      <c r="ET85" s="63"/>
      <c r="EU85" s="63"/>
      <c r="EV85" s="63"/>
      <c r="EW85" s="63"/>
      <c r="EX85" s="63"/>
      <c r="EY85" s="63"/>
      <c r="EZ85" s="63"/>
      <c r="FA85" s="63"/>
      <c r="FB85" s="63"/>
      <c r="FC85" s="63"/>
      <c r="FD85" s="63"/>
      <c r="FE85" s="63"/>
      <c r="FF85" s="63"/>
      <c r="FG85" s="63"/>
      <c r="FH85" s="63"/>
      <c r="FI85" s="63"/>
      <c r="FJ85" s="63"/>
      <c r="FK85" s="63"/>
      <c r="FL85" s="63"/>
      <c r="FM85" s="63"/>
      <c r="FN85" s="63"/>
      <c r="FO85" s="63"/>
      <c r="FP85" s="63"/>
      <c r="FQ85" s="63"/>
      <c r="FR85" s="63"/>
      <c r="FS85" s="63"/>
      <c r="FT85" s="63"/>
      <c r="FU85" s="63"/>
      <c r="FV85" s="63"/>
      <c r="FW85" s="63"/>
      <c r="FX85" s="63"/>
      <c r="FY85" s="63"/>
      <c r="FZ85" s="63"/>
      <c r="GA85" s="63"/>
      <c r="GB85" s="63"/>
      <c r="GC85" s="63"/>
      <c r="GD85" s="63"/>
      <c r="GE85" s="63"/>
      <c r="GF85" s="63"/>
      <c r="GG85" s="63"/>
      <c r="GH85" s="63"/>
      <c r="GI85" s="63"/>
      <c r="GJ85" s="63"/>
      <c r="GK85" s="63"/>
      <c r="GL85" s="63"/>
      <c r="GM85" s="63"/>
      <c r="GN85" s="63"/>
      <c r="GO85" s="63"/>
      <c r="GP85" s="63"/>
      <c r="GQ85" s="63"/>
      <c r="GR85" s="63"/>
      <c r="GS85" s="63"/>
      <c r="GT85" s="63"/>
      <c r="GU85" s="63"/>
      <c r="GV85" s="63"/>
      <c r="GW85" s="63"/>
      <c r="GX85" s="63"/>
      <c r="GY85" s="63"/>
      <c r="GZ85" s="63"/>
      <c r="HA85" s="63"/>
      <c r="HB85" s="63"/>
      <c r="HC85" s="63"/>
    </row>
    <row r="86" spans="1:223" ht="24" thickBot="1" x14ac:dyDescent="0.4">
      <c r="A86" s="85"/>
      <c r="B86" s="85"/>
      <c r="C86" s="85"/>
      <c r="D86" s="85"/>
      <c r="E86" s="85"/>
      <c r="F86" s="85"/>
      <c r="G86" s="85"/>
      <c r="H86" s="85"/>
      <c r="I86" s="85"/>
      <c r="J86" s="85"/>
      <c r="K86" s="85"/>
      <c r="L86" s="85"/>
      <c r="M86" s="85"/>
      <c r="N86" s="85"/>
      <c r="O86" s="85"/>
      <c r="P86" s="85"/>
      <c r="Q86" s="85"/>
      <c r="R86" s="85"/>
      <c r="S86" s="85"/>
      <c r="T86" s="85"/>
      <c r="U86" s="85"/>
      <c r="V86" s="85"/>
      <c r="W86" s="85"/>
      <c r="X86" s="85"/>
      <c r="Y86" s="85" t="str">
        <f>Tableau8[[#This Row],[GRADE]]&amp;" "&amp;Tableau8[[#This Row],[NOM]]</f>
        <v xml:space="preserve"> </v>
      </c>
      <c r="Z86" s="80"/>
      <c r="AI86" s="63"/>
      <c r="AJ86" s="63"/>
      <c r="AK86" s="63"/>
      <c r="AL86" s="63"/>
      <c r="AM86" s="63"/>
      <c r="AN86" s="63"/>
      <c r="AO86" s="63"/>
      <c r="AP86" s="63"/>
      <c r="AQ86" s="63"/>
      <c r="AR86" s="63"/>
      <c r="AS86" s="63"/>
      <c r="AT86" s="63"/>
      <c r="AU86" s="63"/>
      <c r="AV86" s="63"/>
      <c r="AW86" s="63"/>
      <c r="AX86" s="63"/>
      <c r="AY86" s="63"/>
      <c r="AZ86" s="63"/>
      <c r="BA86" s="63"/>
      <c r="BB86" s="63"/>
      <c r="BC86" s="63"/>
      <c r="BD86" s="63"/>
      <c r="BE86" s="63"/>
      <c r="BF86" s="63"/>
      <c r="BG86" s="63"/>
      <c r="BH86" s="63"/>
      <c r="BI86" s="63"/>
      <c r="BJ86" s="63"/>
      <c r="BK86" s="63"/>
      <c r="BL86" s="63"/>
      <c r="BM86" s="63"/>
      <c r="BN86" s="63"/>
      <c r="BO86" s="63"/>
      <c r="BP86" s="63"/>
      <c r="BQ86" s="63"/>
      <c r="BR86" s="63"/>
      <c r="BS86" s="63"/>
      <c r="BT86" s="63"/>
      <c r="BU86" s="63"/>
      <c r="BV86" s="63"/>
      <c r="BW86" s="63"/>
      <c r="BX86" s="63"/>
      <c r="BY86" s="63"/>
      <c r="BZ86" s="63"/>
      <c r="CA86" s="63"/>
      <c r="CB86" s="63"/>
      <c r="CC86" s="63"/>
      <c r="CD86" s="63"/>
      <c r="CE86" s="63"/>
      <c r="CF86" s="63"/>
      <c r="CG86" s="63"/>
      <c r="CH86" s="63"/>
      <c r="CI86" s="63"/>
      <c r="CJ86" s="63"/>
      <c r="CK86" s="63"/>
      <c r="CL86" s="63"/>
      <c r="CM86" s="63"/>
      <c r="CN86" s="63"/>
      <c r="CO86" s="63"/>
      <c r="CP86" s="63"/>
      <c r="CQ86" s="63"/>
      <c r="CR86" s="63"/>
      <c r="CS86" s="63"/>
      <c r="CT86" s="63"/>
      <c r="CU86" s="63"/>
      <c r="CV86" s="63"/>
      <c r="CW86" s="63"/>
      <c r="CX86" s="63"/>
      <c r="CY86" s="63"/>
      <c r="CZ86" s="63"/>
      <c r="DA86" s="63"/>
      <c r="DB86" s="63"/>
      <c r="DC86" s="63"/>
      <c r="DD86" s="63"/>
      <c r="DE86" s="63"/>
      <c r="DF86" s="63"/>
      <c r="DG86" s="63"/>
      <c r="DH86" s="63"/>
      <c r="DI86" s="63"/>
      <c r="DJ86" s="63"/>
      <c r="DK86" s="63"/>
      <c r="DL86" s="63"/>
      <c r="DM86" s="63"/>
      <c r="DN86" s="63"/>
      <c r="DO86" s="63"/>
      <c r="DP86" s="63"/>
      <c r="DQ86" s="63"/>
      <c r="DR86" s="63"/>
      <c r="DS86" s="63"/>
      <c r="DT86" s="63"/>
      <c r="DU86" s="63"/>
      <c r="DV86" s="63"/>
      <c r="DW86" s="63"/>
      <c r="DX86" s="63"/>
      <c r="DY86" s="63"/>
      <c r="DZ86" s="63"/>
      <c r="EA86" s="63"/>
      <c r="EB86" s="63"/>
      <c r="EC86" s="63"/>
      <c r="ED86" s="63"/>
      <c r="EE86" s="63"/>
      <c r="EF86" s="63"/>
      <c r="EG86" s="63"/>
      <c r="EH86" s="63"/>
      <c r="EI86" s="63"/>
      <c r="EJ86" s="63"/>
      <c r="EK86" s="63"/>
      <c r="EL86" s="63"/>
      <c r="EM86" s="63"/>
      <c r="EN86" s="63"/>
      <c r="EO86" s="63"/>
      <c r="EP86" s="63"/>
      <c r="EQ86" s="63"/>
      <c r="ER86" s="63"/>
      <c r="ES86" s="63"/>
      <c r="ET86" s="63"/>
      <c r="EU86" s="63"/>
      <c r="EV86" s="63"/>
      <c r="EW86" s="63"/>
      <c r="EX86" s="63"/>
      <c r="EY86" s="63"/>
      <c r="EZ86" s="63"/>
      <c r="FA86" s="63"/>
      <c r="FB86" s="63"/>
      <c r="FC86" s="63"/>
      <c r="FD86" s="63"/>
      <c r="FE86" s="63"/>
      <c r="FF86" s="63"/>
      <c r="FG86" s="63"/>
      <c r="FH86" s="63"/>
      <c r="FI86" s="63"/>
      <c r="FJ86" s="63"/>
      <c r="FK86" s="63"/>
      <c r="FL86" s="63"/>
      <c r="FM86" s="63"/>
      <c r="FN86" s="63"/>
      <c r="FO86" s="63"/>
      <c r="FP86" s="63"/>
      <c r="FQ86" s="63"/>
      <c r="FR86" s="63"/>
      <c r="FS86" s="63"/>
      <c r="FT86" s="63"/>
      <c r="FU86" s="63"/>
      <c r="FV86" s="63"/>
      <c r="FW86" s="63"/>
      <c r="FX86" s="63"/>
      <c r="FY86" s="63"/>
      <c r="FZ86" s="63"/>
      <c r="GA86" s="63"/>
      <c r="GB86" s="63"/>
      <c r="GC86" s="63"/>
      <c r="GD86" s="63"/>
      <c r="GE86" s="63"/>
      <c r="GF86" s="63"/>
      <c r="GG86" s="63"/>
      <c r="GH86" s="63"/>
      <c r="GI86" s="63"/>
      <c r="GJ86" s="63"/>
      <c r="GK86" s="63"/>
      <c r="GL86" s="63"/>
      <c r="GM86" s="63"/>
      <c r="GN86" s="63"/>
      <c r="GO86" s="63"/>
      <c r="GP86" s="63"/>
      <c r="GQ86" s="63"/>
      <c r="GR86" s="63"/>
      <c r="GS86" s="63"/>
      <c r="GT86" s="63"/>
      <c r="GU86" s="63"/>
      <c r="GV86" s="63"/>
      <c r="GW86" s="63"/>
      <c r="GX86" s="63"/>
      <c r="GY86" s="63"/>
      <c r="GZ86" s="63"/>
      <c r="HA86" s="63"/>
      <c r="HB86" s="63"/>
      <c r="HC86" s="63"/>
    </row>
    <row r="87" spans="1:223" ht="24" thickBot="1" x14ac:dyDescent="0.4">
      <c r="A87" s="85"/>
      <c r="B87" s="85"/>
      <c r="C87" s="85"/>
      <c r="D87" s="85"/>
      <c r="E87" s="85"/>
      <c r="F87" s="85"/>
      <c r="G87" s="85"/>
      <c r="H87" s="85"/>
      <c r="I87" s="85"/>
      <c r="J87" s="85"/>
      <c r="K87" s="85"/>
      <c r="L87" s="85"/>
      <c r="M87" s="85"/>
      <c r="N87" s="85"/>
      <c r="O87" s="85"/>
      <c r="P87" s="85"/>
      <c r="Q87" s="85"/>
      <c r="R87" s="85"/>
      <c r="S87" s="85"/>
      <c r="T87" s="85"/>
      <c r="U87" s="85"/>
      <c r="V87" s="85"/>
      <c r="W87" s="85"/>
      <c r="X87" s="85"/>
      <c r="Y87" s="85" t="str">
        <f>Tableau8[[#This Row],[GRADE]]&amp;" "&amp;Tableau8[[#This Row],[NOM]]</f>
        <v xml:space="preserve"> </v>
      </c>
      <c r="Z87" s="80"/>
      <c r="AI87" s="63"/>
      <c r="AJ87" s="63"/>
      <c r="AK87" s="63"/>
      <c r="AL87" s="63"/>
      <c r="AM87" s="63"/>
      <c r="AN87" s="63"/>
      <c r="AO87" s="63"/>
      <c r="AP87" s="63"/>
      <c r="AQ87" s="63"/>
      <c r="AR87" s="63"/>
      <c r="AS87" s="63"/>
      <c r="AT87" s="63"/>
      <c r="AU87" s="63"/>
      <c r="AV87" s="63"/>
      <c r="AW87" s="63"/>
      <c r="AX87" s="63"/>
      <c r="AY87" s="63"/>
      <c r="AZ87" s="63"/>
      <c r="BA87" s="63"/>
      <c r="BB87" s="63"/>
      <c r="BC87" s="63"/>
      <c r="BD87" s="63"/>
      <c r="BE87" s="63"/>
      <c r="BF87" s="63"/>
      <c r="BG87" s="63"/>
      <c r="BH87" s="63"/>
      <c r="BI87" s="63"/>
      <c r="BJ87" s="63"/>
      <c r="BK87" s="63"/>
      <c r="BL87" s="63"/>
      <c r="BM87" s="63"/>
      <c r="BN87" s="63"/>
      <c r="BO87" s="63"/>
      <c r="BP87" s="63"/>
      <c r="BQ87" s="63"/>
      <c r="BR87" s="63"/>
      <c r="BS87" s="63"/>
      <c r="BT87" s="63"/>
      <c r="BU87" s="63"/>
      <c r="BV87" s="63"/>
      <c r="BW87" s="63"/>
      <c r="BX87" s="63"/>
      <c r="BY87" s="63"/>
      <c r="BZ87" s="63"/>
      <c r="CA87" s="63"/>
      <c r="CB87" s="63"/>
      <c r="CC87" s="63"/>
      <c r="CD87" s="63"/>
      <c r="CE87" s="63"/>
      <c r="CF87" s="63"/>
      <c r="CG87" s="63"/>
      <c r="CH87" s="63"/>
      <c r="CI87" s="63"/>
      <c r="CJ87" s="63"/>
      <c r="CK87" s="63"/>
      <c r="CL87" s="63"/>
      <c r="CM87" s="63"/>
      <c r="CN87" s="63"/>
      <c r="CO87" s="63"/>
      <c r="CP87" s="63"/>
      <c r="CQ87" s="63"/>
      <c r="CR87" s="63"/>
      <c r="CS87" s="63"/>
      <c r="CT87" s="63"/>
      <c r="CU87" s="63"/>
      <c r="CV87" s="63"/>
      <c r="CW87" s="63"/>
      <c r="CX87" s="63"/>
      <c r="CY87" s="63"/>
      <c r="CZ87" s="63"/>
      <c r="DA87" s="63"/>
      <c r="DB87" s="63"/>
      <c r="DC87" s="63"/>
      <c r="DD87" s="63"/>
      <c r="DE87" s="63"/>
      <c r="DF87" s="63"/>
      <c r="DG87" s="63"/>
      <c r="DH87" s="63"/>
      <c r="DI87" s="63"/>
      <c r="DJ87" s="63"/>
      <c r="DK87" s="63"/>
      <c r="DL87" s="63"/>
      <c r="DM87" s="63"/>
      <c r="DN87" s="63"/>
      <c r="DO87" s="63"/>
      <c r="DP87" s="63"/>
      <c r="DQ87" s="63"/>
      <c r="DR87" s="63"/>
      <c r="DS87" s="63"/>
      <c r="DT87" s="63"/>
      <c r="DU87" s="63"/>
      <c r="DV87" s="63"/>
      <c r="DW87" s="63"/>
      <c r="DX87" s="63"/>
      <c r="DY87" s="63"/>
      <c r="DZ87" s="63"/>
      <c r="EA87" s="63"/>
      <c r="EB87" s="63"/>
      <c r="EC87" s="63"/>
      <c r="ED87" s="63"/>
      <c r="EE87" s="63"/>
      <c r="EF87" s="63"/>
      <c r="EG87" s="63"/>
      <c r="EH87" s="63"/>
      <c r="EI87" s="63"/>
      <c r="EJ87" s="63"/>
      <c r="EK87" s="63"/>
      <c r="EL87" s="63"/>
      <c r="EM87" s="63"/>
      <c r="EN87" s="63"/>
      <c r="EO87" s="63"/>
      <c r="EP87" s="63"/>
      <c r="EQ87" s="63"/>
      <c r="ER87" s="63"/>
      <c r="ES87" s="63"/>
      <c r="ET87" s="63"/>
      <c r="EU87" s="63"/>
      <c r="EV87" s="63"/>
      <c r="EW87" s="63"/>
      <c r="EX87" s="63"/>
      <c r="EY87" s="63"/>
      <c r="EZ87" s="63"/>
      <c r="FA87" s="63"/>
      <c r="FB87" s="63"/>
      <c r="FC87" s="63"/>
      <c r="FD87" s="63"/>
      <c r="FE87" s="63"/>
      <c r="FF87" s="63"/>
      <c r="FG87" s="63"/>
      <c r="FH87" s="63"/>
      <c r="FI87" s="63"/>
      <c r="FJ87" s="63"/>
      <c r="FK87" s="63"/>
      <c r="FL87" s="63"/>
      <c r="FM87" s="63"/>
      <c r="FN87" s="63"/>
      <c r="FO87" s="63"/>
      <c r="FP87" s="63"/>
      <c r="FQ87" s="63"/>
      <c r="FR87" s="63"/>
      <c r="FS87" s="63"/>
      <c r="FT87" s="63"/>
      <c r="FU87" s="63"/>
      <c r="FV87" s="63"/>
      <c r="FW87" s="63"/>
      <c r="FX87" s="63"/>
      <c r="FY87" s="63"/>
      <c r="FZ87" s="63"/>
      <c r="GA87" s="63"/>
      <c r="GB87" s="63"/>
      <c r="GC87" s="63"/>
      <c r="GD87" s="63"/>
      <c r="GE87" s="63"/>
      <c r="GF87" s="63"/>
      <c r="GG87" s="63"/>
      <c r="GH87" s="63"/>
      <c r="GI87" s="63"/>
      <c r="GJ87" s="63"/>
      <c r="GK87" s="63"/>
      <c r="GL87" s="63"/>
      <c r="GM87" s="63"/>
      <c r="GN87" s="63"/>
      <c r="GO87" s="63"/>
      <c r="GP87" s="63"/>
      <c r="GQ87" s="63"/>
      <c r="GR87" s="63"/>
      <c r="GS87" s="63"/>
      <c r="GT87" s="63"/>
      <c r="GU87" s="63"/>
      <c r="GV87" s="63"/>
      <c r="GW87" s="63"/>
      <c r="GX87" s="63"/>
      <c r="GY87" s="63"/>
      <c r="GZ87" s="63"/>
      <c r="HA87" s="63"/>
      <c r="HB87" s="63"/>
      <c r="HC87" s="63"/>
    </row>
    <row r="88" spans="1:223" ht="24" thickBot="1" x14ac:dyDescent="0.4">
      <c r="A88" s="85"/>
      <c r="B88" s="85"/>
      <c r="C88" s="85"/>
      <c r="D88" s="85"/>
      <c r="E88" s="85"/>
      <c r="F88" s="85"/>
      <c r="G88" s="85"/>
      <c r="H88" s="85"/>
      <c r="I88" s="85"/>
      <c r="J88" s="85"/>
      <c r="K88" s="85"/>
      <c r="L88" s="85"/>
      <c r="M88" s="85"/>
      <c r="N88" s="85"/>
      <c r="O88" s="85"/>
      <c r="P88" s="85"/>
      <c r="Q88" s="85"/>
      <c r="R88" s="85"/>
      <c r="S88" s="85"/>
      <c r="T88" s="85"/>
      <c r="U88" s="85"/>
      <c r="V88" s="85"/>
      <c r="W88" s="85"/>
      <c r="X88" s="85"/>
      <c r="Y88" s="85" t="str">
        <f>Tableau8[[#This Row],[GRADE]]&amp;" "&amp;Tableau8[[#This Row],[NOM]]</f>
        <v xml:space="preserve"> </v>
      </c>
      <c r="Z88" s="80"/>
      <c r="AI88" s="63"/>
      <c r="AJ88" s="63"/>
      <c r="AK88" s="63"/>
      <c r="AL88" s="63"/>
      <c r="AM88" s="63"/>
      <c r="AN88" s="63"/>
      <c r="AO88" s="63"/>
      <c r="AP88" s="63"/>
      <c r="AQ88" s="63"/>
      <c r="AR88" s="63"/>
      <c r="AS88" s="63"/>
      <c r="AT88" s="63"/>
      <c r="AU88" s="63"/>
      <c r="AV88" s="63"/>
      <c r="AW88" s="63"/>
      <c r="AX88" s="63"/>
      <c r="AY88" s="63"/>
      <c r="AZ88" s="63"/>
      <c r="BA88" s="63"/>
      <c r="BB88" s="63"/>
      <c r="BC88" s="63"/>
      <c r="BD88" s="63"/>
      <c r="BE88" s="63"/>
      <c r="BF88" s="63"/>
      <c r="BG88" s="63"/>
      <c r="BH88" s="63"/>
      <c r="BI88" s="63"/>
      <c r="BJ88" s="63"/>
      <c r="BK88" s="63"/>
      <c r="BL88" s="63"/>
      <c r="BM88" s="63"/>
      <c r="BN88" s="63"/>
      <c r="BO88" s="63"/>
      <c r="BP88" s="63"/>
      <c r="BQ88" s="63"/>
      <c r="BR88" s="63"/>
      <c r="BS88" s="63"/>
      <c r="BT88" s="63"/>
      <c r="BU88" s="63"/>
      <c r="BV88" s="63"/>
      <c r="BW88" s="63"/>
      <c r="BX88" s="63"/>
      <c r="BY88" s="63"/>
      <c r="BZ88" s="63"/>
      <c r="CA88" s="63"/>
      <c r="CB88" s="63"/>
      <c r="CC88" s="63"/>
      <c r="CD88" s="63"/>
      <c r="CE88" s="63"/>
      <c r="CF88" s="63"/>
      <c r="CG88" s="63"/>
      <c r="CH88" s="63"/>
      <c r="CI88" s="63"/>
      <c r="CJ88" s="63"/>
      <c r="CK88" s="63"/>
      <c r="CL88" s="63"/>
      <c r="CM88" s="63"/>
      <c r="CN88" s="63"/>
      <c r="CO88" s="63"/>
      <c r="CP88" s="63"/>
      <c r="CQ88" s="63"/>
      <c r="CR88" s="63"/>
      <c r="CS88" s="63"/>
      <c r="CT88" s="63"/>
      <c r="CU88" s="63"/>
      <c r="CV88" s="63"/>
      <c r="CW88" s="63"/>
      <c r="CX88" s="63"/>
      <c r="CY88" s="63"/>
      <c r="CZ88" s="63"/>
      <c r="DA88" s="63"/>
      <c r="DB88" s="63"/>
      <c r="DC88" s="63"/>
      <c r="DD88" s="63"/>
      <c r="DE88" s="63"/>
      <c r="DF88" s="63"/>
      <c r="DG88" s="63"/>
      <c r="DH88" s="63"/>
      <c r="DI88" s="63"/>
      <c r="DJ88" s="63"/>
      <c r="DK88" s="63"/>
      <c r="DL88" s="63"/>
      <c r="DM88" s="63"/>
      <c r="DN88" s="63"/>
      <c r="DO88" s="63"/>
      <c r="DP88" s="63"/>
      <c r="DQ88" s="63"/>
      <c r="DR88" s="63"/>
      <c r="DS88" s="63"/>
      <c r="DT88" s="63"/>
      <c r="DU88" s="63"/>
      <c r="DV88" s="63"/>
      <c r="DW88" s="63"/>
      <c r="DX88" s="63"/>
      <c r="DY88" s="63"/>
      <c r="DZ88" s="63"/>
      <c r="EA88" s="63"/>
      <c r="EB88" s="63"/>
      <c r="EC88" s="63"/>
      <c r="ED88" s="63"/>
      <c r="EE88" s="63"/>
      <c r="EF88" s="63"/>
      <c r="EG88" s="63"/>
      <c r="EH88" s="63"/>
      <c r="EI88" s="63"/>
      <c r="EJ88" s="63"/>
      <c r="EK88" s="63"/>
      <c r="EL88" s="63"/>
      <c r="EM88" s="63"/>
      <c r="EN88" s="63"/>
      <c r="EO88" s="63"/>
      <c r="EP88" s="63"/>
      <c r="EQ88" s="63"/>
      <c r="ER88" s="63"/>
      <c r="ES88" s="63"/>
      <c r="ET88" s="63"/>
      <c r="EU88" s="63"/>
      <c r="EV88" s="63"/>
      <c r="EW88" s="63"/>
      <c r="EX88" s="63"/>
      <c r="EY88" s="63"/>
      <c r="EZ88" s="63"/>
      <c r="FA88" s="63"/>
      <c r="FB88" s="63"/>
      <c r="FC88" s="63"/>
      <c r="FD88" s="63"/>
      <c r="FE88" s="63"/>
      <c r="FF88" s="63"/>
      <c r="FG88" s="63"/>
      <c r="FH88" s="63"/>
      <c r="FI88" s="63"/>
      <c r="FJ88" s="63"/>
      <c r="FK88" s="63"/>
      <c r="FL88" s="63"/>
      <c r="FM88" s="63"/>
      <c r="FN88" s="63"/>
      <c r="FO88" s="63"/>
      <c r="FP88" s="63"/>
      <c r="FQ88" s="63"/>
      <c r="FR88" s="63"/>
      <c r="FS88" s="63"/>
      <c r="FT88" s="63"/>
      <c r="FU88" s="63"/>
      <c r="FV88" s="63"/>
      <c r="FW88" s="63"/>
      <c r="FX88" s="63"/>
      <c r="FY88" s="63"/>
      <c r="FZ88" s="63"/>
      <c r="GA88" s="63"/>
      <c r="GB88" s="63"/>
      <c r="GC88" s="63"/>
      <c r="GD88" s="63"/>
      <c r="GE88" s="63"/>
      <c r="GF88" s="63"/>
      <c r="GG88" s="63"/>
      <c r="GH88" s="63"/>
      <c r="GI88" s="63"/>
      <c r="GJ88" s="63"/>
      <c r="GK88" s="63"/>
      <c r="GL88" s="63"/>
      <c r="GM88" s="63"/>
      <c r="GN88" s="63"/>
      <c r="GO88" s="63"/>
      <c r="GP88" s="63"/>
      <c r="GQ88" s="63"/>
      <c r="GR88" s="63"/>
      <c r="GS88" s="63"/>
      <c r="GT88" s="63"/>
      <c r="GU88" s="63"/>
      <c r="GV88" s="63"/>
      <c r="GW88" s="63"/>
      <c r="GX88" s="63"/>
      <c r="GY88" s="63"/>
      <c r="GZ88" s="63"/>
      <c r="HA88" s="63"/>
      <c r="HB88" s="63"/>
      <c r="HC88" s="63"/>
    </row>
    <row r="89" spans="1:223" ht="24" thickBot="1" x14ac:dyDescent="0.4">
      <c r="A89" s="85"/>
      <c r="B89" s="85"/>
      <c r="C89" s="85"/>
      <c r="D89" s="85"/>
      <c r="E89" s="85"/>
      <c r="F89" s="85"/>
      <c r="G89" s="85"/>
      <c r="H89" s="85"/>
      <c r="I89" s="85"/>
      <c r="J89" s="85"/>
      <c r="K89" s="85"/>
      <c r="L89" s="85"/>
      <c r="M89" s="85"/>
      <c r="N89" s="85"/>
      <c r="O89" s="85"/>
      <c r="P89" s="85"/>
      <c r="Q89" s="85"/>
      <c r="R89" s="85"/>
      <c r="S89" s="85"/>
      <c r="T89" s="85"/>
      <c r="U89" s="85"/>
      <c r="V89" s="85"/>
      <c r="W89" s="85"/>
      <c r="X89" s="85"/>
      <c r="Y89" s="85" t="str">
        <f>Tableau8[[#This Row],[GRADE]]&amp;" "&amp;Tableau8[[#This Row],[NOM]]</f>
        <v xml:space="preserve"> </v>
      </c>
      <c r="Z89" s="80"/>
      <c r="AI89" s="63"/>
      <c r="AJ89" s="63"/>
      <c r="AK89" s="63"/>
      <c r="AL89" s="63"/>
      <c r="AM89" s="63"/>
      <c r="AN89" s="63"/>
      <c r="AO89" s="63"/>
      <c r="AP89" s="63"/>
      <c r="AQ89" s="63"/>
      <c r="AR89" s="63"/>
      <c r="AS89" s="63"/>
      <c r="AT89" s="63"/>
      <c r="AU89" s="63"/>
      <c r="AV89" s="63"/>
      <c r="AW89" s="63"/>
      <c r="AX89" s="63"/>
      <c r="AY89" s="63"/>
      <c r="AZ89" s="63"/>
      <c r="BA89" s="63"/>
      <c r="BB89" s="63"/>
      <c r="BC89" s="63"/>
      <c r="BD89" s="63"/>
      <c r="BE89" s="63"/>
      <c r="BF89" s="63"/>
      <c r="BG89" s="63"/>
      <c r="BH89" s="63"/>
      <c r="BI89" s="63"/>
      <c r="BJ89" s="63"/>
      <c r="BK89" s="63"/>
      <c r="BL89" s="63"/>
      <c r="BM89" s="63"/>
      <c r="BN89" s="63"/>
      <c r="BO89" s="63"/>
      <c r="BP89" s="63"/>
      <c r="BQ89" s="63"/>
      <c r="BR89" s="63"/>
      <c r="BS89" s="63"/>
      <c r="BT89" s="63"/>
      <c r="BU89" s="63"/>
      <c r="BV89" s="63"/>
      <c r="BW89" s="63"/>
      <c r="BX89" s="63"/>
      <c r="BY89" s="63"/>
      <c r="BZ89" s="63"/>
      <c r="CA89" s="63"/>
      <c r="CB89" s="63"/>
      <c r="CC89" s="63"/>
      <c r="CD89" s="63"/>
      <c r="CE89" s="63"/>
      <c r="CF89" s="63"/>
      <c r="CG89" s="63"/>
      <c r="CH89" s="63"/>
      <c r="CI89" s="63"/>
      <c r="CJ89" s="63"/>
      <c r="CK89" s="63"/>
      <c r="CL89" s="63"/>
      <c r="CM89" s="63"/>
      <c r="CN89" s="63"/>
      <c r="CO89" s="63"/>
      <c r="CP89" s="63"/>
      <c r="CQ89" s="63"/>
      <c r="CR89" s="63"/>
      <c r="CS89" s="63"/>
      <c r="CT89" s="63"/>
      <c r="CU89" s="63"/>
      <c r="CV89" s="63"/>
      <c r="CW89" s="63"/>
      <c r="CX89" s="63"/>
      <c r="CY89" s="63"/>
      <c r="CZ89" s="63"/>
      <c r="DA89" s="63"/>
      <c r="DB89" s="63"/>
      <c r="DC89" s="63"/>
      <c r="DD89" s="63"/>
      <c r="DE89" s="63"/>
      <c r="DF89" s="63"/>
      <c r="DG89" s="63"/>
      <c r="DH89" s="63"/>
      <c r="DI89" s="63"/>
      <c r="DJ89" s="63"/>
      <c r="DK89" s="63"/>
      <c r="DL89" s="63"/>
      <c r="DM89" s="63"/>
      <c r="DN89" s="63"/>
      <c r="DO89" s="63"/>
      <c r="DP89" s="63"/>
      <c r="DQ89" s="63"/>
      <c r="DR89" s="63"/>
      <c r="DS89" s="63"/>
      <c r="DT89" s="63"/>
      <c r="DU89" s="63"/>
      <c r="DV89" s="63"/>
      <c r="DW89" s="63"/>
      <c r="DX89" s="63"/>
      <c r="DY89" s="63"/>
      <c r="DZ89" s="63"/>
      <c r="EA89" s="63"/>
      <c r="EB89" s="63"/>
      <c r="EC89" s="63"/>
      <c r="ED89" s="63"/>
      <c r="EE89" s="63"/>
      <c r="EF89" s="63"/>
      <c r="EG89" s="63"/>
      <c r="EH89" s="63"/>
      <c r="EI89" s="63"/>
      <c r="EJ89" s="63"/>
      <c r="EK89" s="63"/>
      <c r="EL89" s="63"/>
      <c r="EM89" s="63"/>
      <c r="EN89" s="63"/>
      <c r="EO89" s="63"/>
      <c r="EP89" s="63"/>
      <c r="EQ89" s="63"/>
      <c r="ER89" s="63"/>
      <c r="ES89" s="63"/>
      <c r="ET89" s="63"/>
      <c r="EU89" s="63"/>
      <c r="EV89" s="63"/>
      <c r="EW89" s="63"/>
      <c r="EX89" s="63"/>
      <c r="EY89" s="63"/>
      <c r="EZ89" s="63"/>
      <c r="FA89" s="63"/>
      <c r="FB89" s="63"/>
      <c r="FC89" s="63"/>
      <c r="FD89" s="63"/>
      <c r="FE89" s="63"/>
      <c r="FF89" s="63"/>
      <c r="FG89" s="63"/>
      <c r="FH89" s="63"/>
      <c r="FI89" s="63"/>
      <c r="FJ89" s="63"/>
      <c r="FK89" s="63"/>
      <c r="FL89" s="63"/>
      <c r="FM89" s="63"/>
      <c r="FN89" s="63"/>
      <c r="FO89" s="63"/>
      <c r="FP89" s="63"/>
      <c r="FQ89" s="63"/>
      <c r="FR89" s="63"/>
      <c r="FS89" s="63"/>
      <c r="FT89" s="63"/>
      <c r="FU89" s="63"/>
      <c r="FV89" s="63"/>
      <c r="FW89" s="63"/>
      <c r="FX89" s="63"/>
      <c r="FY89" s="63"/>
      <c r="FZ89" s="63"/>
      <c r="GA89" s="63"/>
      <c r="GB89" s="63"/>
      <c r="GC89" s="63"/>
      <c r="GD89" s="63"/>
      <c r="GE89" s="63"/>
      <c r="GF89" s="63"/>
      <c r="GG89" s="63"/>
      <c r="GH89" s="63"/>
      <c r="GI89" s="63"/>
      <c r="GJ89" s="63"/>
      <c r="GK89" s="63"/>
      <c r="GL89" s="63"/>
      <c r="GM89" s="63"/>
      <c r="GN89" s="63"/>
      <c r="GO89" s="63"/>
      <c r="GP89" s="63"/>
      <c r="GQ89" s="63"/>
      <c r="GR89" s="63"/>
      <c r="GS89" s="63"/>
      <c r="GT89" s="63"/>
      <c r="GU89" s="63"/>
      <c r="GV89" s="63"/>
      <c r="GW89" s="63"/>
      <c r="GX89" s="63"/>
      <c r="GY89" s="63"/>
      <c r="GZ89" s="63"/>
      <c r="HA89" s="63"/>
      <c r="HB89" s="63"/>
      <c r="HC89" s="63"/>
    </row>
    <row r="90" spans="1:223" ht="24" thickBot="1" x14ac:dyDescent="0.4">
      <c r="A90" s="85"/>
      <c r="B90" s="85"/>
      <c r="C90" s="85"/>
      <c r="D90" s="85"/>
      <c r="E90" s="85"/>
      <c r="F90" s="85"/>
      <c r="G90" s="85"/>
      <c r="H90" s="85"/>
      <c r="I90" s="85"/>
      <c r="J90" s="85"/>
      <c r="K90" s="85"/>
      <c r="L90" s="85"/>
      <c r="M90" s="85"/>
      <c r="N90" s="85"/>
      <c r="O90" s="85"/>
      <c r="P90" s="85"/>
      <c r="Q90" s="85"/>
      <c r="R90" s="85"/>
      <c r="S90" s="85"/>
      <c r="T90" s="85"/>
      <c r="U90" s="85"/>
      <c r="V90" s="85"/>
      <c r="W90" s="85"/>
      <c r="X90" s="85"/>
      <c r="Y90" s="85" t="str">
        <f>Tableau8[[#This Row],[GRADE]]&amp;" "&amp;Tableau8[[#This Row],[NOM]]</f>
        <v xml:space="preserve"> </v>
      </c>
      <c r="Z90" s="80"/>
      <c r="AI90" s="63"/>
      <c r="AJ90" s="63"/>
      <c r="AK90" s="63"/>
      <c r="AL90" s="63"/>
      <c r="AM90" s="63"/>
      <c r="AN90" s="63"/>
      <c r="AO90" s="63"/>
      <c r="AP90" s="63"/>
      <c r="AQ90" s="63"/>
      <c r="AR90" s="63"/>
      <c r="AS90" s="63"/>
      <c r="AT90" s="63"/>
      <c r="AU90" s="63"/>
      <c r="AV90" s="63"/>
      <c r="AW90" s="63"/>
      <c r="AX90" s="63"/>
      <c r="AY90" s="63"/>
      <c r="AZ90" s="63"/>
      <c r="BA90" s="63"/>
      <c r="BB90" s="63"/>
      <c r="BC90" s="63"/>
      <c r="BD90" s="63"/>
      <c r="BE90" s="63"/>
      <c r="BF90" s="63"/>
      <c r="BG90" s="63"/>
      <c r="BH90" s="63"/>
      <c r="BI90" s="63"/>
      <c r="BJ90" s="63"/>
      <c r="BK90" s="63"/>
      <c r="BL90" s="63"/>
      <c r="BM90" s="63"/>
      <c r="BN90" s="63"/>
      <c r="BO90" s="63"/>
      <c r="BP90" s="63"/>
      <c r="BQ90" s="63"/>
      <c r="BR90" s="63"/>
      <c r="BS90" s="63"/>
      <c r="BT90" s="63"/>
      <c r="BU90" s="63"/>
      <c r="BV90" s="63"/>
      <c r="BW90" s="63"/>
      <c r="BX90" s="63"/>
      <c r="BY90" s="63"/>
      <c r="BZ90" s="63"/>
      <c r="CA90" s="63"/>
      <c r="CB90" s="63"/>
      <c r="CC90" s="63"/>
      <c r="CD90" s="63"/>
      <c r="CE90" s="63"/>
      <c r="CF90" s="63"/>
      <c r="CG90" s="63"/>
      <c r="CH90" s="63"/>
      <c r="CI90" s="63"/>
      <c r="CJ90" s="63"/>
      <c r="CK90" s="63"/>
      <c r="CL90" s="63"/>
      <c r="CM90" s="63"/>
      <c r="CN90" s="63"/>
      <c r="CO90" s="63"/>
      <c r="CP90" s="63"/>
      <c r="CQ90" s="63"/>
      <c r="CR90" s="63"/>
      <c r="CS90" s="63"/>
      <c r="CT90" s="63"/>
      <c r="CU90" s="63"/>
      <c r="CV90" s="63"/>
      <c r="CW90" s="63"/>
      <c r="CX90" s="63"/>
      <c r="CY90" s="63"/>
      <c r="CZ90" s="63"/>
      <c r="DA90" s="63"/>
      <c r="DB90" s="63"/>
      <c r="DC90" s="63"/>
      <c r="DD90" s="63"/>
      <c r="DE90" s="63"/>
      <c r="DF90" s="63"/>
      <c r="DG90" s="63"/>
      <c r="DH90" s="63"/>
      <c r="DI90" s="63"/>
      <c r="DJ90" s="63"/>
      <c r="DK90" s="63"/>
      <c r="DL90" s="63"/>
      <c r="DM90" s="63"/>
      <c r="DN90" s="63"/>
      <c r="DO90" s="63"/>
      <c r="DP90" s="63"/>
      <c r="DQ90" s="63"/>
      <c r="DR90" s="63"/>
      <c r="DS90" s="63"/>
      <c r="DT90" s="63"/>
      <c r="DU90" s="63"/>
      <c r="DV90" s="63"/>
      <c r="DW90" s="63"/>
      <c r="DX90" s="63"/>
      <c r="DY90" s="63"/>
      <c r="DZ90" s="63"/>
      <c r="EA90" s="63"/>
      <c r="EB90" s="63"/>
      <c r="EC90" s="63"/>
      <c r="ED90" s="63"/>
      <c r="EE90" s="63"/>
      <c r="EF90" s="63"/>
      <c r="EG90" s="63"/>
      <c r="EH90" s="63"/>
      <c r="EI90" s="63"/>
      <c r="EJ90" s="63"/>
      <c r="EK90" s="63"/>
      <c r="EL90" s="63"/>
      <c r="EM90" s="63"/>
      <c r="EN90" s="63"/>
      <c r="EO90" s="63"/>
      <c r="EP90" s="63"/>
      <c r="EQ90" s="63"/>
      <c r="ER90" s="63"/>
      <c r="ES90" s="63"/>
      <c r="ET90" s="63"/>
      <c r="EU90" s="63"/>
      <c r="EV90" s="63"/>
      <c r="EW90" s="63"/>
      <c r="EX90" s="63"/>
      <c r="EY90" s="63"/>
      <c r="EZ90" s="63"/>
      <c r="FA90" s="63"/>
      <c r="FB90" s="63"/>
      <c r="FC90" s="63"/>
      <c r="FD90" s="63"/>
      <c r="FE90" s="63"/>
      <c r="FF90" s="63"/>
      <c r="FG90" s="63"/>
      <c r="FH90" s="63"/>
      <c r="FI90" s="63"/>
      <c r="FJ90" s="63"/>
      <c r="FK90" s="63"/>
      <c r="FL90" s="63"/>
      <c r="FM90" s="63"/>
      <c r="FN90" s="63"/>
      <c r="FO90" s="63"/>
      <c r="FP90" s="63"/>
      <c r="FQ90" s="63"/>
      <c r="FR90" s="63"/>
      <c r="FS90" s="63"/>
      <c r="FT90" s="63"/>
      <c r="FU90" s="63"/>
      <c r="FV90" s="63"/>
      <c r="FW90" s="63"/>
      <c r="FX90" s="63"/>
      <c r="FY90" s="63"/>
      <c r="FZ90" s="63"/>
      <c r="GA90" s="63"/>
      <c r="GB90" s="63"/>
      <c r="GC90" s="63"/>
      <c r="GD90" s="63"/>
      <c r="GE90" s="63"/>
      <c r="GF90" s="63"/>
      <c r="GG90" s="63"/>
      <c r="GH90" s="63"/>
      <c r="GI90" s="63"/>
      <c r="GJ90" s="63"/>
      <c r="GK90" s="63"/>
      <c r="GL90" s="63"/>
      <c r="GM90" s="63"/>
      <c r="GN90" s="63"/>
      <c r="GO90" s="63"/>
      <c r="GP90" s="63"/>
      <c r="GQ90" s="63"/>
      <c r="GR90" s="63"/>
      <c r="GS90" s="63"/>
      <c r="GT90" s="63"/>
      <c r="GU90" s="63"/>
      <c r="GV90" s="63"/>
      <c r="GW90" s="63"/>
      <c r="GX90" s="63"/>
      <c r="GY90" s="63"/>
      <c r="GZ90" s="63"/>
      <c r="HA90" s="63"/>
      <c r="HB90" s="63"/>
      <c r="HC90" s="63"/>
    </row>
    <row r="91" spans="1:223" ht="24" thickBot="1" x14ac:dyDescent="0.4">
      <c r="A91" s="85"/>
      <c r="B91" s="85"/>
      <c r="C91" s="85"/>
      <c r="D91" s="85"/>
      <c r="E91" s="85"/>
      <c r="F91" s="85"/>
      <c r="G91" s="85"/>
      <c r="H91" s="85"/>
      <c r="I91" s="85"/>
      <c r="J91" s="85"/>
      <c r="K91" s="85"/>
      <c r="L91" s="85"/>
      <c r="M91" s="85"/>
      <c r="N91" s="85"/>
      <c r="O91" s="85"/>
      <c r="P91" s="85"/>
      <c r="Q91" s="85"/>
      <c r="R91" s="85"/>
      <c r="S91" s="85"/>
      <c r="T91" s="85"/>
      <c r="U91" s="85"/>
      <c r="V91" s="85"/>
      <c r="W91" s="85"/>
      <c r="X91" s="85"/>
      <c r="Y91" s="85" t="str">
        <f>Tableau8[[#This Row],[GRADE]]&amp;" "&amp;Tableau8[[#This Row],[NOM]]</f>
        <v xml:space="preserve"> </v>
      </c>
      <c r="Z91" s="80"/>
      <c r="AI91" s="63"/>
      <c r="AJ91" s="63"/>
      <c r="AK91" s="63"/>
      <c r="AL91" s="63"/>
      <c r="AM91" s="63"/>
      <c r="AN91" s="63"/>
      <c r="AO91" s="63"/>
      <c r="AP91" s="63"/>
      <c r="AQ91" s="63"/>
      <c r="AR91" s="63"/>
      <c r="AS91" s="63"/>
      <c r="AT91" s="63"/>
      <c r="AU91" s="63"/>
      <c r="AV91" s="63"/>
      <c r="AW91" s="63"/>
      <c r="AX91" s="63"/>
      <c r="AY91" s="63"/>
      <c r="AZ91" s="63"/>
      <c r="BA91" s="63"/>
      <c r="BB91" s="63"/>
      <c r="BC91" s="63"/>
      <c r="BD91" s="63"/>
      <c r="BE91" s="63"/>
      <c r="BF91" s="63"/>
      <c r="BG91" s="63"/>
      <c r="BH91" s="63"/>
      <c r="BI91" s="63"/>
      <c r="BJ91" s="63"/>
      <c r="BK91" s="63"/>
      <c r="BL91" s="63"/>
      <c r="BM91" s="63"/>
      <c r="BN91" s="63"/>
      <c r="BO91" s="63"/>
      <c r="BP91" s="63"/>
      <c r="BQ91" s="63"/>
      <c r="BR91" s="63"/>
      <c r="BS91" s="63"/>
      <c r="BT91" s="63"/>
      <c r="BU91" s="63"/>
      <c r="BV91" s="63"/>
      <c r="BW91" s="63"/>
      <c r="BX91" s="63"/>
      <c r="BY91" s="63"/>
      <c r="BZ91" s="63"/>
      <c r="CA91" s="63"/>
      <c r="CB91" s="63"/>
      <c r="CC91" s="63"/>
      <c r="CD91" s="63"/>
      <c r="CE91" s="63"/>
      <c r="CF91" s="63"/>
      <c r="CG91" s="63"/>
      <c r="CH91" s="63"/>
      <c r="CI91" s="63"/>
      <c r="CJ91" s="63"/>
      <c r="CK91" s="63"/>
      <c r="CL91" s="63"/>
      <c r="CM91" s="63"/>
      <c r="CN91" s="63"/>
      <c r="CO91" s="63"/>
      <c r="CP91" s="63"/>
      <c r="CQ91" s="63"/>
      <c r="CR91" s="63"/>
      <c r="CS91" s="63"/>
      <c r="CT91" s="63"/>
      <c r="CU91" s="63"/>
      <c r="CV91" s="63"/>
      <c r="CW91" s="63"/>
      <c r="CX91" s="63"/>
      <c r="CY91" s="63"/>
      <c r="CZ91" s="63"/>
      <c r="DA91" s="63"/>
      <c r="DB91" s="63"/>
      <c r="DC91" s="63"/>
      <c r="DD91" s="63"/>
      <c r="DE91" s="63"/>
      <c r="DF91" s="63"/>
      <c r="DG91" s="63"/>
      <c r="DH91" s="63"/>
      <c r="DI91" s="63"/>
      <c r="DJ91" s="63"/>
      <c r="DK91" s="63"/>
      <c r="DL91" s="63"/>
      <c r="DM91" s="63"/>
      <c r="DN91" s="63"/>
      <c r="DO91" s="63"/>
      <c r="DP91" s="63"/>
      <c r="DQ91" s="63"/>
      <c r="DR91" s="63"/>
      <c r="DS91" s="63"/>
      <c r="DT91" s="63"/>
      <c r="DU91" s="63"/>
      <c r="DV91" s="63"/>
      <c r="DW91" s="63"/>
      <c r="DX91" s="63"/>
      <c r="DY91" s="63"/>
      <c r="DZ91" s="63"/>
      <c r="EA91" s="63"/>
      <c r="EB91" s="63"/>
      <c r="EC91" s="63"/>
      <c r="ED91" s="63"/>
      <c r="EE91" s="63"/>
      <c r="EF91" s="63"/>
      <c r="EG91" s="63"/>
      <c r="EH91" s="63"/>
      <c r="EI91" s="63"/>
      <c r="EJ91" s="63"/>
      <c r="EK91" s="63"/>
      <c r="EL91" s="63"/>
      <c r="EM91" s="63"/>
      <c r="EN91" s="63"/>
      <c r="EO91" s="63"/>
      <c r="EP91" s="63"/>
      <c r="EQ91" s="63"/>
      <c r="ER91" s="63"/>
      <c r="ES91" s="63"/>
      <c r="ET91" s="63"/>
      <c r="EU91" s="63"/>
      <c r="EV91" s="63"/>
      <c r="EW91" s="63"/>
      <c r="EX91" s="63"/>
      <c r="EY91" s="63"/>
      <c r="EZ91" s="63"/>
      <c r="FA91" s="63"/>
      <c r="FB91" s="63"/>
      <c r="FC91" s="63"/>
      <c r="FD91" s="63"/>
      <c r="FE91" s="63"/>
      <c r="FF91" s="63"/>
      <c r="FG91" s="63"/>
      <c r="FH91" s="63"/>
      <c r="FI91" s="63"/>
      <c r="FJ91" s="63"/>
      <c r="FK91" s="63"/>
      <c r="FL91" s="63"/>
      <c r="FM91" s="63"/>
      <c r="FN91" s="63"/>
      <c r="FO91" s="63"/>
      <c r="FP91" s="63"/>
      <c r="FQ91" s="63"/>
      <c r="FR91" s="63"/>
      <c r="FS91" s="63"/>
      <c r="FT91" s="63"/>
      <c r="FU91" s="63"/>
      <c r="FV91" s="63"/>
      <c r="FW91" s="63"/>
      <c r="FX91" s="63"/>
      <c r="FY91" s="63"/>
      <c r="FZ91" s="63"/>
      <c r="GA91" s="63"/>
      <c r="GB91" s="63"/>
      <c r="GC91" s="63"/>
      <c r="GD91" s="63"/>
      <c r="GE91" s="63"/>
      <c r="GF91" s="63"/>
      <c r="GG91" s="63"/>
      <c r="GH91" s="63"/>
      <c r="GI91" s="63"/>
      <c r="GJ91" s="63"/>
      <c r="GK91" s="63"/>
      <c r="GL91" s="63"/>
      <c r="GM91" s="63"/>
      <c r="GN91" s="63"/>
      <c r="GO91" s="63"/>
      <c r="GP91" s="63"/>
      <c r="GQ91" s="63"/>
      <c r="GR91" s="63"/>
      <c r="GS91" s="63"/>
      <c r="GT91" s="63"/>
      <c r="GU91" s="63"/>
      <c r="GV91" s="63"/>
      <c r="GW91" s="63"/>
      <c r="GX91" s="63"/>
      <c r="GY91" s="63"/>
      <c r="GZ91" s="63"/>
      <c r="HA91" s="63"/>
      <c r="HB91" s="63"/>
      <c r="HC91" s="63"/>
    </row>
    <row r="92" spans="1:223" ht="24" thickBot="1" x14ac:dyDescent="0.4">
      <c r="A92" s="85"/>
      <c r="B92" s="85"/>
      <c r="C92" s="85"/>
      <c r="D92" s="85"/>
      <c r="E92" s="85"/>
      <c r="F92" s="85"/>
      <c r="G92" s="85"/>
      <c r="H92" s="85"/>
      <c r="I92" s="85"/>
      <c r="J92" s="85"/>
      <c r="K92" s="85"/>
      <c r="L92" s="85"/>
      <c r="M92" s="85"/>
      <c r="N92" s="85"/>
      <c r="O92" s="85"/>
      <c r="P92" s="85"/>
      <c r="Q92" s="85"/>
      <c r="R92" s="85"/>
      <c r="S92" s="85"/>
      <c r="T92" s="85"/>
      <c r="U92" s="85"/>
      <c r="V92" s="85"/>
      <c r="W92" s="85"/>
      <c r="X92" s="85"/>
      <c r="Y92" s="85" t="str">
        <f>Tableau8[[#This Row],[GRADE]]&amp;" "&amp;Tableau8[[#This Row],[NOM]]</f>
        <v xml:space="preserve"> </v>
      </c>
      <c r="Z92" s="80"/>
      <c r="AI92" s="63"/>
      <c r="AJ92" s="63"/>
      <c r="AK92" s="63"/>
      <c r="AL92" s="63"/>
      <c r="AM92" s="63"/>
      <c r="AN92" s="63"/>
      <c r="AO92" s="63"/>
      <c r="AP92" s="63"/>
      <c r="AQ92" s="63"/>
      <c r="AR92" s="63"/>
      <c r="AS92" s="63"/>
      <c r="AT92" s="63"/>
      <c r="AU92" s="63"/>
      <c r="AV92" s="63"/>
      <c r="AW92" s="63"/>
      <c r="AX92" s="63"/>
      <c r="AY92" s="63"/>
      <c r="AZ92" s="63"/>
      <c r="BA92" s="63"/>
      <c r="BB92" s="63"/>
      <c r="BC92" s="63"/>
      <c r="BD92" s="63"/>
      <c r="BE92" s="63"/>
      <c r="BF92" s="63"/>
      <c r="BG92" s="63"/>
      <c r="BH92" s="63"/>
      <c r="BI92" s="63"/>
      <c r="BJ92" s="63"/>
      <c r="BK92" s="63"/>
      <c r="BL92" s="63"/>
      <c r="BM92" s="63"/>
      <c r="BN92" s="63"/>
      <c r="BO92" s="63"/>
      <c r="BP92" s="63"/>
      <c r="BQ92" s="63"/>
      <c r="BR92" s="63"/>
      <c r="BS92" s="63"/>
      <c r="BT92" s="63"/>
      <c r="BU92" s="63"/>
      <c r="BV92" s="63"/>
      <c r="BW92" s="63"/>
      <c r="BX92" s="63"/>
      <c r="BY92" s="63"/>
      <c r="BZ92" s="63"/>
      <c r="CA92" s="63"/>
      <c r="CB92" s="63"/>
      <c r="CC92" s="63"/>
      <c r="CD92" s="63"/>
      <c r="CE92" s="63"/>
      <c r="CF92" s="63"/>
      <c r="CG92" s="63"/>
      <c r="CH92" s="63"/>
      <c r="CI92" s="63"/>
      <c r="CJ92" s="63"/>
      <c r="CK92" s="63"/>
      <c r="CL92" s="63"/>
      <c r="CM92" s="63"/>
      <c r="CN92" s="63"/>
      <c r="CO92" s="63"/>
      <c r="CP92" s="63"/>
      <c r="CQ92" s="63"/>
      <c r="CR92" s="63"/>
      <c r="CS92" s="63"/>
      <c r="CT92" s="63"/>
      <c r="CU92" s="63"/>
      <c r="CV92" s="63"/>
      <c r="CW92" s="63"/>
      <c r="CX92" s="63"/>
      <c r="CY92" s="63"/>
      <c r="CZ92" s="63"/>
      <c r="DA92" s="63"/>
      <c r="DB92" s="63"/>
      <c r="DC92" s="63"/>
      <c r="DD92" s="63"/>
      <c r="DE92" s="63"/>
      <c r="DF92" s="63"/>
      <c r="DG92" s="63"/>
      <c r="DH92" s="63"/>
      <c r="DI92" s="63"/>
      <c r="DJ92" s="63"/>
      <c r="DK92" s="63"/>
      <c r="DL92" s="63"/>
      <c r="DM92" s="63"/>
      <c r="DN92" s="63"/>
      <c r="DO92" s="63"/>
      <c r="DP92" s="63"/>
      <c r="DQ92" s="63"/>
      <c r="DR92" s="63"/>
      <c r="DS92" s="63"/>
      <c r="DT92" s="63"/>
      <c r="DU92" s="63"/>
      <c r="DV92" s="63"/>
      <c r="DW92" s="63"/>
      <c r="DX92" s="63"/>
      <c r="DY92" s="63"/>
      <c r="DZ92" s="63"/>
      <c r="EA92" s="63"/>
      <c r="EB92" s="63"/>
      <c r="EC92" s="63"/>
      <c r="ED92" s="63"/>
      <c r="EE92" s="63"/>
      <c r="EF92" s="63"/>
      <c r="EG92" s="63"/>
      <c r="EH92" s="63"/>
      <c r="EI92" s="63"/>
      <c r="EJ92" s="63"/>
      <c r="EK92" s="63"/>
      <c r="EL92" s="63"/>
      <c r="EM92" s="63"/>
      <c r="EN92" s="63"/>
      <c r="EO92" s="63"/>
      <c r="EP92" s="63"/>
      <c r="EQ92" s="63"/>
      <c r="ER92" s="63"/>
      <c r="ES92" s="63"/>
      <c r="ET92" s="63"/>
      <c r="EU92" s="63"/>
      <c r="EV92" s="63"/>
      <c r="EW92" s="63"/>
      <c r="EX92" s="63"/>
      <c r="EY92" s="63"/>
      <c r="EZ92" s="63"/>
      <c r="FA92" s="63"/>
      <c r="FB92" s="63"/>
      <c r="FC92" s="63"/>
      <c r="FD92" s="63"/>
      <c r="FE92" s="63"/>
      <c r="FF92" s="63"/>
      <c r="FG92" s="63"/>
      <c r="FH92" s="63"/>
      <c r="FI92" s="63"/>
      <c r="FJ92" s="63"/>
      <c r="FK92" s="63"/>
      <c r="FL92" s="63"/>
      <c r="FM92" s="63"/>
      <c r="FN92" s="63"/>
      <c r="FO92" s="63"/>
      <c r="FP92" s="63"/>
      <c r="FQ92" s="63"/>
      <c r="FR92" s="63"/>
      <c r="FS92" s="63"/>
      <c r="FT92" s="63"/>
      <c r="FU92" s="63"/>
      <c r="FV92" s="63"/>
      <c r="FW92" s="63"/>
      <c r="FX92" s="63"/>
      <c r="FY92" s="63"/>
      <c r="FZ92" s="63"/>
      <c r="GA92" s="63"/>
      <c r="GB92" s="63"/>
      <c r="GC92" s="63"/>
      <c r="GD92" s="63"/>
      <c r="GE92" s="63"/>
      <c r="GF92" s="63"/>
      <c r="GG92" s="63"/>
      <c r="GH92" s="63"/>
      <c r="GI92" s="63"/>
      <c r="GJ92" s="63"/>
      <c r="GK92" s="63"/>
      <c r="GL92" s="63"/>
      <c r="GM92" s="63"/>
      <c r="GN92" s="63"/>
      <c r="GO92" s="63"/>
      <c r="GP92" s="63"/>
      <c r="GQ92" s="63"/>
      <c r="GR92" s="63"/>
      <c r="GS92" s="63"/>
      <c r="GT92" s="63"/>
      <c r="GU92" s="63"/>
      <c r="GV92" s="63"/>
      <c r="GW92" s="63"/>
      <c r="GX92" s="63"/>
      <c r="GY92" s="63"/>
      <c r="GZ92" s="63"/>
      <c r="HA92" s="63"/>
      <c r="HB92" s="63"/>
      <c r="HC92" s="63"/>
    </row>
    <row r="93" spans="1:223" ht="24" thickBot="1" x14ac:dyDescent="0.4">
      <c r="A93" s="85"/>
      <c r="B93" s="85"/>
      <c r="C93" s="85"/>
      <c r="D93" s="85"/>
      <c r="E93" s="85"/>
      <c r="F93" s="85"/>
      <c r="G93" s="85"/>
      <c r="H93" s="85"/>
      <c r="I93" s="85"/>
      <c r="J93" s="85"/>
      <c r="K93" s="85"/>
      <c r="L93" s="85"/>
      <c r="M93" s="85"/>
      <c r="N93" s="85"/>
      <c r="O93" s="85"/>
      <c r="P93" s="85"/>
      <c r="Q93" s="85"/>
      <c r="R93" s="85"/>
      <c r="S93" s="85"/>
      <c r="T93" s="85"/>
      <c r="U93" s="85"/>
      <c r="V93" s="85"/>
      <c r="W93" s="85"/>
      <c r="X93" s="85"/>
      <c r="Y93" s="85" t="str">
        <f>Tableau8[[#This Row],[GRADE]]&amp;" "&amp;Tableau8[[#This Row],[NOM]]</f>
        <v xml:space="preserve"> </v>
      </c>
      <c r="Z93" s="80"/>
      <c r="AI93" s="63"/>
      <c r="AJ93" s="63"/>
      <c r="AK93" s="63"/>
      <c r="AL93" s="63"/>
      <c r="AM93" s="63"/>
      <c r="AN93" s="63"/>
      <c r="AO93" s="63"/>
      <c r="AP93" s="63"/>
      <c r="AQ93" s="63"/>
      <c r="AR93" s="63"/>
      <c r="AS93" s="63"/>
      <c r="AT93" s="63"/>
      <c r="AU93" s="63"/>
      <c r="AV93" s="63"/>
      <c r="AW93" s="63"/>
      <c r="AX93" s="63"/>
      <c r="AY93" s="63"/>
      <c r="AZ93" s="63"/>
      <c r="BA93" s="63"/>
      <c r="BB93" s="63"/>
      <c r="BC93" s="63"/>
      <c r="BD93" s="63"/>
      <c r="BE93" s="63"/>
      <c r="BF93" s="63"/>
      <c r="BG93" s="63"/>
      <c r="BH93" s="63"/>
      <c r="BI93" s="63"/>
      <c r="BJ93" s="63"/>
      <c r="BK93" s="63"/>
      <c r="BL93" s="63"/>
      <c r="BM93" s="63"/>
      <c r="BN93" s="63"/>
      <c r="BO93" s="63"/>
      <c r="BP93" s="63"/>
      <c r="BQ93" s="63"/>
      <c r="BR93" s="63"/>
      <c r="BS93" s="63"/>
      <c r="BT93" s="63"/>
      <c r="BU93" s="63"/>
      <c r="BV93" s="63"/>
      <c r="BW93" s="63"/>
      <c r="BX93" s="63"/>
      <c r="BY93" s="63"/>
      <c r="BZ93" s="63"/>
      <c r="CA93" s="63"/>
      <c r="CB93" s="63"/>
      <c r="CC93" s="63"/>
      <c r="CD93" s="63"/>
      <c r="CE93" s="63"/>
      <c r="CF93" s="63"/>
      <c r="CG93" s="63"/>
      <c r="CH93" s="63"/>
      <c r="CI93" s="63"/>
      <c r="CJ93" s="63"/>
      <c r="CK93" s="63"/>
      <c r="CL93" s="63"/>
      <c r="CM93" s="63"/>
      <c r="CN93" s="63"/>
      <c r="CO93" s="63"/>
      <c r="CP93" s="63"/>
      <c r="CQ93" s="63"/>
      <c r="CR93" s="63"/>
      <c r="CS93" s="63"/>
      <c r="CT93" s="63"/>
      <c r="CU93" s="63"/>
      <c r="CV93" s="63"/>
      <c r="CW93" s="63"/>
      <c r="CX93" s="63"/>
      <c r="CY93" s="63"/>
      <c r="CZ93" s="63"/>
      <c r="DA93" s="63"/>
      <c r="DB93" s="63"/>
      <c r="DC93" s="63"/>
      <c r="DD93" s="63"/>
      <c r="DE93" s="63"/>
      <c r="DF93" s="63"/>
      <c r="DG93" s="63"/>
      <c r="DH93" s="63"/>
      <c r="DI93" s="63"/>
      <c r="DJ93" s="63"/>
      <c r="DK93" s="63"/>
      <c r="DL93" s="63"/>
      <c r="DM93" s="63"/>
      <c r="DN93" s="63"/>
      <c r="DO93" s="63"/>
      <c r="DP93" s="63"/>
      <c r="DQ93" s="63"/>
      <c r="DR93" s="63"/>
      <c r="DS93" s="63"/>
      <c r="DT93" s="63"/>
      <c r="DU93" s="63"/>
      <c r="DV93" s="63"/>
      <c r="DW93" s="63"/>
      <c r="DX93" s="63"/>
      <c r="DY93" s="63"/>
      <c r="DZ93" s="63"/>
      <c r="EA93" s="63"/>
      <c r="EB93" s="63"/>
      <c r="EC93" s="63"/>
      <c r="ED93" s="63"/>
      <c r="EE93" s="63"/>
      <c r="EF93" s="63"/>
      <c r="EG93" s="63"/>
      <c r="EH93" s="63"/>
      <c r="EI93" s="63"/>
      <c r="EJ93" s="63"/>
      <c r="EK93" s="63"/>
      <c r="EL93" s="63"/>
      <c r="EM93" s="63"/>
      <c r="EN93" s="63"/>
      <c r="EO93" s="63"/>
      <c r="EP93" s="63"/>
      <c r="EQ93" s="63"/>
      <c r="ER93" s="63"/>
      <c r="ES93" s="63"/>
      <c r="ET93" s="63"/>
      <c r="EU93" s="63"/>
      <c r="EV93" s="63"/>
      <c r="EW93" s="63"/>
      <c r="EX93" s="63"/>
      <c r="EY93" s="63"/>
      <c r="EZ93" s="63"/>
      <c r="FA93" s="63"/>
      <c r="FB93" s="63"/>
      <c r="FC93" s="63"/>
      <c r="FD93" s="63"/>
      <c r="FE93" s="63"/>
      <c r="FF93" s="63"/>
      <c r="FG93" s="63"/>
      <c r="FH93" s="63"/>
      <c r="FI93" s="63"/>
      <c r="FJ93" s="63"/>
      <c r="FK93" s="63"/>
      <c r="FL93" s="63"/>
      <c r="FM93" s="63"/>
      <c r="FN93" s="63"/>
      <c r="FO93" s="63"/>
      <c r="FP93" s="63"/>
      <c r="FQ93" s="63"/>
      <c r="FR93" s="63"/>
      <c r="FS93" s="63"/>
      <c r="FT93" s="63"/>
      <c r="FU93" s="63"/>
      <c r="FV93" s="63"/>
      <c r="FW93" s="63"/>
      <c r="FX93" s="63"/>
      <c r="FY93" s="63"/>
      <c r="FZ93" s="63"/>
      <c r="GA93" s="63"/>
      <c r="GB93" s="63"/>
      <c r="GC93" s="63"/>
      <c r="GD93" s="63"/>
      <c r="GE93" s="63"/>
      <c r="GF93" s="63"/>
      <c r="GG93" s="63"/>
      <c r="GH93" s="63"/>
      <c r="GI93" s="63"/>
      <c r="GJ93" s="63"/>
      <c r="GK93" s="63"/>
      <c r="GL93" s="63"/>
      <c r="GM93" s="63"/>
      <c r="GN93" s="63"/>
      <c r="GO93" s="63"/>
      <c r="GP93" s="63"/>
      <c r="GQ93" s="63"/>
      <c r="GR93" s="63"/>
      <c r="GS93" s="63"/>
      <c r="GT93" s="63"/>
      <c r="GU93" s="63"/>
      <c r="GV93" s="63"/>
      <c r="GW93" s="63"/>
      <c r="GX93" s="63"/>
      <c r="GY93" s="63"/>
      <c r="GZ93" s="63"/>
      <c r="HA93" s="63"/>
      <c r="HB93" s="63"/>
      <c r="HC93" s="63"/>
    </row>
    <row r="94" spans="1:223" ht="24" thickBot="1" x14ac:dyDescent="0.4">
      <c r="A94" s="85"/>
      <c r="B94" s="85"/>
      <c r="C94" s="85"/>
      <c r="D94" s="85"/>
      <c r="E94" s="85"/>
      <c r="F94" s="85"/>
      <c r="G94" s="85"/>
      <c r="H94" s="85"/>
      <c r="I94" s="85"/>
      <c r="J94" s="85"/>
      <c r="K94" s="85"/>
      <c r="L94" s="85"/>
      <c r="M94" s="100"/>
      <c r="N94" s="85"/>
      <c r="O94" s="85"/>
      <c r="P94" s="85"/>
      <c r="Q94" s="85"/>
      <c r="R94" s="85"/>
      <c r="S94" s="85"/>
      <c r="T94" s="85"/>
      <c r="U94" s="85"/>
      <c r="V94" s="85"/>
      <c r="W94" s="85"/>
      <c r="X94" s="85"/>
      <c r="Y94" s="85" t="str">
        <f>Tableau8[[#This Row],[GRADE]]&amp;" "&amp;Tableau8[[#This Row],[NOM]]</f>
        <v xml:space="preserve"> </v>
      </c>
      <c r="Z94" s="80"/>
      <c r="AI94" s="63"/>
      <c r="AJ94" s="63"/>
      <c r="AK94" s="63"/>
      <c r="AL94" s="63"/>
      <c r="AM94" s="63"/>
      <c r="AN94" s="63"/>
      <c r="AO94" s="63"/>
      <c r="AP94" s="63"/>
      <c r="AQ94" s="63"/>
      <c r="AR94" s="63"/>
      <c r="AS94" s="63"/>
      <c r="AT94" s="63"/>
      <c r="AU94" s="63"/>
      <c r="AV94" s="63"/>
      <c r="AW94" s="63"/>
      <c r="AX94" s="63"/>
      <c r="AY94" s="63"/>
      <c r="AZ94" s="63"/>
      <c r="BA94" s="63"/>
      <c r="BB94" s="63"/>
      <c r="BC94" s="63"/>
      <c r="BD94" s="63"/>
      <c r="BE94" s="63"/>
      <c r="BF94" s="63"/>
      <c r="BG94" s="63"/>
      <c r="BH94" s="63"/>
      <c r="BI94" s="63"/>
      <c r="BJ94" s="63"/>
      <c r="BK94" s="63"/>
      <c r="BL94" s="63"/>
      <c r="BM94" s="63"/>
      <c r="BN94" s="63"/>
      <c r="BO94" s="63"/>
      <c r="BP94" s="63"/>
      <c r="BQ94" s="63"/>
      <c r="BR94" s="63"/>
      <c r="BS94" s="63"/>
      <c r="BT94" s="63"/>
      <c r="BU94" s="63"/>
      <c r="BV94" s="63"/>
      <c r="BW94" s="63"/>
      <c r="BX94" s="63"/>
      <c r="BY94" s="63"/>
      <c r="BZ94" s="63"/>
      <c r="CA94" s="63"/>
      <c r="CB94" s="63"/>
      <c r="CC94" s="63"/>
      <c r="CD94" s="63"/>
      <c r="CE94" s="63"/>
      <c r="CF94" s="63"/>
      <c r="CG94" s="63"/>
      <c r="CH94" s="63"/>
      <c r="CI94" s="63"/>
      <c r="CJ94" s="63"/>
      <c r="CK94" s="63"/>
      <c r="CL94" s="63"/>
      <c r="CM94" s="63"/>
      <c r="CN94" s="63"/>
      <c r="CO94" s="63"/>
      <c r="CP94" s="63"/>
      <c r="CQ94" s="63"/>
      <c r="CR94" s="63"/>
      <c r="CS94" s="63"/>
      <c r="CT94" s="63"/>
      <c r="CU94" s="63"/>
      <c r="CV94" s="63"/>
      <c r="CW94" s="63"/>
      <c r="CX94" s="63"/>
      <c r="CY94" s="63"/>
      <c r="CZ94" s="63"/>
      <c r="DA94" s="63"/>
      <c r="DB94" s="63"/>
      <c r="DC94" s="63"/>
      <c r="DD94" s="63"/>
      <c r="DE94" s="63"/>
      <c r="DF94" s="63"/>
      <c r="DG94" s="63"/>
      <c r="DH94" s="63"/>
      <c r="DI94" s="63"/>
      <c r="DJ94" s="63"/>
      <c r="DK94" s="63"/>
      <c r="DL94" s="63"/>
      <c r="DM94" s="63"/>
      <c r="DN94" s="63"/>
      <c r="DO94" s="63"/>
      <c r="DP94" s="63"/>
      <c r="DQ94" s="63"/>
      <c r="DR94" s="63"/>
      <c r="DS94" s="63"/>
      <c r="DT94" s="63"/>
      <c r="DU94" s="63"/>
      <c r="DV94" s="63"/>
      <c r="DW94" s="63"/>
      <c r="DX94" s="63"/>
      <c r="DY94" s="63"/>
      <c r="DZ94" s="63"/>
      <c r="EA94" s="63"/>
      <c r="EB94" s="63"/>
      <c r="EC94" s="63"/>
      <c r="ED94" s="63"/>
      <c r="EE94" s="63"/>
      <c r="EF94" s="63"/>
      <c r="EG94" s="63"/>
      <c r="EH94" s="63"/>
      <c r="EI94" s="63"/>
      <c r="EJ94" s="63"/>
      <c r="EK94" s="63"/>
      <c r="EL94" s="63"/>
      <c r="EM94" s="63"/>
      <c r="EN94" s="63"/>
      <c r="EO94" s="63"/>
      <c r="EP94" s="63"/>
      <c r="EQ94" s="63"/>
      <c r="ER94" s="63"/>
      <c r="ES94" s="63"/>
      <c r="ET94" s="63"/>
    </row>
    <row r="95" spans="1:223" ht="24" thickBot="1" x14ac:dyDescent="0.4">
      <c r="A95" s="85"/>
      <c r="B95" s="85"/>
      <c r="C95" s="85"/>
      <c r="D95" s="85"/>
      <c r="E95" s="85"/>
      <c r="F95" s="85"/>
      <c r="G95" s="85"/>
      <c r="H95" s="85"/>
      <c r="I95" s="85"/>
      <c r="J95" s="85"/>
      <c r="K95" s="85"/>
      <c r="L95" s="85"/>
      <c r="M95" s="100"/>
      <c r="N95" s="85"/>
      <c r="O95" s="85"/>
      <c r="P95" s="85"/>
      <c r="Q95" s="85"/>
      <c r="R95" s="85"/>
      <c r="S95" s="85"/>
      <c r="T95" s="85"/>
      <c r="U95" s="85"/>
      <c r="V95" s="85"/>
      <c r="W95" s="85"/>
      <c r="X95" s="85"/>
      <c r="Y95" s="85" t="str">
        <f>Tableau8[[#This Row],[GRADE]]&amp;" "&amp;Tableau8[[#This Row],[NOM]]</f>
        <v xml:space="preserve"> </v>
      </c>
      <c r="Z95" s="80"/>
      <c r="AI95" s="63"/>
      <c r="AJ95" s="63"/>
      <c r="AK95" s="63"/>
      <c r="AL95" s="63"/>
      <c r="AM95" s="63"/>
      <c r="AN95" s="63"/>
      <c r="AO95" s="63"/>
      <c r="AP95" s="63"/>
      <c r="AQ95" s="63"/>
      <c r="AR95" s="63"/>
      <c r="AS95" s="63"/>
      <c r="AT95" s="63"/>
      <c r="AU95" s="63"/>
      <c r="AV95" s="63"/>
      <c r="AW95" s="63"/>
      <c r="AX95" s="63"/>
      <c r="AY95" s="63"/>
      <c r="AZ95" s="63"/>
      <c r="BA95" s="63"/>
      <c r="BB95" s="63"/>
      <c r="BC95" s="63"/>
      <c r="BD95" s="63"/>
      <c r="BE95" s="63"/>
      <c r="BF95" s="63"/>
      <c r="BG95" s="63"/>
      <c r="BH95" s="63"/>
      <c r="BI95" s="63"/>
      <c r="BJ95" s="63"/>
      <c r="BK95" s="63"/>
      <c r="BL95" s="63"/>
      <c r="BM95" s="63"/>
      <c r="BN95" s="63"/>
      <c r="BO95" s="63"/>
      <c r="BP95" s="63"/>
      <c r="BQ95" s="63"/>
      <c r="BR95" s="63"/>
      <c r="BS95" s="63"/>
      <c r="BT95" s="63"/>
      <c r="BU95" s="63"/>
      <c r="BV95" s="63"/>
      <c r="BW95" s="63"/>
      <c r="BX95" s="63"/>
      <c r="BY95" s="63"/>
      <c r="BZ95" s="63"/>
      <c r="CA95" s="63"/>
      <c r="CB95" s="63"/>
      <c r="CC95" s="63"/>
      <c r="CD95" s="63"/>
      <c r="CE95" s="63"/>
      <c r="CF95" s="63"/>
      <c r="CG95" s="63"/>
      <c r="CH95" s="63"/>
      <c r="CI95" s="63"/>
      <c r="CJ95" s="63"/>
      <c r="CK95" s="63"/>
      <c r="CL95" s="63"/>
      <c r="CM95" s="63"/>
      <c r="CN95" s="63"/>
      <c r="CO95" s="63"/>
      <c r="CP95" s="63"/>
      <c r="CQ95" s="63"/>
      <c r="CR95" s="63"/>
      <c r="CS95" s="63"/>
      <c r="CT95" s="63"/>
      <c r="CU95" s="63"/>
      <c r="CV95" s="63"/>
      <c r="CW95" s="63"/>
      <c r="CX95" s="63"/>
      <c r="CY95" s="63"/>
      <c r="CZ95" s="63"/>
      <c r="DA95" s="63"/>
      <c r="DB95" s="63"/>
      <c r="DC95" s="63"/>
      <c r="DD95" s="63"/>
      <c r="DE95" s="63"/>
      <c r="DF95" s="63"/>
      <c r="DG95" s="63"/>
      <c r="DH95" s="63"/>
      <c r="DI95" s="63"/>
      <c r="DJ95" s="63"/>
      <c r="DK95" s="63"/>
      <c r="DL95" s="63"/>
      <c r="DM95" s="63"/>
      <c r="DN95" s="63"/>
      <c r="DO95" s="63"/>
      <c r="DP95" s="63"/>
      <c r="DQ95" s="63"/>
      <c r="DR95" s="63"/>
      <c r="DS95" s="63"/>
      <c r="DT95" s="63"/>
      <c r="DU95" s="63"/>
      <c r="DV95" s="63"/>
      <c r="DW95" s="63"/>
      <c r="DX95" s="63"/>
      <c r="DY95" s="63"/>
      <c r="DZ95" s="63"/>
      <c r="EA95" s="63"/>
      <c r="EB95" s="63"/>
      <c r="EC95" s="63"/>
      <c r="ED95" s="63"/>
      <c r="EE95" s="63"/>
      <c r="EF95" s="63"/>
      <c r="EG95" s="63"/>
      <c r="EH95" s="63"/>
      <c r="EI95" s="63"/>
      <c r="EJ95" s="63"/>
      <c r="EK95" s="63"/>
      <c r="EL95" s="63"/>
      <c r="EM95" s="63"/>
      <c r="EN95" s="63"/>
      <c r="EO95" s="63"/>
      <c r="EP95" s="63"/>
      <c r="EQ95" s="63"/>
      <c r="ER95" s="63"/>
      <c r="ES95" s="63"/>
      <c r="ET95" s="63"/>
    </row>
    <row r="96" spans="1:223" ht="24" thickBot="1" x14ac:dyDescent="0.4">
      <c r="A96" s="85"/>
      <c r="B96" s="85"/>
      <c r="C96" s="85"/>
      <c r="D96" s="85"/>
      <c r="E96" s="85"/>
      <c r="F96" s="85"/>
      <c r="G96" s="85"/>
      <c r="H96" s="85"/>
      <c r="I96" s="85"/>
      <c r="J96" s="85"/>
      <c r="K96" s="85"/>
      <c r="L96" s="85"/>
      <c r="M96" s="85"/>
      <c r="N96" s="85"/>
      <c r="O96" s="85"/>
      <c r="P96" s="85"/>
      <c r="Q96" s="85"/>
      <c r="R96" s="85"/>
      <c r="S96" s="85"/>
      <c r="T96" s="85"/>
      <c r="U96" s="85"/>
      <c r="V96" s="85"/>
      <c r="W96" s="85"/>
      <c r="X96" s="85"/>
      <c r="Y96" s="85" t="str">
        <f>Tableau8[[#This Row],[GRADE]]&amp;" "&amp;Tableau8[[#This Row],[NOM]]</f>
        <v xml:space="preserve"> </v>
      </c>
      <c r="Z96" s="80"/>
      <c r="AI96" s="63"/>
      <c r="AJ96" s="63"/>
      <c r="AK96" s="63"/>
      <c r="AL96" s="63"/>
      <c r="AM96" s="63"/>
      <c r="AN96" s="63"/>
      <c r="AO96" s="63"/>
      <c r="AP96" s="63"/>
      <c r="AQ96" s="63"/>
      <c r="AR96" s="63"/>
      <c r="AS96" s="63"/>
      <c r="AT96" s="63"/>
      <c r="AU96" s="63"/>
      <c r="AV96" s="63"/>
      <c r="AW96" s="63"/>
      <c r="AX96" s="63"/>
      <c r="AY96" s="63"/>
      <c r="AZ96" s="63"/>
      <c r="BA96" s="63"/>
      <c r="BB96" s="63"/>
      <c r="BC96" s="63"/>
      <c r="BD96" s="63"/>
      <c r="BE96" s="63"/>
      <c r="BF96" s="63"/>
      <c r="BG96" s="63"/>
      <c r="BH96" s="63"/>
      <c r="BI96" s="63"/>
      <c r="BJ96" s="63"/>
      <c r="BK96" s="63"/>
      <c r="BL96" s="63"/>
      <c r="BM96" s="63"/>
      <c r="BN96" s="63"/>
      <c r="BO96" s="63"/>
      <c r="BP96" s="63"/>
      <c r="BQ96" s="63"/>
      <c r="BR96" s="63"/>
      <c r="BS96" s="63"/>
      <c r="BT96" s="63"/>
      <c r="BU96" s="63"/>
      <c r="BV96" s="63"/>
      <c r="BW96" s="63"/>
      <c r="BX96" s="63"/>
      <c r="BY96" s="63"/>
      <c r="BZ96" s="63"/>
      <c r="CA96" s="63"/>
      <c r="CB96" s="63"/>
      <c r="CC96" s="63"/>
      <c r="CD96" s="63"/>
      <c r="CE96" s="63"/>
      <c r="CF96" s="63"/>
      <c r="CG96" s="63"/>
      <c r="CH96" s="63"/>
      <c r="CI96" s="63"/>
      <c r="CJ96" s="63"/>
      <c r="CK96" s="63"/>
      <c r="CL96" s="63"/>
      <c r="CM96" s="63"/>
      <c r="CN96" s="63"/>
      <c r="CO96" s="63"/>
      <c r="CP96" s="63"/>
      <c r="CQ96" s="63"/>
      <c r="CR96" s="63"/>
      <c r="CS96" s="63"/>
      <c r="CT96" s="63"/>
      <c r="CU96" s="63"/>
      <c r="CV96" s="63"/>
      <c r="CW96" s="63"/>
      <c r="CX96" s="63"/>
      <c r="CY96" s="63"/>
      <c r="CZ96" s="63"/>
      <c r="DA96" s="63"/>
      <c r="DB96" s="63"/>
      <c r="DC96" s="63"/>
      <c r="DD96" s="63"/>
      <c r="DE96" s="63"/>
      <c r="DF96" s="63"/>
      <c r="DG96" s="63"/>
      <c r="DH96" s="63"/>
      <c r="DI96" s="63"/>
      <c r="DJ96" s="63"/>
      <c r="DK96" s="63"/>
      <c r="DL96" s="63"/>
      <c r="DM96" s="63"/>
      <c r="DN96" s="63"/>
      <c r="DO96" s="63"/>
      <c r="DP96" s="63"/>
      <c r="DQ96" s="63"/>
      <c r="DR96" s="63"/>
      <c r="DS96" s="63"/>
      <c r="DT96" s="63"/>
      <c r="DU96" s="63"/>
      <c r="DV96" s="63"/>
      <c r="DW96" s="63"/>
      <c r="DX96" s="63"/>
      <c r="DY96" s="63"/>
      <c r="DZ96" s="63"/>
      <c r="EA96" s="63"/>
      <c r="EB96" s="63"/>
      <c r="EC96" s="63"/>
      <c r="ED96" s="63"/>
      <c r="EE96" s="63"/>
      <c r="EF96" s="63"/>
      <c r="EG96" s="63"/>
      <c r="EH96" s="63"/>
      <c r="EI96" s="63"/>
      <c r="EJ96" s="63"/>
      <c r="EK96" s="63"/>
      <c r="EL96" s="63"/>
      <c r="EM96" s="63"/>
      <c r="EN96" s="63"/>
      <c r="EO96" s="63"/>
      <c r="EP96" s="63"/>
      <c r="EQ96" s="63"/>
      <c r="ER96" s="63"/>
      <c r="ES96" s="63"/>
      <c r="ET96" s="63"/>
    </row>
    <row r="97" spans="1:150" ht="24" thickBot="1" x14ac:dyDescent="0.4">
      <c r="A97" s="85"/>
      <c r="B97" s="85"/>
      <c r="C97" s="85"/>
      <c r="D97" s="85"/>
      <c r="E97" s="85"/>
      <c r="F97" s="85"/>
      <c r="G97" s="85"/>
      <c r="H97" s="85"/>
      <c r="I97" s="85"/>
      <c r="J97" s="85"/>
      <c r="K97" s="85"/>
      <c r="L97" s="85"/>
      <c r="M97" s="85"/>
      <c r="N97" s="85"/>
      <c r="O97" s="85"/>
      <c r="P97" s="85"/>
      <c r="Q97" s="85"/>
      <c r="R97" s="85"/>
      <c r="S97" s="85"/>
      <c r="T97" s="85"/>
      <c r="U97" s="85"/>
      <c r="V97" s="85"/>
      <c r="W97" s="85"/>
      <c r="X97" s="85"/>
      <c r="Y97" s="85" t="str">
        <f>Tableau8[[#This Row],[GRADE]]&amp;" "&amp;Tableau8[[#This Row],[NOM]]</f>
        <v xml:space="preserve"> </v>
      </c>
      <c r="Z97" s="80"/>
      <c r="AI97" s="63"/>
      <c r="AJ97" s="63"/>
      <c r="AK97" s="63"/>
      <c r="AL97" s="63"/>
      <c r="AM97" s="63"/>
      <c r="AN97" s="63"/>
      <c r="AO97" s="63"/>
      <c r="AP97" s="63"/>
      <c r="AQ97" s="63"/>
      <c r="AR97" s="63"/>
      <c r="AS97" s="63"/>
      <c r="AT97" s="63"/>
      <c r="AU97" s="63"/>
      <c r="AV97" s="63"/>
      <c r="AW97" s="63"/>
      <c r="AX97" s="63"/>
      <c r="AY97" s="63"/>
      <c r="AZ97" s="63"/>
      <c r="BA97" s="63"/>
      <c r="BB97" s="63"/>
      <c r="BC97" s="63"/>
      <c r="BD97" s="63"/>
      <c r="BE97" s="63"/>
      <c r="BF97" s="63"/>
      <c r="BG97" s="63"/>
      <c r="BH97" s="63"/>
      <c r="BI97" s="63"/>
      <c r="BJ97" s="63"/>
      <c r="BK97" s="63"/>
      <c r="BL97" s="63"/>
      <c r="BM97" s="63"/>
      <c r="BN97" s="63"/>
      <c r="BO97" s="63"/>
      <c r="BP97" s="63"/>
      <c r="BQ97" s="63"/>
      <c r="BR97" s="63"/>
      <c r="BS97" s="63"/>
      <c r="BT97" s="63"/>
      <c r="BU97" s="63"/>
      <c r="BV97" s="63"/>
      <c r="BW97" s="63"/>
      <c r="BX97" s="63"/>
      <c r="BY97" s="63"/>
      <c r="BZ97" s="63"/>
      <c r="CA97" s="63"/>
      <c r="CB97" s="63"/>
      <c r="CC97" s="63"/>
      <c r="CD97" s="63"/>
      <c r="CE97" s="63"/>
      <c r="CF97" s="63"/>
      <c r="CG97" s="63"/>
      <c r="CH97" s="63"/>
      <c r="CI97" s="63"/>
      <c r="CJ97" s="63"/>
      <c r="CK97" s="63"/>
      <c r="CL97" s="63"/>
      <c r="CM97" s="63"/>
      <c r="CN97" s="63"/>
      <c r="CO97" s="63"/>
      <c r="CP97" s="63"/>
      <c r="CQ97" s="63"/>
      <c r="CR97" s="63"/>
      <c r="CS97" s="63"/>
      <c r="CT97" s="63"/>
      <c r="CU97" s="63"/>
      <c r="CV97" s="63"/>
      <c r="CW97" s="63"/>
      <c r="CX97" s="63"/>
      <c r="CY97" s="63"/>
      <c r="CZ97" s="63"/>
      <c r="DA97" s="63"/>
      <c r="DB97" s="63"/>
      <c r="DC97" s="63"/>
      <c r="DD97" s="63"/>
      <c r="DE97" s="63"/>
      <c r="DF97" s="63"/>
      <c r="DG97" s="63"/>
      <c r="DH97" s="63"/>
      <c r="DI97" s="63"/>
      <c r="DJ97" s="63"/>
      <c r="DK97" s="63"/>
      <c r="DL97" s="63"/>
      <c r="DM97" s="63"/>
      <c r="DN97" s="63"/>
      <c r="DO97" s="63"/>
      <c r="DP97" s="63"/>
      <c r="DQ97" s="63"/>
      <c r="DR97" s="63"/>
      <c r="DS97" s="63"/>
      <c r="DT97" s="63"/>
      <c r="DU97" s="63"/>
      <c r="DV97" s="63"/>
      <c r="DW97" s="63"/>
      <c r="DX97" s="63"/>
      <c r="DY97" s="63"/>
      <c r="DZ97" s="63"/>
      <c r="EA97" s="63"/>
      <c r="EB97" s="63"/>
      <c r="EC97" s="63"/>
      <c r="ED97" s="63"/>
      <c r="EE97" s="63"/>
      <c r="EF97" s="63"/>
      <c r="EG97" s="63"/>
      <c r="EH97" s="63"/>
      <c r="EI97" s="63"/>
      <c r="EJ97" s="63"/>
      <c r="EK97" s="63"/>
      <c r="EL97" s="63"/>
      <c r="EM97" s="63"/>
      <c r="EN97" s="63"/>
      <c r="EO97" s="63"/>
      <c r="EP97" s="63"/>
      <c r="EQ97" s="63"/>
      <c r="ER97" s="63"/>
      <c r="ES97" s="63"/>
      <c r="ET97" s="63"/>
    </row>
    <row r="98" spans="1:150" ht="24" thickBot="1" x14ac:dyDescent="0.4">
      <c r="A98" s="85"/>
      <c r="B98" s="85"/>
      <c r="C98" s="85"/>
      <c r="D98" s="85"/>
      <c r="E98" s="85"/>
      <c r="F98" s="85"/>
      <c r="G98" s="85"/>
      <c r="H98" s="85"/>
      <c r="I98" s="85"/>
      <c r="J98" s="85"/>
      <c r="K98" s="85"/>
      <c r="L98" s="85"/>
      <c r="M98" s="85"/>
      <c r="N98" s="85"/>
      <c r="O98" s="85"/>
      <c r="P98" s="85"/>
      <c r="Q98" s="85"/>
      <c r="R98" s="85"/>
      <c r="S98" s="85"/>
      <c r="T98" s="85"/>
      <c r="U98" s="85"/>
      <c r="V98" s="85"/>
      <c r="W98" s="85"/>
      <c r="X98" s="85"/>
      <c r="Y98" s="85" t="str">
        <f>Tableau8[[#This Row],[GRADE]]&amp;" "&amp;Tableau8[[#This Row],[NOM]]</f>
        <v xml:space="preserve"> </v>
      </c>
      <c r="Z98" s="80"/>
      <c r="AI98" s="63"/>
      <c r="AJ98" s="63"/>
      <c r="AK98" s="63"/>
      <c r="AL98" s="63"/>
      <c r="AM98" s="63"/>
      <c r="AN98" s="63"/>
      <c r="AO98" s="63"/>
      <c r="AP98" s="63"/>
      <c r="AQ98" s="63"/>
      <c r="AR98" s="63"/>
      <c r="AS98" s="63"/>
      <c r="AT98" s="63"/>
      <c r="AU98" s="63"/>
      <c r="AV98" s="63"/>
      <c r="AW98" s="63"/>
      <c r="AX98" s="63"/>
      <c r="AY98" s="63"/>
      <c r="AZ98" s="63"/>
      <c r="BA98" s="63"/>
      <c r="BB98" s="63"/>
      <c r="BC98" s="63"/>
      <c r="BD98" s="63"/>
      <c r="BE98" s="63"/>
      <c r="BF98" s="63"/>
      <c r="BG98" s="63"/>
      <c r="BH98" s="63"/>
      <c r="BI98" s="63"/>
      <c r="BJ98" s="63"/>
      <c r="BK98" s="63"/>
      <c r="BL98" s="63"/>
      <c r="BM98" s="63"/>
      <c r="BN98" s="63"/>
      <c r="BO98" s="63"/>
      <c r="BP98" s="63"/>
      <c r="BQ98" s="63"/>
      <c r="BR98" s="63"/>
      <c r="BS98" s="63"/>
      <c r="BT98" s="63"/>
      <c r="BU98" s="63"/>
      <c r="BV98" s="63"/>
      <c r="BW98" s="63"/>
      <c r="BX98" s="63"/>
      <c r="BY98" s="63"/>
      <c r="BZ98" s="63"/>
      <c r="CA98" s="63"/>
      <c r="CB98" s="63"/>
      <c r="CC98" s="63"/>
      <c r="CD98" s="63"/>
      <c r="CE98" s="63"/>
      <c r="CF98" s="63"/>
      <c r="CG98" s="63"/>
      <c r="CH98" s="63"/>
      <c r="CI98" s="63"/>
      <c r="CJ98" s="63"/>
      <c r="CK98" s="63"/>
      <c r="CL98" s="63"/>
      <c r="CM98" s="63"/>
      <c r="CN98" s="63"/>
      <c r="CO98" s="63"/>
      <c r="CP98" s="63"/>
      <c r="CQ98" s="63"/>
      <c r="CR98" s="63"/>
      <c r="CS98" s="63"/>
      <c r="CT98" s="63"/>
      <c r="CU98" s="63"/>
      <c r="CV98" s="63"/>
      <c r="CW98" s="63"/>
      <c r="CX98" s="63"/>
      <c r="CY98" s="63"/>
      <c r="CZ98" s="63"/>
      <c r="DA98" s="63"/>
      <c r="DB98" s="63"/>
      <c r="DC98" s="63"/>
      <c r="DD98" s="63"/>
      <c r="DE98" s="63"/>
      <c r="DF98" s="63"/>
      <c r="DG98" s="63"/>
      <c r="DH98" s="63"/>
      <c r="DI98" s="63"/>
      <c r="DJ98" s="63"/>
      <c r="DK98" s="63"/>
      <c r="DL98" s="63"/>
      <c r="DM98" s="63"/>
      <c r="DN98" s="63"/>
      <c r="DO98" s="63"/>
      <c r="DP98" s="63"/>
      <c r="DQ98" s="63"/>
      <c r="DR98" s="63"/>
      <c r="DS98" s="63"/>
      <c r="DT98" s="63"/>
      <c r="DU98" s="63"/>
      <c r="DV98" s="63"/>
      <c r="DW98" s="63"/>
      <c r="DX98" s="63"/>
      <c r="DY98" s="63"/>
      <c r="DZ98" s="63"/>
      <c r="EA98" s="63"/>
      <c r="EB98" s="63"/>
      <c r="EC98" s="63"/>
      <c r="ED98" s="63"/>
      <c r="EE98" s="63"/>
      <c r="EF98" s="63"/>
      <c r="EG98" s="63"/>
      <c r="EH98" s="63"/>
      <c r="EI98" s="63"/>
      <c r="EJ98" s="63"/>
      <c r="EK98" s="63"/>
      <c r="EL98" s="63"/>
      <c r="EM98" s="63"/>
      <c r="EN98" s="63"/>
      <c r="EO98" s="63"/>
      <c r="EP98" s="63"/>
      <c r="EQ98" s="63"/>
      <c r="ER98" s="63"/>
      <c r="ES98" s="63"/>
      <c r="ET98" s="63"/>
    </row>
    <row r="99" spans="1:150" ht="24" thickBot="1" x14ac:dyDescent="0.4">
      <c r="A99" s="85"/>
      <c r="B99" s="85"/>
      <c r="C99" s="85"/>
      <c r="D99" s="85"/>
      <c r="E99" s="85"/>
      <c r="F99" s="85"/>
      <c r="G99" s="85"/>
      <c r="H99" s="85"/>
      <c r="I99" s="85"/>
      <c r="J99" s="85"/>
      <c r="K99" s="85"/>
      <c r="L99" s="85"/>
      <c r="M99" s="85"/>
      <c r="N99" s="85"/>
      <c r="O99" s="85"/>
      <c r="P99" s="85"/>
      <c r="Q99" s="85"/>
      <c r="R99" s="85"/>
      <c r="S99" s="85"/>
      <c r="T99" s="85"/>
      <c r="U99" s="85"/>
      <c r="V99" s="85"/>
      <c r="W99" s="85"/>
      <c r="X99" s="85"/>
      <c r="Y99" s="85" t="str">
        <f>Tableau8[[#This Row],[GRADE]]&amp;" "&amp;Tableau8[[#This Row],[NOM]]</f>
        <v xml:space="preserve"> </v>
      </c>
      <c r="Z99" s="80"/>
      <c r="AI99" s="63"/>
      <c r="AJ99" s="63"/>
      <c r="AK99" s="63"/>
      <c r="AL99" s="63"/>
      <c r="AM99" s="63"/>
      <c r="AN99" s="63"/>
      <c r="AO99" s="63"/>
      <c r="AP99" s="63"/>
      <c r="AQ99" s="63"/>
      <c r="AR99" s="63"/>
      <c r="AS99" s="63"/>
      <c r="AT99" s="63"/>
      <c r="AU99" s="63"/>
      <c r="AV99" s="63"/>
      <c r="AW99" s="63"/>
      <c r="AX99" s="63"/>
      <c r="AY99" s="63"/>
      <c r="AZ99" s="63"/>
      <c r="BA99" s="63"/>
      <c r="BB99" s="63"/>
      <c r="BC99" s="63"/>
      <c r="BD99" s="63"/>
      <c r="BE99" s="63"/>
      <c r="BF99" s="63"/>
      <c r="BG99" s="63"/>
      <c r="BH99" s="63"/>
      <c r="BI99" s="63"/>
      <c r="BJ99" s="63"/>
      <c r="BK99" s="63"/>
      <c r="BL99" s="63"/>
      <c r="BM99" s="63"/>
      <c r="BN99" s="63"/>
      <c r="BO99" s="63"/>
      <c r="BP99" s="63"/>
      <c r="BQ99" s="63"/>
      <c r="BR99" s="63"/>
      <c r="BS99" s="63"/>
      <c r="BT99" s="63"/>
      <c r="BU99" s="63"/>
      <c r="BV99" s="63"/>
      <c r="BW99" s="63"/>
      <c r="BX99" s="63"/>
      <c r="BY99" s="63"/>
      <c r="BZ99" s="63"/>
      <c r="CA99" s="63"/>
      <c r="CB99" s="63"/>
      <c r="CC99" s="63"/>
      <c r="CD99" s="63"/>
      <c r="CE99" s="63"/>
      <c r="CF99" s="63"/>
      <c r="CG99" s="63"/>
      <c r="CH99" s="63"/>
      <c r="CI99" s="63"/>
      <c r="CJ99" s="63"/>
      <c r="CK99" s="63"/>
      <c r="CL99" s="63"/>
      <c r="CM99" s="63"/>
      <c r="CN99" s="63"/>
      <c r="CO99" s="63"/>
      <c r="CP99" s="63"/>
      <c r="CQ99" s="63"/>
      <c r="CR99" s="63"/>
      <c r="CS99" s="63"/>
      <c r="CT99" s="63"/>
      <c r="CU99" s="63"/>
      <c r="CV99" s="63"/>
      <c r="CW99" s="63"/>
      <c r="CX99" s="63"/>
      <c r="CY99" s="63"/>
      <c r="CZ99" s="63"/>
      <c r="DA99" s="63"/>
      <c r="DB99" s="63"/>
      <c r="DC99" s="63"/>
      <c r="DD99" s="63"/>
      <c r="DE99" s="63"/>
      <c r="DF99" s="63"/>
      <c r="DG99" s="63"/>
      <c r="DH99" s="63"/>
      <c r="DI99" s="63"/>
      <c r="DJ99" s="63"/>
      <c r="DK99" s="63"/>
      <c r="DL99" s="63"/>
      <c r="DM99" s="63"/>
      <c r="DN99" s="63"/>
      <c r="DO99" s="63"/>
      <c r="DP99" s="63"/>
      <c r="DQ99" s="63"/>
      <c r="DR99" s="63"/>
      <c r="DS99" s="63"/>
      <c r="DT99" s="63"/>
      <c r="DU99" s="63"/>
      <c r="DV99" s="63"/>
      <c r="DW99" s="63"/>
      <c r="DX99" s="63"/>
      <c r="DY99" s="63"/>
      <c r="DZ99" s="63"/>
      <c r="EA99" s="63"/>
      <c r="EB99" s="63"/>
      <c r="EC99" s="63"/>
      <c r="ED99" s="63"/>
      <c r="EE99" s="63"/>
      <c r="EF99" s="63"/>
      <c r="EG99" s="63"/>
      <c r="EH99" s="63"/>
      <c r="EI99" s="63"/>
      <c r="EJ99" s="63"/>
      <c r="EK99" s="63"/>
      <c r="EL99" s="63"/>
      <c r="EM99" s="63"/>
      <c r="EN99" s="63"/>
      <c r="EO99" s="63"/>
      <c r="EP99" s="63"/>
      <c r="EQ99" s="63"/>
      <c r="ER99" s="63"/>
      <c r="ES99" s="63"/>
      <c r="ET99" s="63"/>
    </row>
    <row r="100" spans="1:150" ht="24" hidden="1" thickBot="1" x14ac:dyDescent="0.4">
      <c r="A100" s="85"/>
      <c r="B100" s="85"/>
      <c r="C100" s="85"/>
      <c r="D100" s="85"/>
      <c r="E100" s="85"/>
      <c r="F100" s="85"/>
      <c r="G100" s="85"/>
      <c r="H100" s="85"/>
      <c r="I100" s="85"/>
      <c r="J100" s="85"/>
      <c r="K100" s="85"/>
      <c r="L100" s="85"/>
      <c r="M100" s="85"/>
      <c r="N100" s="85"/>
      <c r="O100" s="85"/>
      <c r="P100" s="85"/>
      <c r="Q100" s="85"/>
      <c r="R100" s="85"/>
      <c r="S100" s="85"/>
      <c r="T100" s="85"/>
      <c r="U100" s="85"/>
      <c r="V100" s="85"/>
      <c r="W100" s="85"/>
      <c r="X100" s="85"/>
      <c r="Y100" s="85" t="str">
        <f>Tableau8[[#This Row],[GRADE]]&amp;" "&amp;Tableau8[[#This Row],[NOM]]</f>
        <v xml:space="preserve"> </v>
      </c>
      <c r="Z100" s="80"/>
      <c r="AI100" s="63"/>
      <c r="AJ100" s="63"/>
      <c r="AK100" s="63"/>
      <c r="AL100" s="63"/>
      <c r="AM100" s="63"/>
      <c r="AN100" s="63"/>
      <c r="AO100" s="63"/>
      <c r="AP100" s="63"/>
      <c r="AQ100" s="63"/>
      <c r="AR100" s="63"/>
      <c r="AS100" s="63"/>
      <c r="AT100" s="63"/>
      <c r="AU100" s="63"/>
      <c r="AV100" s="63"/>
      <c r="AW100" s="63"/>
      <c r="AX100" s="63"/>
      <c r="AY100" s="63"/>
      <c r="AZ100" s="63"/>
      <c r="BA100" s="63"/>
      <c r="BB100" s="63"/>
      <c r="BC100" s="63"/>
      <c r="BD100" s="63"/>
      <c r="BE100" s="63"/>
      <c r="BF100" s="63"/>
      <c r="BG100" s="63"/>
      <c r="BH100" s="63"/>
      <c r="BI100" s="63"/>
      <c r="BJ100" s="63"/>
      <c r="BK100" s="63"/>
      <c r="BL100" s="63"/>
      <c r="BM100" s="63"/>
      <c r="BN100" s="63"/>
      <c r="BO100" s="63"/>
      <c r="BP100" s="63"/>
      <c r="BQ100" s="63"/>
      <c r="BR100" s="63"/>
      <c r="BS100" s="63"/>
      <c r="BT100" s="63"/>
      <c r="BU100" s="63"/>
      <c r="BV100" s="63"/>
      <c r="BW100" s="63"/>
      <c r="BX100" s="63"/>
      <c r="BY100" s="63"/>
      <c r="BZ100" s="63"/>
      <c r="CA100" s="63"/>
      <c r="CB100" s="63"/>
      <c r="CC100" s="63"/>
      <c r="CD100" s="63"/>
      <c r="CE100" s="63"/>
      <c r="CF100" s="63"/>
      <c r="CG100" s="63"/>
      <c r="CH100" s="63"/>
      <c r="CI100" s="63"/>
      <c r="CJ100" s="63"/>
      <c r="CK100" s="63"/>
      <c r="CL100" s="63"/>
      <c r="CM100" s="63"/>
      <c r="CN100" s="63"/>
      <c r="CO100" s="63"/>
      <c r="CP100" s="63"/>
      <c r="CQ100" s="63"/>
      <c r="CR100" s="63"/>
      <c r="CS100" s="63"/>
      <c r="CT100" s="63"/>
      <c r="CU100" s="63"/>
      <c r="CV100" s="63"/>
      <c r="CW100" s="63"/>
      <c r="CX100" s="63"/>
      <c r="CY100" s="63"/>
      <c r="CZ100" s="63"/>
      <c r="DA100" s="63"/>
      <c r="DB100" s="63"/>
      <c r="DC100" s="63"/>
      <c r="DD100" s="63"/>
      <c r="DE100" s="63"/>
      <c r="DF100" s="63"/>
      <c r="DG100" s="63"/>
      <c r="DH100" s="63"/>
      <c r="DI100" s="63"/>
      <c r="DJ100" s="63"/>
      <c r="DK100" s="63"/>
      <c r="DL100" s="63"/>
      <c r="DM100" s="63"/>
      <c r="DN100" s="63"/>
      <c r="DO100" s="63"/>
      <c r="DP100" s="63"/>
      <c r="DQ100" s="63"/>
      <c r="DR100" s="63"/>
      <c r="DS100" s="63"/>
      <c r="DT100" s="63"/>
      <c r="DU100" s="63"/>
      <c r="DV100" s="63"/>
      <c r="DW100" s="63"/>
      <c r="DX100" s="63"/>
      <c r="DY100" s="63"/>
      <c r="DZ100" s="63"/>
      <c r="EA100" s="63"/>
      <c r="EB100" s="63"/>
      <c r="EC100" s="63"/>
      <c r="ED100" s="63"/>
      <c r="EE100" s="63"/>
      <c r="EF100" s="63"/>
      <c r="EG100" s="63"/>
      <c r="EH100" s="63"/>
      <c r="EI100" s="63"/>
      <c r="EJ100" s="63"/>
      <c r="EK100" s="63"/>
      <c r="EL100" s="63"/>
      <c r="EM100" s="63"/>
      <c r="EN100" s="63"/>
      <c r="EO100" s="63"/>
      <c r="EP100" s="63"/>
      <c r="EQ100" s="63"/>
      <c r="ER100" s="63"/>
      <c r="ES100" s="63"/>
      <c r="ET100" s="63"/>
    </row>
    <row r="101" spans="1:150" ht="24" thickBot="1" x14ac:dyDescent="0.4">
      <c r="A101" s="85"/>
      <c r="B101" s="85"/>
      <c r="C101" s="85"/>
      <c r="D101" s="85"/>
      <c r="E101" s="85"/>
      <c r="F101" s="85"/>
      <c r="G101" s="85"/>
      <c r="H101" s="85"/>
      <c r="I101" s="85"/>
      <c r="J101" s="85"/>
      <c r="K101" s="85"/>
      <c r="L101" s="85"/>
      <c r="M101" s="85"/>
      <c r="N101" s="85"/>
      <c r="O101" s="85"/>
      <c r="P101" s="85"/>
      <c r="Q101" s="85"/>
      <c r="R101" s="85"/>
      <c r="S101" s="85"/>
      <c r="T101" s="85"/>
      <c r="U101" s="85"/>
      <c r="V101" s="85"/>
      <c r="W101" s="85"/>
      <c r="X101" s="85"/>
      <c r="Y101" s="85" t="str">
        <f>Tableau8[[#This Row],[GRADE]]&amp;" "&amp;Tableau8[[#This Row],[NOM]]</f>
        <v xml:space="preserve"> </v>
      </c>
      <c r="Z101" s="80"/>
      <c r="AI101" s="63"/>
      <c r="AJ101" s="63"/>
      <c r="AK101" s="63"/>
      <c r="AL101" s="63"/>
      <c r="AM101" s="63"/>
      <c r="AN101" s="63"/>
      <c r="AO101" s="63"/>
      <c r="AP101" s="63"/>
      <c r="AQ101" s="63"/>
      <c r="AR101" s="63"/>
      <c r="AS101" s="63"/>
      <c r="AT101" s="63"/>
      <c r="AU101" s="63"/>
      <c r="AV101" s="63"/>
      <c r="AW101" s="63"/>
      <c r="AX101" s="63"/>
      <c r="AY101" s="63"/>
      <c r="AZ101" s="63"/>
      <c r="BA101" s="63"/>
      <c r="BB101" s="63"/>
      <c r="BC101" s="63"/>
      <c r="BD101" s="63"/>
      <c r="BE101" s="63"/>
      <c r="BF101" s="63"/>
      <c r="BG101" s="63"/>
      <c r="BH101" s="63"/>
      <c r="BI101" s="63"/>
      <c r="BJ101" s="63"/>
      <c r="BK101" s="63"/>
      <c r="BL101" s="63"/>
      <c r="BM101" s="63"/>
      <c r="BN101" s="63"/>
      <c r="BO101" s="63"/>
      <c r="BP101" s="63"/>
      <c r="BQ101" s="63"/>
      <c r="BR101" s="63"/>
      <c r="BS101" s="63"/>
      <c r="BT101" s="63"/>
      <c r="BU101" s="63"/>
      <c r="BV101" s="63"/>
      <c r="BW101" s="63"/>
      <c r="BX101" s="63"/>
      <c r="BY101" s="63"/>
      <c r="BZ101" s="63"/>
      <c r="CA101" s="63"/>
      <c r="CB101" s="63"/>
      <c r="CC101" s="63"/>
      <c r="CD101" s="63"/>
      <c r="CE101" s="63"/>
      <c r="CF101" s="63"/>
      <c r="CG101" s="63"/>
      <c r="CH101" s="63"/>
      <c r="CI101" s="63"/>
      <c r="CJ101" s="63"/>
      <c r="CK101" s="63"/>
      <c r="CL101" s="63"/>
      <c r="CM101" s="63"/>
      <c r="CN101" s="63"/>
      <c r="CO101" s="63"/>
      <c r="CP101" s="63"/>
      <c r="CQ101" s="63"/>
      <c r="CR101" s="63"/>
      <c r="CS101" s="63"/>
      <c r="CT101" s="63"/>
      <c r="CU101" s="63"/>
      <c r="CV101" s="63"/>
      <c r="CW101" s="63"/>
      <c r="CX101" s="63"/>
      <c r="CY101" s="63"/>
      <c r="CZ101" s="63"/>
      <c r="DA101" s="63"/>
      <c r="DB101" s="63"/>
      <c r="DC101" s="63"/>
      <c r="DD101" s="63"/>
      <c r="DE101" s="63"/>
      <c r="DF101" s="63"/>
      <c r="DG101" s="63"/>
      <c r="DH101" s="63"/>
      <c r="DI101" s="63"/>
      <c r="DJ101" s="63"/>
      <c r="DK101" s="63"/>
      <c r="DL101" s="63"/>
      <c r="DM101" s="63"/>
      <c r="DN101" s="63"/>
      <c r="DO101" s="63"/>
      <c r="DP101" s="63"/>
      <c r="DQ101" s="63"/>
      <c r="DR101" s="63"/>
      <c r="DS101" s="63"/>
      <c r="DT101" s="63"/>
      <c r="DU101" s="63"/>
      <c r="DV101" s="63"/>
      <c r="DW101" s="63"/>
      <c r="DX101" s="63"/>
      <c r="DY101" s="63"/>
      <c r="DZ101" s="63"/>
      <c r="EA101" s="63"/>
      <c r="EB101" s="63"/>
      <c r="EC101" s="63"/>
      <c r="ED101" s="63"/>
      <c r="EE101" s="63"/>
      <c r="EF101" s="63"/>
      <c r="EG101" s="63"/>
      <c r="EH101" s="63"/>
      <c r="EI101" s="63"/>
      <c r="EJ101" s="63"/>
      <c r="EK101" s="63"/>
      <c r="EL101" s="63"/>
      <c r="EM101" s="63"/>
      <c r="EN101" s="63"/>
      <c r="EO101" s="63"/>
      <c r="EP101" s="63"/>
      <c r="EQ101" s="63"/>
      <c r="ER101" s="63"/>
      <c r="ES101" s="63"/>
      <c r="ET101" s="63"/>
    </row>
    <row r="102" spans="1:150" ht="24" thickBot="1" x14ac:dyDescent="0.4">
      <c r="A102" s="85"/>
      <c r="B102" s="85"/>
      <c r="C102" s="85"/>
      <c r="D102" s="85"/>
      <c r="E102" s="85"/>
      <c r="F102" s="85"/>
      <c r="G102" s="85"/>
      <c r="H102" s="85"/>
      <c r="I102" s="85"/>
      <c r="J102" s="85"/>
      <c r="K102" s="85"/>
      <c r="L102" s="85"/>
      <c r="M102" s="85"/>
      <c r="N102" s="85"/>
      <c r="O102" s="85"/>
      <c r="P102" s="85"/>
      <c r="Q102" s="85"/>
      <c r="R102" s="85"/>
      <c r="S102" s="85"/>
      <c r="T102" s="85"/>
      <c r="U102" s="85"/>
      <c r="V102" s="85"/>
      <c r="W102" s="85"/>
      <c r="X102" s="85"/>
      <c r="Y102" s="85" t="str">
        <f>Tableau8[[#This Row],[GRADE]]&amp;" "&amp;Tableau8[[#This Row],[NOM]]</f>
        <v xml:space="preserve"> </v>
      </c>
      <c r="Z102" s="80"/>
      <c r="AI102" s="63"/>
      <c r="AJ102" s="63"/>
      <c r="AK102" s="63"/>
      <c r="AL102" s="63"/>
      <c r="AM102" s="63"/>
      <c r="AN102" s="63"/>
      <c r="AO102" s="63"/>
      <c r="AP102" s="63"/>
      <c r="AQ102" s="63"/>
      <c r="AR102" s="63"/>
      <c r="AS102" s="63"/>
      <c r="AT102" s="63"/>
      <c r="AU102" s="63"/>
      <c r="AV102" s="63"/>
      <c r="AW102" s="63"/>
      <c r="AX102" s="63"/>
      <c r="AY102" s="63"/>
      <c r="AZ102" s="63"/>
      <c r="BA102" s="63"/>
      <c r="BB102" s="63"/>
      <c r="BC102" s="63"/>
      <c r="BD102" s="63"/>
      <c r="BE102" s="63"/>
      <c r="BF102" s="63"/>
      <c r="BG102" s="63"/>
      <c r="BH102" s="63"/>
      <c r="BI102" s="63"/>
      <c r="BJ102" s="63"/>
      <c r="BK102" s="63"/>
      <c r="BL102" s="63"/>
      <c r="BM102" s="63"/>
      <c r="BN102" s="63"/>
      <c r="BO102" s="63"/>
      <c r="BP102" s="63"/>
      <c r="BQ102" s="63"/>
      <c r="BR102" s="63"/>
      <c r="BS102" s="63"/>
      <c r="BT102" s="63"/>
      <c r="BU102" s="63"/>
      <c r="BV102" s="63"/>
      <c r="BW102" s="63"/>
      <c r="BX102" s="63"/>
      <c r="BY102" s="63"/>
      <c r="BZ102" s="63"/>
      <c r="CA102" s="63"/>
      <c r="CB102" s="63"/>
      <c r="CC102" s="63"/>
      <c r="CD102" s="63"/>
      <c r="CE102" s="63"/>
      <c r="CF102" s="63"/>
      <c r="CG102" s="63"/>
      <c r="CH102" s="63"/>
      <c r="CI102" s="63"/>
      <c r="CJ102" s="63"/>
      <c r="CK102" s="63"/>
      <c r="CL102" s="63"/>
      <c r="CM102" s="63"/>
      <c r="CN102" s="63"/>
      <c r="CO102" s="63"/>
      <c r="CP102" s="63"/>
      <c r="CQ102" s="63"/>
      <c r="CR102" s="63"/>
      <c r="CS102" s="63"/>
      <c r="CT102" s="63"/>
      <c r="CU102" s="63"/>
      <c r="CV102" s="63"/>
      <c r="CW102" s="63"/>
      <c r="CX102" s="63"/>
      <c r="CY102" s="63"/>
      <c r="CZ102" s="63"/>
      <c r="DA102" s="63"/>
      <c r="DB102" s="63"/>
      <c r="DC102" s="63"/>
      <c r="DD102" s="63"/>
      <c r="DE102" s="63"/>
      <c r="DF102" s="63"/>
      <c r="DG102" s="63"/>
      <c r="DH102" s="63"/>
      <c r="DI102" s="63"/>
      <c r="DJ102" s="63"/>
      <c r="DK102" s="63"/>
      <c r="DL102" s="63"/>
      <c r="DM102" s="63"/>
      <c r="DN102" s="63"/>
      <c r="DO102" s="63"/>
      <c r="DP102" s="63"/>
      <c r="DQ102" s="63"/>
      <c r="DR102" s="63"/>
      <c r="DS102" s="63"/>
      <c r="DT102" s="63"/>
      <c r="DU102" s="63"/>
      <c r="DV102" s="63"/>
      <c r="DW102" s="63"/>
      <c r="DX102" s="63"/>
      <c r="DY102" s="63"/>
      <c r="DZ102" s="63"/>
      <c r="EA102" s="63"/>
      <c r="EB102" s="63"/>
      <c r="EC102" s="63"/>
      <c r="ED102" s="63"/>
      <c r="EE102" s="63"/>
      <c r="EF102" s="63"/>
      <c r="EG102" s="63"/>
      <c r="EH102" s="63"/>
      <c r="EI102" s="63"/>
      <c r="EJ102" s="63"/>
      <c r="EK102" s="63"/>
      <c r="EL102" s="63"/>
      <c r="EM102" s="63"/>
      <c r="EN102" s="63"/>
      <c r="EO102" s="63"/>
      <c r="EP102" s="63"/>
      <c r="EQ102" s="63"/>
      <c r="ER102" s="63"/>
      <c r="ES102" s="63"/>
      <c r="ET102" s="63"/>
    </row>
    <row r="103" spans="1:150" ht="24" thickBot="1" x14ac:dyDescent="0.4">
      <c r="A103" s="85"/>
      <c r="B103" s="85"/>
      <c r="C103" s="85"/>
      <c r="D103" s="85"/>
      <c r="E103" s="85"/>
      <c r="F103" s="85"/>
      <c r="G103" s="85"/>
      <c r="H103" s="85"/>
      <c r="I103" s="85"/>
      <c r="J103" s="85"/>
      <c r="K103" s="85"/>
      <c r="L103" s="85"/>
      <c r="M103" s="85"/>
      <c r="N103" s="85"/>
      <c r="O103" s="85"/>
      <c r="P103" s="85"/>
      <c r="Q103" s="85"/>
      <c r="R103" s="85"/>
      <c r="S103" s="85"/>
      <c r="T103" s="85"/>
      <c r="U103" s="85"/>
      <c r="V103" s="85"/>
      <c r="W103" s="85"/>
      <c r="X103" s="85"/>
      <c r="Y103" s="85" t="str">
        <f>Tableau8[[#This Row],[GRADE]]&amp;" "&amp;Tableau8[[#This Row],[NOM]]</f>
        <v xml:space="preserve"> </v>
      </c>
      <c r="Z103" s="80"/>
      <c r="AI103" s="63"/>
      <c r="AJ103" s="63"/>
      <c r="AK103" s="63"/>
      <c r="AL103" s="63"/>
      <c r="AM103" s="63"/>
      <c r="AN103" s="63"/>
      <c r="AO103" s="63"/>
      <c r="AP103" s="63"/>
      <c r="AQ103" s="63"/>
      <c r="AR103" s="63"/>
      <c r="AS103" s="63"/>
      <c r="AT103" s="63"/>
      <c r="AU103" s="63"/>
      <c r="AV103" s="63"/>
      <c r="AW103" s="63"/>
      <c r="AX103" s="63"/>
      <c r="AY103" s="63"/>
      <c r="AZ103" s="63"/>
      <c r="BA103" s="63"/>
      <c r="BB103" s="63"/>
      <c r="BC103" s="63"/>
      <c r="BD103" s="63"/>
      <c r="BE103" s="63"/>
      <c r="BF103" s="63"/>
      <c r="BG103" s="63"/>
      <c r="BH103" s="63"/>
      <c r="BI103" s="63"/>
      <c r="BJ103" s="63"/>
      <c r="BK103" s="63"/>
      <c r="BL103" s="63"/>
      <c r="BM103" s="63"/>
      <c r="BN103" s="63"/>
      <c r="BO103" s="63"/>
      <c r="BP103" s="63"/>
      <c r="BQ103" s="63"/>
      <c r="BR103" s="63"/>
      <c r="BS103" s="63"/>
      <c r="BT103" s="63"/>
      <c r="BU103" s="63"/>
      <c r="BV103" s="63"/>
      <c r="BW103" s="63"/>
      <c r="BX103" s="63"/>
      <c r="BY103" s="63"/>
      <c r="BZ103" s="63"/>
      <c r="CA103" s="63"/>
      <c r="CB103" s="63"/>
      <c r="CC103" s="63"/>
      <c r="CD103" s="63"/>
      <c r="CE103" s="63"/>
      <c r="CF103" s="63"/>
      <c r="CG103" s="63"/>
      <c r="CH103" s="63"/>
      <c r="CI103" s="63"/>
      <c r="CJ103" s="63"/>
      <c r="CK103" s="63"/>
      <c r="CL103" s="63"/>
      <c r="CM103" s="63"/>
      <c r="CN103" s="63"/>
      <c r="CO103" s="63"/>
      <c r="CP103" s="63"/>
      <c r="CQ103" s="63"/>
      <c r="CR103" s="63"/>
      <c r="CS103" s="63"/>
      <c r="CT103" s="63"/>
      <c r="CU103" s="63"/>
      <c r="CV103" s="63"/>
      <c r="CW103" s="63"/>
      <c r="CX103" s="63"/>
      <c r="CY103" s="63"/>
      <c r="CZ103" s="63"/>
      <c r="DA103" s="63"/>
      <c r="DB103" s="63"/>
      <c r="DC103" s="63"/>
      <c r="DD103" s="63"/>
      <c r="DE103" s="63"/>
      <c r="DF103" s="63"/>
      <c r="DG103" s="63"/>
      <c r="DH103" s="63"/>
      <c r="DI103" s="63"/>
      <c r="DJ103" s="63"/>
      <c r="DK103" s="63"/>
      <c r="DL103" s="63"/>
      <c r="DM103" s="63"/>
      <c r="DN103" s="63"/>
      <c r="DO103" s="63"/>
      <c r="DP103" s="63"/>
      <c r="DQ103" s="63"/>
      <c r="DR103" s="63"/>
      <c r="DS103" s="63"/>
      <c r="DT103" s="63"/>
      <c r="DU103" s="63"/>
      <c r="DV103" s="63"/>
      <c r="DW103" s="63"/>
      <c r="DX103" s="63"/>
      <c r="DY103" s="63"/>
      <c r="DZ103" s="63"/>
      <c r="EA103" s="63"/>
      <c r="EB103" s="63"/>
      <c r="EC103" s="63"/>
      <c r="ED103" s="63"/>
      <c r="EE103" s="63"/>
      <c r="EF103" s="63"/>
      <c r="EG103" s="63"/>
      <c r="EH103" s="63"/>
      <c r="EI103" s="63"/>
      <c r="EJ103" s="63"/>
      <c r="EK103" s="63"/>
      <c r="EL103" s="63"/>
      <c r="EM103" s="63"/>
      <c r="EN103" s="63"/>
      <c r="EO103" s="63"/>
      <c r="EP103" s="63"/>
      <c r="EQ103" s="63"/>
      <c r="ER103" s="63"/>
      <c r="ES103" s="63"/>
      <c r="ET103" s="63"/>
    </row>
    <row r="104" spans="1:150" ht="24" thickBot="1" x14ac:dyDescent="0.4">
      <c r="A104" s="85"/>
      <c r="B104" s="85"/>
      <c r="C104" s="85"/>
      <c r="D104" s="85"/>
      <c r="E104" s="85"/>
      <c r="F104" s="85"/>
      <c r="G104" s="85"/>
      <c r="H104" s="85"/>
      <c r="I104" s="85"/>
      <c r="J104" s="85"/>
      <c r="K104" s="85"/>
      <c r="L104" s="85"/>
      <c r="M104" s="85"/>
      <c r="N104" s="85"/>
      <c r="O104" s="85"/>
      <c r="P104" s="85"/>
      <c r="Q104" s="85"/>
      <c r="R104" s="85"/>
      <c r="S104" s="85"/>
      <c r="T104" s="85"/>
      <c r="U104" s="85"/>
      <c r="V104" s="85"/>
      <c r="W104" s="85"/>
      <c r="X104" s="85"/>
      <c r="Y104" s="85" t="str">
        <f>Tableau8[[#This Row],[GRADE]]&amp;" "&amp;Tableau8[[#This Row],[NOM]]</f>
        <v xml:space="preserve"> </v>
      </c>
      <c r="Z104" s="80"/>
      <c r="AI104" s="63"/>
      <c r="AJ104" s="63"/>
      <c r="AK104" s="63"/>
      <c r="AL104" s="63"/>
      <c r="AM104" s="63"/>
      <c r="AN104" s="63"/>
      <c r="AO104" s="63"/>
      <c r="AP104" s="63"/>
      <c r="AQ104" s="63"/>
      <c r="AR104" s="63"/>
      <c r="AS104" s="63"/>
      <c r="AT104" s="63"/>
      <c r="AU104" s="63"/>
      <c r="AV104" s="63"/>
      <c r="AW104" s="63"/>
      <c r="AX104" s="63"/>
      <c r="AY104" s="63"/>
      <c r="AZ104" s="63"/>
      <c r="BA104" s="63"/>
      <c r="BB104" s="63"/>
      <c r="BC104" s="63"/>
      <c r="BD104" s="63"/>
      <c r="BE104" s="63"/>
      <c r="BF104" s="63"/>
      <c r="BG104" s="63"/>
      <c r="BH104" s="63"/>
      <c r="BI104" s="63"/>
      <c r="BJ104" s="63"/>
      <c r="BK104" s="63"/>
      <c r="BL104" s="63"/>
      <c r="BM104" s="63"/>
      <c r="BN104" s="63"/>
      <c r="BO104" s="63"/>
      <c r="BP104" s="63"/>
      <c r="BQ104" s="63"/>
      <c r="BR104" s="63"/>
      <c r="BS104" s="63"/>
      <c r="BT104" s="63"/>
      <c r="BU104" s="63"/>
      <c r="BV104" s="63"/>
      <c r="BW104" s="63"/>
      <c r="BX104" s="63"/>
      <c r="BY104" s="63"/>
      <c r="BZ104" s="63"/>
      <c r="CA104" s="63"/>
      <c r="CB104" s="63"/>
      <c r="CC104" s="63"/>
      <c r="CD104" s="63"/>
      <c r="CE104" s="63"/>
      <c r="CF104" s="63"/>
      <c r="CG104" s="63"/>
      <c r="CH104" s="63"/>
      <c r="CI104" s="63"/>
      <c r="CJ104" s="63"/>
      <c r="CK104" s="63"/>
      <c r="CL104" s="63"/>
      <c r="CM104" s="63"/>
      <c r="CN104" s="63"/>
      <c r="CO104" s="63"/>
      <c r="CP104" s="63"/>
      <c r="CQ104" s="63"/>
      <c r="CR104" s="63"/>
      <c r="CS104" s="63"/>
      <c r="CT104" s="63"/>
      <c r="CU104" s="63"/>
      <c r="CV104" s="63"/>
      <c r="CW104" s="63"/>
      <c r="CX104" s="63"/>
      <c r="CY104" s="63"/>
      <c r="CZ104" s="63"/>
      <c r="DA104" s="63"/>
      <c r="DB104" s="63"/>
      <c r="DC104" s="63"/>
      <c r="DD104" s="63"/>
      <c r="DE104" s="63"/>
      <c r="DF104" s="63"/>
      <c r="DG104" s="63"/>
      <c r="DH104" s="63"/>
      <c r="DI104" s="63"/>
      <c r="DJ104" s="63"/>
      <c r="DK104" s="63"/>
      <c r="DL104" s="63"/>
      <c r="DM104" s="63"/>
      <c r="DN104" s="63"/>
      <c r="DO104" s="63"/>
      <c r="DP104" s="63"/>
      <c r="DQ104" s="63"/>
      <c r="DR104" s="63"/>
      <c r="DS104" s="63"/>
      <c r="DT104" s="63"/>
      <c r="DU104" s="63"/>
      <c r="DV104" s="63"/>
      <c r="DW104" s="63"/>
      <c r="DX104" s="63"/>
      <c r="DY104" s="63"/>
      <c r="DZ104" s="63"/>
      <c r="EA104" s="63"/>
      <c r="EB104" s="63"/>
      <c r="EC104" s="63"/>
      <c r="ED104" s="63"/>
      <c r="EE104" s="63"/>
      <c r="EF104" s="63"/>
      <c r="EG104" s="63"/>
      <c r="EH104" s="63"/>
      <c r="EI104" s="63"/>
      <c r="EJ104" s="63"/>
      <c r="EK104" s="63"/>
      <c r="EL104" s="63"/>
      <c r="EM104" s="63"/>
      <c r="EN104" s="63"/>
      <c r="EO104" s="63"/>
      <c r="EP104" s="63"/>
      <c r="EQ104" s="63"/>
      <c r="ER104" s="63"/>
      <c r="ES104" s="63"/>
      <c r="ET104" s="63"/>
    </row>
    <row r="105" spans="1:150" ht="24" thickBot="1" x14ac:dyDescent="0.4">
      <c r="A105" s="85"/>
      <c r="B105" s="85"/>
      <c r="C105" s="85"/>
      <c r="D105" s="85"/>
      <c r="E105" s="85"/>
      <c r="F105" s="85"/>
      <c r="G105" s="85"/>
      <c r="H105" s="85"/>
      <c r="I105" s="85"/>
      <c r="J105" s="85"/>
      <c r="K105" s="85"/>
      <c r="L105" s="85"/>
      <c r="M105" s="85"/>
      <c r="N105" s="85"/>
      <c r="O105" s="85"/>
      <c r="P105" s="85"/>
      <c r="Q105" s="85"/>
      <c r="R105" s="85"/>
      <c r="S105" s="85"/>
      <c r="T105" s="85"/>
      <c r="U105" s="85"/>
      <c r="V105" s="85"/>
      <c r="W105" s="85"/>
      <c r="X105" s="85"/>
      <c r="Y105" s="85" t="str">
        <f>Tableau8[[#This Row],[GRADE]]&amp;" "&amp;Tableau8[[#This Row],[NOM]]</f>
        <v xml:space="preserve"> </v>
      </c>
      <c r="Z105" s="80"/>
      <c r="AI105" s="63"/>
      <c r="AJ105" s="63"/>
      <c r="AK105" s="63"/>
      <c r="AL105" s="63"/>
      <c r="AM105" s="63"/>
      <c r="AN105" s="63"/>
      <c r="AO105" s="63"/>
      <c r="AP105" s="63"/>
      <c r="AQ105" s="63"/>
      <c r="AR105" s="63"/>
      <c r="AS105" s="63"/>
      <c r="AT105" s="63"/>
      <c r="AU105" s="63"/>
      <c r="AV105" s="63"/>
      <c r="AW105" s="63"/>
      <c r="AX105" s="63"/>
      <c r="AY105" s="63"/>
      <c r="AZ105" s="63"/>
      <c r="BA105" s="63"/>
      <c r="BB105" s="63"/>
      <c r="BC105" s="63"/>
      <c r="BD105" s="63"/>
      <c r="BE105" s="63"/>
      <c r="BF105" s="63"/>
      <c r="BG105" s="63"/>
      <c r="BH105" s="63"/>
      <c r="BI105" s="63"/>
      <c r="BJ105" s="63"/>
      <c r="BK105" s="63"/>
      <c r="BL105" s="63"/>
      <c r="BM105" s="63"/>
      <c r="BN105" s="63"/>
      <c r="BO105" s="63"/>
      <c r="BP105" s="63"/>
      <c r="BQ105" s="63"/>
      <c r="BR105" s="63"/>
      <c r="BS105" s="63"/>
      <c r="BT105" s="63"/>
      <c r="BU105" s="63"/>
      <c r="BV105" s="63"/>
      <c r="BW105" s="63"/>
      <c r="BX105" s="63"/>
      <c r="BY105" s="63"/>
      <c r="BZ105" s="63"/>
      <c r="CA105" s="63"/>
      <c r="CB105" s="63"/>
      <c r="CC105" s="63"/>
      <c r="CD105" s="63"/>
      <c r="CE105" s="63"/>
      <c r="CF105" s="63"/>
      <c r="CG105" s="63"/>
      <c r="CH105" s="63"/>
      <c r="CI105" s="63"/>
      <c r="CJ105" s="63"/>
      <c r="CK105" s="63"/>
      <c r="CL105" s="63"/>
      <c r="CM105" s="63"/>
      <c r="CN105" s="63"/>
      <c r="CO105" s="63"/>
      <c r="CP105" s="63"/>
      <c r="CQ105" s="63"/>
      <c r="CR105" s="63"/>
      <c r="CS105" s="63"/>
      <c r="CT105" s="63"/>
      <c r="CU105" s="63"/>
      <c r="CV105" s="63"/>
      <c r="CW105" s="63"/>
      <c r="CX105" s="63"/>
      <c r="CY105" s="63"/>
      <c r="CZ105" s="63"/>
      <c r="DA105" s="63"/>
      <c r="DB105" s="63"/>
      <c r="DC105" s="63"/>
      <c r="DD105" s="63"/>
      <c r="DE105" s="63"/>
      <c r="DF105" s="63"/>
      <c r="DG105" s="63"/>
      <c r="DH105" s="63"/>
      <c r="DI105" s="63"/>
      <c r="DJ105" s="63"/>
      <c r="DK105" s="63"/>
      <c r="DL105" s="63"/>
      <c r="DM105" s="63"/>
      <c r="DN105" s="63"/>
      <c r="DO105" s="63"/>
      <c r="DP105" s="63"/>
      <c r="DQ105" s="63"/>
      <c r="DR105" s="63"/>
      <c r="DS105" s="63"/>
      <c r="DT105" s="63"/>
      <c r="DU105" s="63"/>
      <c r="DV105" s="63"/>
      <c r="DW105" s="63"/>
      <c r="DX105" s="63"/>
      <c r="DY105" s="63"/>
      <c r="DZ105" s="63"/>
      <c r="EA105" s="63"/>
      <c r="EB105" s="63"/>
      <c r="EC105" s="63"/>
      <c r="ED105" s="63"/>
      <c r="EE105" s="63"/>
      <c r="EF105" s="63"/>
      <c r="EG105" s="63"/>
      <c r="EH105" s="63"/>
      <c r="EI105" s="63"/>
      <c r="EJ105" s="63"/>
      <c r="EK105" s="63"/>
      <c r="EL105" s="63"/>
      <c r="EM105" s="63"/>
      <c r="EN105" s="63"/>
      <c r="EO105" s="63"/>
      <c r="EP105" s="63"/>
      <c r="EQ105" s="63"/>
      <c r="ER105" s="63"/>
      <c r="ES105" s="63"/>
      <c r="ET105" s="63"/>
    </row>
    <row r="106" spans="1:150" ht="24" thickBot="1" x14ac:dyDescent="0.4">
      <c r="A106" s="85"/>
      <c r="B106" s="99"/>
      <c r="C106" s="85"/>
      <c r="D106" s="85"/>
      <c r="E106" s="85"/>
      <c r="F106" s="100"/>
      <c r="G106" s="100"/>
      <c r="H106" s="100"/>
      <c r="I106" s="100"/>
      <c r="J106" s="100"/>
      <c r="K106" s="100"/>
      <c r="L106" s="100"/>
      <c r="M106" s="100"/>
      <c r="N106" s="100"/>
      <c r="O106" s="100"/>
      <c r="P106" s="100"/>
      <c r="Q106" s="100"/>
      <c r="R106" s="100"/>
      <c r="S106" s="100"/>
      <c r="T106" s="100"/>
      <c r="U106" s="100"/>
      <c r="V106" s="100"/>
      <c r="W106" s="85"/>
      <c r="X106" s="100"/>
      <c r="Y106" s="100" t="str">
        <f>Tableau8[[#This Row],[GRADE]]&amp;" "&amp;Tableau8[[#This Row],[NOM]]</f>
        <v xml:space="preserve"> </v>
      </c>
      <c r="Z106" s="80"/>
      <c r="AI106" s="63"/>
      <c r="AJ106" s="63"/>
      <c r="AK106" s="63"/>
      <c r="AL106" s="63"/>
      <c r="AM106" s="63"/>
      <c r="AN106" s="63"/>
      <c r="AO106" s="63"/>
      <c r="AP106" s="63"/>
      <c r="AQ106" s="63"/>
      <c r="AR106" s="63"/>
      <c r="AS106" s="63"/>
      <c r="AT106" s="63"/>
      <c r="AU106" s="63"/>
      <c r="AV106" s="63"/>
      <c r="AW106" s="63"/>
      <c r="AX106" s="63"/>
      <c r="AY106" s="63"/>
      <c r="AZ106" s="63"/>
      <c r="BA106" s="63"/>
      <c r="BB106" s="63"/>
      <c r="BC106" s="63"/>
      <c r="BD106" s="63"/>
      <c r="BE106" s="63"/>
      <c r="BF106" s="63"/>
      <c r="BG106" s="63"/>
      <c r="BH106" s="63"/>
      <c r="BI106" s="63"/>
      <c r="BJ106" s="63"/>
      <c r="BK106" s="63"/>
      <c r="BL106" s="63"/>
      <c r="BM106" s="63"/>
      <c r="BN106" s="63"/>
      <c r="BO106" s="63"/>
      <c r="BP106" s="63"/>
      <c r="BQ106" s="63"/>
      <c r="BR106" s="63"/>
      <c r="BS106" s="63"/>
      <c r="BT106" s="63"/>
      <c r="BU106" s="63"/>
      <c r="BV106" s="63"/>
      <c r="BW106" s="63"/>
      <c r="BX106" s="63"/>
      <c r="BY106" s="63"/>
      <c r="BZ106" s="63"/>
      <c r="CA106" s="63"/>
      <c r="CB106" s="63"/>
      <c r="CC106" s="63"/>
      <c r="CD106" s="63"/>
      <c r="CE106" s="63"/>
      <c r="CF106" s="63"/>
      <c r="CG106" s="63"/>
      <c r="CH106" s="63"/>
      <c r="CI106" s="63"/>
      <c r="CJ106" s="63"/>
      <c r="CK106" s="63"/>
      <c r="CL106" s="63"/>
      <c r="CM106" s="63"/>
      <c r="CN106" s="63"/>
      <c r="CO106" s="63"/>
      <c r="CP106" s="63"/>
      <c r="CQ106" s="63"/>
      <c r="CR106" s="63"/>
      <c r="CS106" s="63"/>
      <c r="CT106" s="63"/>
      <c r="CU106" s="63"/>
      <c r="CV106" s="63"/>
      <c r="CW106" s="63"/>
      <c r="CX106" s="63"/>
      <c r="CY106" s="63"/>
      <c r="CZ106" s="63"/>
      <c r="DA106" s="63"/>
      <c r="DB106" s="63"/>
      <c r="DC106" s="63"/>
      <c r="DD106" s="63"/>
      <c r="DE106" s="63"/>
      <c r="DF106" s="63"/>
      <c r="DG106" s="63"/>
      <c r="DH106" s="63"/>
      <c r="DI106" s="63"/>
      <c r="DJ106" s="63"/>
      <c r="DK106" s="63"/>
      <c r="DL106" s="63"/>
      <c r="DM106" s="63"/>
      <c r="DN106" s="63"/>
      <c r="DO106" s="63"/>
      <c r="DP106" s="63"/>
      <c r="DQ106" s="63"/>
      <c r="DR106" s="63"/>
      <c r="DS106" s="63"/>
      <c r="DT106" s="63"/>
      <c r="DU106" s="63"/>
      <c r="DV106" s="63"/>
      <c r="DW106" s="63"/>
      <c r="DX106" s="63"/>
      <c r="DY106" s="63"/>
      <c r="DZ106" s="63"/>
      <c r="EA106" s="63"/>
      <c r="EB106" s="63"/>
      <c r="EC106" s="63"/>
      <c r="ED106" s="63"/>
      <c r="EE106" s="63"/>
      <c r="EF106" s="63"/>
      <c r="EG106" s="63"/>
      <c r="EH106" s="63"/>
      <c r="EI106" s="63"/>
      <c r="EJ106" s="63"/>
      <c r="EK106" s="63"/>
      <c r="EL106" s="63"/>
      <c r="EM106" s="63"/>
      <c r="EN106" s="63"/>
      <c r="EO106" s="63"/>
      <c r="EP106" s="63"/>
      <c r="EQ106" s="63"/>
      <c r="ER106" s="63"/>
      <c r="ES106" s="63"/>
      <c r="ET106" s="63"/>
    </row>
    <row r="107" spans="1:150" ht="24" thickBot="1" x14ac:dyDescent="0.4">
      <c r="A107" s="85"/>
      <c r="B107" s="99"/>
      <c r="C107" s="85"/>
      <c r="D107" s="85"/>
      <c r="E107" s="99"/>
      <c r="F107" s="100"/>
      <c r="G107" s="100"/>
      <c r="H107" s="100"/>
      <c r="I107" s="100"/>
      <c r="J107" s="100"/>
      <c r="K107" s="100"/>
      <c r="L107" s="100"/>
      <c r="M107" s="85"/>
      <c r="N107" s="100"/>
      <c r="O107" s="100"/>
      <c r="P107" s="100"/>
      <c r="Q107" s="100"/>
      <c r="R107" s="100"/>
      <c r="S107" s="100"/>
      <c r="T107" s="100"/>
      <c r="U107" s="100"/>
      <c r="V107" s="100"/>
      <c r="W107" s="85"/>
      <c r="X107" s="100"/>
      <c r="Y107" s="100" t="str">
        <f>Tableau8[[#This Row],[GRADE]]&amp;" "&amp;Tableau8[[#This Row],[NOM]]</f>
        <v xml:space="preserve"> </v>
      </c>
      <c r="Z107" s="80"/>
      <c r="AI107" s="63"/>
      <c r="AJ107" s="63"/>
      <c r="AK107" s="63"/>
      <c r="AL107" s="63"/>
      <c r="AM107" s="63"/>
      <c r="AN107" s="63"/>
      <c r="AO107" s="63"/>
      <c r="AP107" s="63"/>
      <c r="AQ107" s="63"/>
      <c r="AR107" s="63"/>
      <c r="AS107" s="63"/>
      <c r="AT107" s="63"/>
      <c r="AU107" s="63"/>
      <c r="AV107" s="63"/>
      <c r="AW107" s="63"/>
      <c r="AX107" s="63"/>
      <c r="AY107" s="63"/>
      <c r="AZ107" s="63"/>
      <c r="BA107" s="63"/>
      <c r="BB107" s="63"/>
      <c r="BC107" s="63"/>
      <c r="BD107" s="63"/>
      <c r="BE107" s="63"/>
      <c r="BF107" s="63"/>
      <c r="BG107" s="63"/>
      <c r="BH107" s="63"/>
      <c r="BI107" s="63"/>
      <c r="BJ107" s="63"/>
      <c r="BK107" s="63"/>
      <c r="BL107" s="63"/>
      <c r="BM107" s="63"/>
      <c r="BN107" s="63"/>
      <c r="BO107" s="63"/>
      <c r="BP107" s="63"/>
      <c r="BQ107" s="63"/>
      <c r="BR107" s="63"/>
      <c r="BS107" s="63"/>
      <c r="BT107" s="63"/>
      <c r="BU107" s="63"/>
      <c r="BV107" s="63"/>
      <c r="BW107" s="63"/>
      <c r="BX107" s="63"/>
      <c r="BY107" s="63"/>
      <c r="BZ107" s="63"/>
      <c r="CA107" s="63"/>
      <c r="CB107" s="63"/>
      <c r="CC107" s="63"/>
      <c r="CD107" s="63"/>
      <c r="CE107" s="63"/>
      <c r="CF107" s="63"/>
      <c r="CG107" s="63"/>
      <c r="CH107" s="63"/>
      <c r="CI107" s="63"/>
      <c r="CJ107" s="63"/>
      <c r="CK107" s="63"/>
      <c r="CL107" s="63"/>
      <c r="CM107" s="63"/>
      <c r="CN107" s="63"/>
      <c r="CO107" s="63"/>
      <c r="CP107" s="63"/>
      <c r="CQ107" s="63"/>
      <c r="CR107" s="63"/>
      <c r="CS107" s="63"/>
      <c r="CT107" s="63"/>
      <c r="CU107" s="63"/>
      <c r="CV107" s="63"/>
      <c r="CW107" s="63"/>
      <c r="CX107" s="63"/>
      <c r="CY107" s="63"/>
      <c r="CZ107" s="63"/>
      <c r="DA107" s="63"/>
      <c r="DB107" s="63"/>
      <c r="DC107" s="63"/>
      <c r="DD107" s="63"/>
      <c r="DE107" s="63"/>
      <c r="DF107" s="63"/>
      <c r="DG107" s="63"/>
      <c r="DH107" s="63"/>
      <c r="DI107" s="63"/>
      <c r="DJ107" s="63"/>
      <c r="DK107" s="63"/>
      <c r="DL107" s="63"/>
      <c r="DM107" s="63"/>
      <c r="DN107" s="63"/>
      <c r="DO107" s="63"/>
      <c r="DP107" s="63"/>
      <c r="DQ107" s="63"/>
      <c r="DR107" s="63"/>
      <c r="DS107" s="63"/>
      <c r="DT107" s="63"/>
      <c r="DU107" s="63"/>
      <c r="DV107" s="63"/>
      <c r="DW107" s="63"/>
      <c r="DX107" s="63"/>
      <c r="DY107" s="63"/>
      <c r="DZ107" s="63"/>
      <c r="EA107" s="63"/>
      <c r="EB107" s="63"/>
      <c r="EC107" s="63"/>
      <c r="ED107" s="63"/>
      <c r="EE107" s="63"/>
      <c r="EF107" s="63"/>
      <c r="EG107" s="63"/>
      <c r="EH107" s="63"/>
      <c r="EI107" s="63"/>
      <c r="EJ107" s="63"/>
      <c r="EK107" s="63"/>
      <c r="EL107" s="63"/>
      <c r="EM107" s="63"/>
      <c r="EN107" s="63"/>
      <c r="EO107" s="63"/>
      <c r="EP107" s="63"/>
      <c r="EQ107" s="63"/>
      <c r="ER107" s="63"/>
      <c r="ES107" s="63"/>
      <c r="ET107" s="63"/>
    </row>
    <row r="108" spans="1:150" ht="24" hidden="1" thickBot="1" x14ac:dyDescent="0.4">
      <c r="A108" s="85"/>
      <c r="B108" s="85"/>
      <c r="C108" s="85"/>
      <c r="D108" s="85"/>
      <c r="E108" s="85"/>
      <c r="F108" s="85"/>
      <c r="G108" s="85"/>
      <c r="H108" s="85"/>
      <c r="I108" s="85"/>
      <c r="J108" s="85"/>
      <c r="K108" s="85"/>
      <c r="L108" s="85"/>
      <c r="M108" s="85"/>
      <c r="N108" s="85"/>
      <c r="O108" s="85"/>
      <c r="P108" s="85"/>
      <c r="Q108" s="85"/>
      <c r="R108" s="85"/>
      <c r="S108" s="85"/>
      <c r="T108" s="85"/>
      <c r="U108" s="85"/>
      <c r="V108" s="85"/>
      <c r="W108" s="85"/>
      <c r="X108" s="85"/>
      <c r="Y108" s="95" t="str">
        <f>Tableau8[[#This Row],[GRADE]]&amp;" "&amp;Tableau8[[#This Row],[NOM]]</f>
        <v xml:space="preserve"> </v>
      </c>
      <c r="Z108" s="80"/>
      <c r="AI108" s="63"/>
      <c r="AJ108" s="63"/>
      <c r="AK108" s="63"/>
      <c r="AL108" s="63"/>
      <c r="AM108" s="63"/>
      <c r="AN108" s="63"/>
      <c r="AO108" s="63"/>
      <c r="AP108" s="63"/>
      <c r="AQ108" s="63"/>
      <c r="AR108" s="63"/>
      <c r="AS108" s="63"/>
      <c r="AT108" s="63"/>
      <c r="AU108" s="63"/>
      <c r="AV108" s="63"/>
      <c r="AW108" s="63"/>
      <c r="AX108" s="63"/>
      <c r="AY108" s="63"/>
      <c r="AZ108" s="63"/>
      <c r="BA108" s="63"/>
      <c r="BB108" s="63"/>
      <c r="BC108" s="63"/>
      <c r="BD108" s="63"/>
      <c r="BE108" s="63"/>
      <c r="BF108" s="63"/>
      <c r="BG108" s="63"/>
      <c r="BH108" s="63"/>
      <c r="BI108" s="63"/>
      <c r="BJ108" s="63"/>
      <c r="BK108" s="63"/>
      <c r="BL108" s="63"/>
      <c r="BM108" s="63"/>
      <c r="BN108" s="63"/>
      <c r="BO108" s="63"/>
      <c r="BP108" s="63"/>
      <c r="BQ108" s="63"/>
      <c r="BR108" s="63"/>
      <c r="BS108" s="63"/>
      <c r="BT108" s="63"/>
      <c r="BU108" s="63"/>
      <c r="BV108" s="63"/>
      <c r="BW108" s="63"/>
      <c r="BX108" s="63"/>
      <c r="BY108" s="63"/>
      <c r="BZ108" s="63"/>
      <c r="CA108" s="63"/>
      <c r="CB108" s="63"/>
      <c r="CC108" s="63"/>
      <c r="CD108" s="63"/>
      <c r="CE108" s="63"/>
      <c r="CF108" s="63"/>
      <c r="CG108" s="63"/>
      <c r="CH108" s="63"/>
      <c r="CI108" s="63"/>
      <c r="CJ108" s="63"/>
      <c r="CK108" s="63"/>
      <c r="CL108" s="63"/>
      <c r="CM108" s="63"/>
      <c r="CN108" s="63"/>
      <c r="CO108" s="63"/>
      <c r="CP108" s="63"/>
      <c r="CQ108" s="63"/>
      <c r="CR108" s="63"/>
      <c r="CS108" s="63"/>
      <c r="CT108" s="63"/>
      <c r="CU108" s="63"/>
      <c r="CV108" s="63"/>
      <c r="CW108" s="63"/>
      <c r="CX108" s="63"/>
      <c r="CY108" s="63"/>
      <c r="CZ108" s="63"/>
      <c r="DA108" s="63"/>
      <c r="DB108" s="63"/>
      <c r="DC108" s="63"/>
      <c r="DD108" s="63"/>
      <c r="DE108" s="63"/>
      <c r="DF108" s="63"/>
      <c r="DG108" s="63"/>
      <c r="DH108" s="63"/>
      <c r="DI108" s="63"/>
      <c r="DJ108" s="63"/>
      <c r="DK108" s="63"/>
      <c r="DL108" s="63"/>
      <c r="DM108" s="63"/>
      <c r="DN108" s="63"/>
      <c r="DO108" s="63"/>
      <c r="DP108" s="63"/>
      <c r="DQ108" s="63"/>
      <c r="DR108" s="63"/>
      <c r="DS108" s="63"/>
      <c r="DT108" s="63"/>
      <c r="DU108" s="63"/>
      <c r="DV108" s="63"/>
      <c r="DW108" s="63"/>
      <c r="DX108" s="63"/>
      <c r="DY108" s="63"/>
      <c r="DZ108" s="63"/>
      <c r="EA108" s="63"/>
      <c r="EB108" s="63"/>
      <c r="EC108" s="63"/>
      <c r="ED108" s="63"/>
      <c r="EE108" s="63"/>
      <c r="EF108" s="63"/>
      <c r="EG108" s="63"/>
      <c r="EH108" s="63"/>
      <c r="EI108" s="63"/>
      <c r="EJ108" s="63"/>
      <c r="EK108" s="63"/>
      <c r="EL108" s="63"/>
      <c r="EM108" s="63"/>
      <c r="EN108" s="63"/>
      <c r="EO108" s="63"/>
      <c r="EP108" s="63"/>
      <c r="EQ108" s="63"/>
      <c r="ER108" s="63"/>
      <c r="ES108" s="63"/>
      <c r="ET108" s="63"/>
    </row>
    <row r="109" spans="1:150" ht="24" hidden="1" thickBot="1" x14ac:dyDescent="0.4">
      <c r="A109" s="85"/>
      <c r="B109" s="85"/>
      <c r="C109" s="85"/>
      <c r="D109" s="85"/>
      <c r="E109" s="85"/>
      <c r="F109" s="85"/>
      <c r="G109" s="85"/>
      <c r="H109" s="85"/>
      <c r="I109" s="85"/>
      <c r="J109" s="85"/>
      <c r="K109" s="85"/>
      <c r="L109" s="85"/>
      <c r="M109" s="85"/>
      <c r="N109" s="85"/>
      <c r="O109" s="85"/>
      <c r="P109" s="85"/>
      <c r="Q109" s="85"/>
      <c r="R109" s="85"/>
      <c r="S109" s="85"/>
      <c r="T109" s="85"/>
      <c r="U109" s="85"/>
      <c r="V109" s="85"/>
      <c r="W109" s="85"/>
      <c r="X109" s="85"/>
      <c r="Y109" s="95" t="str">
        <f>Tableau8[[#This Row],[GRADE]]&amp;" "&amp;Tableau8[[#This Row],[NOM]]</f>
        <v xml:space="preserve"> </v>
      </c>
      <c r="Z109" s="80"/>
      <c r="AI109" s="63"/>
      <c r="AJ109" s="63"/>
      <c r="AK109" s="63"/>
      <c r="AL109" s="63"/>
      <c r="AM109" s="63"/>
      <c r="AN109" s="63"/>
      <c r="AO109" s="63"/>
      <c r="AP109" s="63"/>
      <c r="AQ109" s="63"/>
      <c r="AR109" s="63"/>
      <c r="AS109" s="63"/>
      <c r="AT109" s="63"/>
      <c r="AU109" s="63"/>
      <c r="AV109" s="63"/>
      <c r="AW109" s="63"/>
      <c r="AX109" s="63"/>
      <c r="AY109" s="63"/>
      <c r="AZ109" s="63"/>
      <c r="BA109" s="63"/>
      <c r="BB109" s="63"/>
      <c r="BC109" s="63"/>
      <c r="BD109" s="63"/>
      <c r="BE109" s="63"/>
      <c r="BF109" s="63"/>
      <c r="BG109" s="63"/>
      <c r="BH109" s="63"/>
      <c r="BI109" s="63"/>
      <c r="BJ109" s="63"/>
      <c r="BK109" s="63"/>
      <c r="BL109" s="63"/>
      <c r="BM109" s="63"/>
      <c r="BN109" s="63"/>
      <c r="BO109" s="63"/>
      <c r="BP109" s="63"/>
      <c r="BQ109" s="63"/>
      <c r="BR109" s="63"/>
      <c r="BS109" s="63"/>
      <c r="BT109" s="63"/>
      <c r="BU109" s="63"/>
      <c r="BV109" s="63"/>
      <c r="BW109" s="63"/>
      <c r="BX109" s="63"/>
      <c r="BY109" s="63"/>
      <c r="BZ109" s="63"/>
      <c r="CA109" s="63"/>
      <c r="CB109" s="63"/>
      <c r="CC109" s="63"/>
      <c r="CD109" s="63"/>
      <c r="CE109" s="63"/>
      <c r="CF109" s="63"/>
      <c r="CG109" s="63"/>
      <c r="CH109" s="63"/>
      <c r="CI109" s="63"/>
      <c r="CJ109" s="63"/>
      <c r="CK109" s="63"/>
      <c r="CL109" s="63"/>
      <c r="CM109" s="63"/>
      <c r="CN109" s="63"/>
      <c r="CO109" s="63"/>
      <c r="CP109" s="63"/>
      <c r="CQ109" s="63"/>
      <c r="CR109" s="63"/>
      <c r="CS109" s="63"/>
      <c r="CT109" s="63"/>
      <c r="CU109" s="63"/>
      <c r="CV109" s="63"/>
      <c r="CW109" s="63"/>
      <c r="CX109" s="63"/>
      <c r="CY109" s="63"/>
      <c r="CZ109" s="63"/>
      <c r="DA109" s="63"/>
      <c r="DB109" s="63"/>
      <c r="DC109" s="63"/>
      <c r="DD109" s="63"/>
      <c r="DE109" s="63"/>
      <c r="DF109" s="63"/>
      <c r="DG109" s="63"/>
      <c r="DH109" s="63"/>
      <c r="DI109" s="63"/>
      <c r="DJ109" s="63"/>
      <c r="DK109" s="63"/>
      <c r="DL109" s="63"/>
      <c r="DM109" s="63"/>
      <c r="DN109" s="63"/>
      <c r="DO109" s="63"/>
      <c r="DP109" s="63"/>
      <c r="DQ109" s="63"/>
      <c r="DR109" s="63"/>
      <c r="DS109" s="63"/>
      <c r="DT109" s="63"/>
      <c r="DU109" s="63"/>
      <c r="DV109" s="63"/>
      <c r="DW109" s="63"/>
      <c r="DX109" s="63"/>
      <c r="DY109" s="63"/>
      <c r="DZ109" s="63"/>
      <c r="EA109" s="63"/>
      <c r="EB109" s="63"/>
      <c r="EC109" s="63"/>
      <c r="ED109" s="63"/>
      <c r="EE109" s="63"/>
      <c r="EF109" s="63"/>
      <c r="EG109" s="63"/>
      <c r="EH109" s="63"/>
      <c r="EI109" s="63"/>
      <c r="EJ109" s="63"/>
      <c r="EK109" s="63"/>
      <c r="EL109" s="63"/>
      <c r="EM109" s="63"/>
      <c r="EN109" s="63"/>
      <c r="EO109" s="63"/>
      <c r="EP109" s="63"/>
      <c r="EQ109" s="63"/>
      <c r="ER109" s="63"/>
      <c r="ES109" s="63"/>
      <c r="ET109" s="63"/>
    </row>
    <row r="110" spans="1:150" ht="24" hidden="1" thickBot="1" x14ac:dyDescent="0.4">
      <c r="A110" s="85"/>
      <c r="B110" s="85"/>
      <c r="C110" s="85"/>
      <c r="D110" s="85"/>
      <c r="E110" s="85"/>
      <c r="F110" s="85"/>
      <c r="G110" s="85"/>
      <c r="H110" s="85"/>
      <c r="I110" s="85"/>
      <c r="J110" s="85"/>
      <c r="K110" s="85"/>
      <c r="L110" s="85"/>
      <c r="M110" s="85"/>
      <c r="N110" s="85"/>
      <c r="O110" s="85"/>
      <c r="P110" s="85"/>
      <c r="Q110" s="85"/>
      <c r="R110" s="85"/>
      <c r="S110" s="85"/>
      <c r="T110" s="85"/>
      <c r="U110" s="85"/>
      <c r="V110" s="85"/>
      <c r="W110" s="85"/>
      <c r="X110" s="85"/>
      <c r="Y110" s="95" t="str">
        <f>Tableau8[[#This Row],[GRADE]]&amp;" "&amp;Tableau8[[#This Row],[NOM]]</f>
        <v xml:space="preserve"> </v>
      </c>
      <c r="Z110" s="80"/>
      <c r="AI110" s="63"/>
      <c r="AJ110" s="63"/>
      <c r="AK110" s="63"/>
      <c r="AL110" s="63"/>
      <c r="AM110" s="63"/>
      <c r="AN110" s="63"/>
      <c r="AO110" s="63"/>
      <c r="AP110" s="63"/>
      <c r="AQ110" s="63"/>
      <c r="AR110" s="63"/>
      <c r="AS110" s="63"/>
      <c r="AT110" s="63"/>
      <c r="AU110" s="63"/>
      <c r="AV110" s="63"/>
      <c r="AW110" s="63"/>
      <c r="AX110" s="63"/>
      <c r="AY110" s="63"/>
      <c r="AZ110" s="63"/>
      <c r="BA110" s="63"/>
      <c r="BB110" s="63"/>
      <c r="BC110" s="63"/>
      <c r="BD110" s="63"/>
      <c r="BE110" s="63"/>
      <c r="BF110" s="63"/>
      <c r="BG110" s="63"/>
      <c r="BH110" s="63"/>
      <c r="BI110" s="63"/>
      <c r="BJ110" s="63"/>
      <c r="BK110" s="63"/>
      <c r="BL110" s="63"/>
      <c r="BM110" s="63"/>
      <c r="BN110" s="63"/>
      <c r="BO110" s="63"/>
      <c r="BP110" s="63"/>
      <c r="BQ110" s="63"/>
      <c r="BR110" s="63"/>
      <c r="BS110" s="63"/>
      <c r="BT110" s="63"/>
      <c r="BU110" s="63"/>
      <c r="BV110" s="63"/>
      <c r="BW110" s="63"/>
      <c r="BX110" s="63"/>
      <c r="BY110" s="63"/>
      <c r="BZ110" s="63"/>
      <c r="CA110" s="63"/>
      <c r="CB110" s="63"/>
      <c r="CC110" s="63"/>
      <c r="CD110" s="63"/>
      <c r="CE110" s="63"/>
      <c r="CF110" s="63"/>
      <c r="CG110" s="63"/>
      <c r="CH110" s="63"/>
      <c r="CI110" s="63"/>
      <c r="CJ110" s="63"/>
      <c r="CK110" s="63"/>
      <c r="CL110" s="63"/>
      <c r="CM110" s="63"/>
      <c r="CN110" s="63"/>
      <c r="CO110" s="63"/>
      <c r="CP110" s="63"/>
      <c r="CQ110" s="63"/>
      <c r="CR110" s="63"/>
      <c r="CS110" s="63"/>
      <c r="CT110" s="63"/>
      <c r="CU110" s="63"/>
      <c r="CV110" s="63"/>
      <c r="CW110" s="63"/>
      <c r="CX110" s="63"/>
      <c r="CY110" s="63"/>
      <c r="CZ110" s="63"/>
      <c r="DA110" s="63"/>
      <c r="DB110" s="63"/>
      <c r="DC110" s="63"/>
      <c r="DD110" s="63"/>
      <c r="DE110" s="63"/>
      <c r="DF110" s="63"/>
      <c r="DG110" s="63"/>
      <c r="DH110" s="63"/>
      <c r="DI110" s="63"/>
      <c r="DJ110" s="63"/>
      <c r="DK110" s="63"/>
      <c r="DL110" s="63"/>
      <c r="DM110" s="63"/>
      <c r="DN110" s="63"/>
      <c r="DO110" s="63"/>
      <c r="DP110" s="63"/>
      <c r="DQ110" s="63"/>
      <c r="DR110" s="63"/>
      <c r="DS110" s="63"/>
      <c r="DT110" s="63"/>
      <c r="DU110" s="63"/>
      <c r="DV110" s="63"/>
      <c r="DW110" s="63"/>
      <c r="DX110" s="63"/>
      <c r="DY110" s="63"/>
      <c r="DZ110" s="63"/>
      <c r="EA110" s="63"/>
      <c r="EB110" s="63"/>
      <c r="EC110" s="63"/>
      <c r="ED110" s="63"/>
      <c r="EE110" s="63"/>
      <c r="EF110" s="63"/>
      <c r="EG110" s="63"/>
      <c r="EH110" s="63"/>
      <c r="EI110" s="63"/>
      <c r="EJ110" s="63"/>
      <c r="EK110" s="63"/>
      <c r="EL110" s="63"/>
      <c r="EM110" s="63"/>
      <c r="EN110" s="63"/>
      <c r="EO110" s="63"/>
      <c r="EP110" s="63"/>
      <c r="EQ110" s="63"/>
      <c r="ER110" s="63"/>
      <c r="ES110" s="63"/>
      <c r="ET110" s="63"/>
    </row>
    <row r="111" spans="1:150" ht="24" hidden="1" thickBot="1" x14ac:dyDescent="0.4">
      <c r="A111" s="85"/>
      <c r="B111" s="85"/>
      <c r="C111" s="85"/>
      <c r="D111" s="85"/>
      <c r="E111" s="85"/>
      <c r="F111" s="85"/>
      <c r="G111" s="85"/>
      <c r="H111" s="85"/>
      <c r="I111" s="85"/>
      <c r="J111" s="85"/>
      <c r="K111" s="85"/>
      <c r="L111" s="85"/>
      <c r="M111" s="85"/>
      <c r="N111" s="85"/>
      <c r="O111" s="85"/>
      <c r="P111" s="85"/>
      <c r="Q111" s="85"/>
      <c r="R111" s="85"/>
      <c r="S111" s="85"/>
      <c r="T111" s="85"/>
      <c r="U111" s="85"/>
      <c r="V111" s="85"/>
      <c r="W111" s="85"/>
      <c r="X111" s="85"/>
      <c r="Y111" s="95" t="str">
        <f>Tableau8[[#This Row],[GRADE]]&amp;" "&amp;Tableau8[[#This Row],[NOM]]</f>
        <v xml:space="preserve"> </v>
      </c>
      <c r="Z111" s="80"/>
      <c r="AI111" s="63"/>
      <c r="AJ111" s="63"/>
      <c r="AK111" s="63"/>
      <c r="AL111" s="63"/>
      <c r="AM111" s="63"/>
      <c r="AN111" s="63"/>
      <c r="AO111" s="63"/>
      <c r="AP111" s="63"/>
      <c r="AQ111" s="63"/>
      <c r="AR111" s="63"/>
      <c r="AS111" s="63"/>
      <c r="AT111" s="63"/>
      <c r="AU111" s="63"/>
      <c r="AV111" s="63"/>
      <c r="AW111" s="63"/>
      <c r="AX111" s="63"/>
      <c r="AY111" s="63"/>
      <c r="AZ111" s="63"/>
      <c r="BA111" s="63"/>
      <c r="BB111" s="63"/>
      <c r="BC111" s="63"/>
      <c r="BD111" s="63"/>
      <c r="BE111" s="63"/>
      <c r="BF111" s="63"/>
      <c r="BG111" s="63"/>
      <c r="BH111" s="63"/>
      <c r="BI111" s="63"/>
      <c r="BJ111" s="63"/>
      <c r="BK111" s="63"/>
      <c r="BL111" s="63"/>
      <c r="BM111" s="63"/>
      <c r="BN111" s="63"/>
      <c r="BO111" s="63"/>
      <c r="BP111" s="63"/>
      <c r="BQ111" s="63"/>
      <c r="BR111" s="63"/>
      <c r="BS111" s="63"/>
      <c r="BT111" s="63"/>
      <c r="BU111" s="63"/>
      <c r="BV111" s="63"/>
      <c r="BW111" s="63"/>
      <c r="BX111" s="63"/>
      <c r="BY111" s="63"/>
      <c r="BZ111" s="63"/>
      <c r="CA111" s="63"/>
      <c r="CB111" s="63"/>
      <c r="CC111" s="63"/>
      <c r="CD111" s="63"/>
      <c r="CE111" s="63"/>
      <c r="CF111" s="63"/>
      <c r="CG111" s="63"/>
      <c r="CH111" s="63"/>
      <c r="CI111" s="63"/>
      <c r="CJ111" s="63"/>
      <c r="CK111" s="63"/>
      <c r="CL111" s="63"/>
      <c r="CM111" s="63"/>
      <c r="CN111" s="63"/>
      <c r="CO111" s="63"/>
      <c r="CP111" s="63"/>
      <c r="CQ111" s="63"/>
      <c r="CR111" s="63"/>
      <c r="CS111" s="63"/>
      <c r="CT111" s="63"/>
      <c r="CU111" s="63"/>
      <c r="CV111" s="63"/>
      <c r="CW111" s="63"/>
      <c r="CX111" s="63"/>
      <c r="CY111" s="63"/>
      <c r="CZ111" s="63"/>
      <c r="DA111" s="63"/>
      <c r="DB111" s="63"/>
      <c r="DC111" s="63"/>
      <c r="DD111" s="63"/>
      <c r="DE111" s="63"/>
      <c r="DF111" s="63"/>
      <c r="DG111" s="63"/>
      <c r="DH111" s="63"/>
      <c r="DI111" s="63"/>
      <c r="DJ111" s="63"/>
      <c r="DK111" s="63"/>
      <c r="DL111" s="63"/>
      <c r="DM111" s="63"/>
      <c r="DN111" s="63"/>
      <c r="DO111" s="63"/>
      <c r="DP111" s="63"/>
      <c r="DQ111" s="63"/>
      <c r="DR111" s="63"/>
      <c r="DS111" s="63"/>
      <c r="DT111" s="63"/>
      <c r="DU111" s="63"/>
      <c r="DV111" s="63"/>
      <c r="DW111" s="63"/>
      <c r="DX111" s="63"/>
      <c r="DY111" s="63"/>
      <c r="DZ111" s="63"/>
      <c r="EA111" s="63"/>
      <c r="EB111" s="63"/>
      <c r="EC111" s="63"/>
      <c r="ED111" s="63"/>
      <c r="EE111" s="63"/>
      <c r="EF111" s="63"/>
      <c r="EG111" s="63"/>
      <c r="EH111" s="63"/>
      <c r="EI111" s="63"/>
      <c r="EJ111" s="63"/>
      <c r="EK111" s="63"/>
      <c r="EL111" s="63"/>
      <c r="EM111" s="63"/>
      <c r="EN111" s="63"/>
      <c r="EO111" s="63"/>
      <c r="EP111" s="63"/>
      <c r="EQ111" s="63"/>
      <c r="ER111" s="63"/>
      <c r="ES111" s="63"/>
      <c r="ET111" s="63"/>
    </row>
    <row r="112" spans="1:150" ht="24" hidden="1" thickBot="1" x14ac:dyDescent="0.4">
      <c r="A112" s="85"/>
      <c r="B112" s="85"/>
      <c r="C112" s="85"/>
      <c r="D112" s="85"/>
      <c r="E112" s="85"/>
      <c r="F112" s="85"/>
      <c r="G112" s="85"/>
      <c r="H112" s="85"/>
      <c r="I112" s="85"/>
      <c r="J112" s="85"/>
      <c r="K112" s="85"/>
      <c r="L112" s="85"/>
      <c r="M112" s="85"/>
      <c r="N112" s="85"/>
      <c r="O112" s="85"/>
      <c r="P112" s="85"/>
      <c r="Q112" s="85"/>
      <c r="R112" s="85"/>
      <c r="S112" s="85"/>
      <c r="T112" s="85"/>
      <c r="U112" s="85"/>
      <c r="V112" s="85"/>
      <c r="W112" s="85"/>
      <c r="X112" s="85"/>
      <c r="Y112" s="95" t="str">
        <f>Tableau8[[#This Row],[GRADE]]&amp;" "&amp;Tableau8[[#This Row],[NOM]]</f>
        <v xml:space="preserve"> </v>
      </c>
      <c r="Z112" s="80"/>
      <c r="AI112" s="63"/>
      <c r="AJ112" s="63"/>
      <c r="AK112" s="63"/>
      <c r="AL112" s="63"/>
      <c r="AM112" s="63"/>
      <c r="AN112" s="63"/>
      <c r="AO112" s="63"/>
      <c r="AP112" s="63"/>
      <c r="AQ112" s="63"/>
      <c r="AR112" s="63"/>
      <c r="AS112" s="63"/>
      <c r="AT112" s="63"/>
      <c r="AU112" s="63"/>
      <c r="AV112" s="63"/>
      <c r="AW112" s="63"/>
      <c r="AX112" s="63"/>
      <c r="AY112" s="63"/>
      <c r="AZ112" s="63"/>
      <c r="BA112" s="63"/>
      <c r="BB112" s="63"/>
      <c r="BC112" s="63"/>
      <c r="BD112" s="63"/>
      <c r="BE112" s="63"/>
      <c r="BF112" s="63"/>
      <c r="BG112" s="63"/>
      <c r="BH112" s="63"/>
      <c r="BI112" s="63"/>
      <c r="BJ112" s="63"/>
      <c r="BK112" s="63"/>
      <c r="BL112" s="63"/>
      <c r="BM112" s="63"/>
      <c r="BN112" s="63"/>
      <c r="BO112" s="63"/>
      <c r="BP112" s="63"/>
      <c r="BQ112" s="63"/>
      <c r="BR112" s="63"/>
      <c r="BS112" s="63"/>
      <c r="BT112" s="63"/>
      <c r="BU112" s="63"/>
      <c r="BV112" s="63"/>
      <c r="BW112" s="63"/>
      <c r="BX112" s="63"/>
      <c r="BY112" s="63"/>
      <c r="BZ112" s="63"/>
      <c r="CA112" s="63"/>
      <c r="CB112" s="63"/>
      <c r="CC112" s="63"/>
      <c r="CD112" s="63"/>
      <c r="CE112" s="63"/>
      <c r="CF112" s="63"/>
      <c r="CG112" s="63"/>
      <c r="CH112" s="63"/>
      <c r="CI112" s="63"/>
      <c r="CJ112" s="63"/>
      <c r="CK112" s="63"/>
      <c r="CL112" s="63"/>
      <c r="CM112" s="63"/>
      <c r="CN112" s="63"/>
      <c r="CO112" s="63"/>
      <c r="CP112" s="63"/>
      <c r="CQ112" s="63"/>
      <c r="CR112" s="63"/>
      <c r="CS112" s="63"/>
      <c r="CT112" s="63"/>
      <c r="CU112" s="63"/>
      <c r="CV112" s="63"/>
      <c r="CW112" s="63"/>
      <c r="CX112" s="63"/>
      <c r="CY112" s="63"/>
      <c r="CZ112" s="63"/>
      <c r="DA112" s="63"/>
      <c r="DB112" s="63"/>
      <c r="DC112" s="63"/>
      <c r="DD112" s="63"/>
      <c r="DE112" s="63"/>
      <c r="DF112" s="63"/>
      <c r="DG112" s="63"/>
      <c r="DH112" s="63"/>
      <c r="DI112" s="63"/>
      <c r="DJ112" s="63"/>
      <c r="DK112" s="63"/>
      <c r="DL112" s="63"/>
      <c r="DM112" s="63"/>
      <c r="DN112" s="63"/>
      <c r="DO112" s="63"/>
      <c r="DP112" s="63"/>
      <c r="DQ112" s="63"/>
      <c r="DR112" s="63"/>
      <c r="DS112" s="63"/>
      <c r="DT112" s="63"/>
      <c r="DU112" s="63"/>
      <c r="DV112" s="63"/>
      <c r="DW112" s="63"/>
      <c r="DX112" s="63"/>
      <c r="DY112" s="63"/>
      <c r="DZ112" s="63"/>
      <c r="EA112" s="63"/>
      <c r="EB112" s="63"/>
      <c r="EC112" s="63"/>
      <c r="ED112" s="63"/>
      <c r="EE112" s="63"/>
      <c r="EF112" s="63"/>
      <c r="EG112" s="63"/>
      <c r="EH112" s="63"/>
      <c r="EI112" s="63"/>
      <c r="EJ112" s="63"/>
      <c r="EK112" s="63"/>
      <c r="EL112" s="63"/>
      <c r="EM112" s="63"/>
      <c r="EN112" s="63"/>
      <c r="EO112" s="63"/>
      <c r="EP112" s="63"/>
      <c r="EQ112" s="63"/>
      <c r="ER112" s="63"/>
      <c r="ES112" s="63"/>
      <c r="ET112" s="63"/>
    </row>
    <row r="113" spans="1:150" ht="24" hidden="1" thickBot="1" x14ac:dyDescent="0.4">
      <c r="A113" s="85"/>
      <c r="B113" s="85"/>
      <c r="C113" s="85"/>
      <c r="D113" s="85"/>
      <c r="E113" s="85"/>
      <c r="F113" s="85"/>
      <c r="G113" s="85"/>
      <c r="H113" s="85"/>
      <c r="I113" s="85"/>
      <c r="J113" s="85"/>
      <c r="K113" s="85"/>
      <c r="L113" s="85"/>
      <c r="M113" s="85"/>
      <c r="N113" s="85"/>
      <c r="O113" s="85"/>
      <c r="P113" s="85"/>
      <c r="Q113" s="85"/>
      <c r="R113" s="85"/>
      <c r="S113" s="85"/>
      <c r="T113" s="85"/>
      <c r="U113" s="85"/>
      <c r="V113" s="85"/>
      <c r="W113" s="85"/>
      <c r="X113" s="85"/>
      <c r="Y113" s="95" t="str">
        <f>Tableau8[[#This Row],[GRADE]]&amp;" "&amp;Tableau8[[#This Row],[NOM]]</f>
        <v xml:space="preserve"> </v>
      </c>
      <c r="Z113" s="80"/>
      <c r="AI113" s="63"/>
      <c r="AJ113" s="63"/>
      <c r="AK113" s="63"/>
      <c r="AL113" s="63"/>
      <c r="AM113" s="63"/>
      <c r="AN113" s="63"/>
      <c r="AO113" s="63"/>
      <c r="AP113" s="63"/>
      <c r="AQ113" s="63"/>
      <c r="AR113" s="63"/>
      <c r="AS113" s="63"/>
      <c r="AT113" s="63"/>
      <c r="AU113" s="63"/>
      <c r="AV113" s="63"/>
      <c r="AW113" s="63"/>
      <c r="AX113" s="63"/>
      <c r="AY113" s="63"/>
      <c r="AZ113" s="63"/>
      <c r="BA113" s="63"/>
      <c r="BB113" s="63"/>
      <c r="BC113" s="63"/>
      <c r="BD113" s="63"/>
      <c r="BE113" s="63"/>
      <c r="BF113" s="63"/>
      <c r="BG113" s="63"/>
      <c r="BH113" s="63"/>
      <c r="BI113" s="63"/>
      <c r="BJ113" s="63"/>
      <c r="BK113" s="63"/>
      <c r="BL113" s="63"/>
      <c r="BM113" s="63"/>
      <c r="BN113" s="63"/>
      <c r="BO113" s="63"/>
      <c r="BP113" s="63"/>
      <c r="BQ113" s="63"/>
      <c r="BR113" s="63"/>
      <c r="BS113" s="63"/>
      <c r="BT113" s="63"/>
      <c r="BU113" s="63"/>
      <c r="BV113" s="63"/>
      <c r="BW113" s="63"/>
      <c r="BX113" s="63"/>
      <c r="BY113" s="63"/>
      <c r="BZ113" s="63"/>
      <c r="CA113" s="63"/>
      <c r="CB113" s="63"/>
      <c r="CC113" s="63"/>
      <c r="CD113" s="63"/>
      <c r="CE113" s="63"/>
      <c r="CF113" s="63"/>
      <c r="CG113" s="63"/>
      <c r="CH113" s="63"/>
      <c r="CI113" s="63"/>
      <c r="CJ113" s="63"/>
      <c r="CK113" s="63"/>
      <c r="CL113" s="63"/>
      <c r="CM113" s="63"/>
      <c r="CN113" s="63"/>
      <c r="CO113" s="63"/>
      <c r="CP113" s="63"/>
      <c r="CQ113" s="63"/>
      <c r="CR113" s="63"/>
      <c r="CS113" s="63"/>
      <c r="CT113" s="63"/>
      <c r="CU113" s="63"/>
      <c r="CV113" s="63"/>
      <c r="CW113" s="63"/>
      <c r="CX113" s="63"/>
      <c r="CY113" s="63"/>
      <c r="CZ113" s="63"/>
      <c r="DA113" s="63"/>
      <c r="DB113" s="63"/>
      <c r="DC113" s="63"/>
      <c r="DD113" s="63"/>
      <c r="DE113" s="63"/>
      <c r="DF113" s="63"/>
      <c r="DG113" s="63"/>
      <c r="DH113" s="63"/>
      <c r="DI113" s="63"/>
      <c r="DJ113" s="63"/>
      <c r="DK113" s="63"/>
      <c r="DL113" s="63"/>
      <c r="DM113" s="63"/>
      <c r="DN113" s="63"/>
      <c r="DO113" s="63"/>
      <c r="DP113" s="63"/>
      <c r="DQ113" s="63"/>
      <c r="DR113" s="63"/>
      <c r="DS113" s="63"/>
      <c r="DT113" s="63"/>
      <c r="DU113" s="63"/>
      <c r="DV113" s="63"/>
      <c r="DW113" s="63"/>
      <c r="DX113" s="63"/>
      <c r="DY113" s="63"/>
      <c r="DZ113" s="63"/>
      <c r="EA113" s="63"/>
      <c r="EB113" s="63"/>
      <c r="EC113" s="63"/>
      <c r="ED113" s="63"/>
      <c r="EE113" s="63"/>
      <c r="EF113" s="63"/>
      <c r="EG113" s="63"/>
      <c r="EH113" s="63"/>
      <c r="EI113" s="63"/>
      <c r="EJ113" s="63"/>
      <c r="EK113" s="63"/>
      <c r="EL113" s="63"/>
      <c r="EM113" s="63"/>
      <c r="EN113" s="63"/>
      <c r="EO113" s="63"/>
      <c r="EP113" s="63"/>
      <c r="EQ113" s="63"/>
      <c r="ER113" s="63"/>
      <c r="ES113" s="63"/>
      <c r="ET113" s="63"/>
    </row>
    <row r="114" spans="1:150" ht="24" hidden="1" thickBot="1" x14ac:dyDescent="0.4">
      <c r="A114" s="85"/>
      <c r="B114" s="85"/>
      <c r="C114" s="85"/>
      <c r="D114" s="85"/>
      <c r="E114" s="85"/>
      <c r="F114" s="85"/>
      <c r="G114" s="85"/>
      <c r="H114" s="85"/>
      <c r="I114" s="85"/>
      <c r="J114" s="85"/>
      <c r="K114" s="85"/>
      <c r="L114" s="85"/>
      <c r="M114" s="85"/>
      <c r="N114" s="85"/>
      <c r="O114" s="85"/>
      <c r="P114" s="85"/>
      <c r="Q114" s="85"/>
      <c r="R114" s="85"/>
      <c r="S114" s="85"/>
      <c r="T114" s="85"/>
      <c r="U114" s="85"/>
      <c r="V114" s="85"/>
      <c r="W114" s="85"/>
      <c r="X114" s="85"/>
      <c r="Y114" s="95" t="str">
        <f>Tableau8[[#This Row],[GRADE]]&amp;" "&amp;Tableau8[[#This Row],[NOM]]</f>
        <v xml:space="preserve"> </v>
      </c>
      <c r="Z114" s="80"/>
      <c r="AI114" s="63"/>
      <c r="AJ114" s="63"/>
      <c r="AK114" s="63"/>
      <c r="AL114" s="63"/>
      <c r="AM114" s="63"/>
      <c r="AN114" s="63"/>
      <c r="AO114" s="63"/>
      <c r="AP114" s="63"/>
      <c r="AQ114" s="63"/>
      <c r="AR114" s="63"/>
      <c r="AS114" s="63"/>
      <c r="AT114" s="63"/>
      <c r="AU114" s="63"/>
      <c r="AV114" s="63"/>
      <c r="AW114" s="63"/>
      <c r="AX114" s="63"/>
      <c r="AY114" s="63"/>
      <c r="AZ114" s="63"/>
      <c r="BA114" s="63"/>
      <c r="BB114" s="63"/>
      <c r="BC114" s="63"/>
      <c r="BD114" s="63"/>
      <c r="BE114" s="63"/>
      <c r="BF114" s="63"/>
      <c r="BG114" s="63"/>
      <c r="BH114" s="63"/>
      <c r="BI114" s="63"/>
      <c r="BJ114" s="63"/>
      <c r="BK114" s="63"/>
      <c r="BL114" s="63"/>
      <c r="BM114" s="63"/>
      <c r="BN114" s="63"/>
      <c r="BO114" s="63"/>
      <c r="BP114" s="63"/>
      <c r="BQ114" s="63"/>
      <c r="BR114" s="63"/>
      <c r="BS114" s="63"/>
      <c r="BT114" s="63"/>
      <c r="BU114" s="63"/>
      <c r="BV114" s="63"/>
      <c r="BW114" s="63"/>
      <c r="BX114" s="63"/>
      <c r="BY114" s="63"/>
      <c r="BZ114" s="63"/>
      <c r="CA114" s="63"/>
      <c r="CB114" s="63"/>
      <c r="CC114" s="63"/>
      <c r="CD114" s="63"/>
      <c r="CE114" s="63"/>
      <c r="CF114" s="63"/>
      <c r="CG114" s="63"/>
      <c r="CH114" s="63"/>
      <c r="CI114" s="63"/>
      <c r="CJ114" s="63"/>
      <c r="CK114" s="63"/>
      <c r="CL114" s="63"/>
      <c r="CM114" s="63"/>
      <c r="CN114" s="63"/>
      <c r="CO114" s="63"/>
      <c r="CP114" s="63"/>
      <c r="CQ114" s="63"/>
      <c r="CR114" s="63"/>
      <c r="CS114" s="63"/>
      <c r="CT114" s="63"/>
      <c r="CU114" s="63"/>
      <c r="CV114" s="63"/>
      <c r="CW114" s="63"/>
      <c r="CX114" s="63"/>
      <c r="CY114" s="63"/>
      <c r="CZ114" s="63"/>
      <c r="DA114" s="63"/>
      <c r="DB114" s="63"/>
      <c r="DC114" s="63"/>
      <c r="DD114" s="63"/>
      <c r="DE114" s="63"/>
      <c r="DF114" s="63"/>
      <c r="DG114" s="63"/>
      <c r="DH114" s="63"/>
      <c r="DI114" s="63"/>
      <c r="DJ114" s="63"/>
      <c r="DK114" s="63"/>
      <c r="DL114" s="63"/>
      <c r="DM114" s="63"/>
      <c r="DN114" s="63"/>
      <c r="DO114" s="63"/>
      <c r="DP114" s="63"/>
      <c r="DQ114" s="63"/>
      <c r="DR114" s="63"/>
      <c r="DS114" s="63"/>
      <c r="DT114" s="63"/>
      <c r="DU114" s="63"/>
      <c r="DV114" s="63"/>
      <c r="DW114" s="63"/>
      <c r="DX114" s="63"/>
      <c r="DY114" s="63"/>
      <c r="DZ114" s="63"/>
      <c r="EA114" s="63"/>
      <c r="EB114" s="63"/>
      <c r="EC114" s="63"/>
      <c r="ED114" s="63"/>
      <c r="EE114" s="63"/>
      <c r="EF114" s="63"/>
      <c r="EG114" s="63"/>
      <c r="EH114" s="63"/>
      <c r="EI114" s="63"/>
      <c r="EJ114" s="63"/>
      <c r="EK114" s="63"/>
      <c r="EL114" s="63"/>
      <c r="EM114" s="63"/>
      <c r="EN114" s="63"/>
      <c r="EO114" s="63"/>
      <c r="EP114" s="63"/>
      <c r="EQ114" s="63"/>
      <c r="ER114" s="63"/>
      <c r="ES114" s="63"/>
      <c r="ET114" s="63"/>
    </row>
    <row r="115" spans="1:150" ht="24" hidden="1" thickBot="1" x14ac:dyDescent="0.4">
      <c r="A115" s="85"/>
      <c r="B115" s="85"/>
      <c r="C115" s="85"/>
      <c r="D115" s="85"/>
      <c r="E115" s="85"/>
      <c r="F115" s="85"/>
      <c r="G115" s="85"/>
      <c r="H115" s="85"/>
      <c r="I115" s="85"/>
      <c r="J115" s="85"/>
      <c r="K115" s="85"/>
      <c r="L115" s="85"/>
      <c r="M115" s="85"/>
      <c r="N115" s="85"/>
      <c r="O115" s="85"/>
      <c r="P115" s="85"/>
      <c r="Q115" s="85"/>
      <c r="R115" s="85"/>
      <c r="S115" s="85"/>
      <c r="T115" s="85"/>
      <c r="U115" s="85"/>
      <c r="V115" s="85"/>
      <c r="W115" s="85"/>
      <c r="X115" s="85"/>
      <c r="Y115" s="95" t="str">
        <f>Tableau8[[#This Row],[GRADE]]&amp;" "&amp;Tableau8[[#This Row],[NOM]]</f>
        <v xml:space="preserve"> </v>
      </c>
      <c r="Z115" s="80"/>
      <c r="AI115" s="63"/>
      <c r="AJ115" s="63"/>
      <c r="AK115" s="63"/>
      <c r="AL115" s="63"/>
      <c r="AM115" s="63"/>
      <c r="AN115" s="63"/>
      <c r="AO115" s="63"/>
      <c r="AP115" s="63"/>
      <c r="AQ115" s="63"/>
      <c r="AR115" s="63"/>
      <c r="AS115" s="63"/>
      <c r="AT115" s="63"/>
      <c r="AU115" s="63"/>
      <c r="AV115" s="63"/>
      <c r="AW115" s="63"/>
      <c r="AX115" s="63"/>
      <c r="AY115" s="63"/>
      <c r="AZ115" s="63"/>
      <c r="BA115" s="63"/>
      <c r="BB115" s="63"/>
      <c r="BC115" s="63"/>
      <c r="BD115" s="63"/>
      <c r="BE115" s="63"/>
      <c r="BF115" s="63"/>
      <c r="BG115" s="63"/>
      <c r="BH115" s="63"/>
      <c r="BI115" s="63"/>
      <c r="BJ115" s="63"/>
      <c r="BK115" s="63"/>
      <c r="BL115" s="63"/>
      <c r="BM115" s="63"/>
      <c r="BN115" s="63"/>
      <c r="BO115" s="63"/>
      <c r="BP115" s="63"/>
      <c r="BQ115" s="63"/>
      <c r="BR115" s="63"/>
      <c r="BS115" s="63"/>
      <c r="BT115" s="63"/>
      <c r="BU115" s="63"/>
      <c r="BV115" s="63"/>
      <c r="BW115" s="63"/>
      <c r="BX115" s="63"/>
      <c r="BY115" s="63"/>
      <c r="BZ115" s="63"/>
      <c r="CA115" s="63"/>
      <c r="CB115" s="63"/>
      <c r="CC115" s="63"/>
      <c r="CD115" s="63"/>
      <c r="CE115" s="63"/>
      <c r="CF115" s="63"/>
      <c r="CG115" s="63"/>
      <c r="CH115" s="63"/>
      <c r="CI115" s="63"/>
      <c r="CJ115" s="63"/>
      <c r="CK115" s="63"/>
      <c r="CL115" s="63"/>
      <c r="CM115" s="63"/>
      <c r="CN115" s="63"/>
      <c r="CO115" s="63"/>
      <c r="CP115" s="63"/>
      <c r="CQ115" s="63"/>
      <c r="CR115" s="63"/>
      <c r="CS115" s="63"/>
      <c r="CT115" s="63"/>
      <c r="CU115" s="63"/>
      <c r="CV115" s="63"/>
      <c r="CW115" s="63"/>
      <c r="CX115" s="63"/>
      <c r="CY115" s="63"/>
      <c r="CZ115" s="63"/>
      <c r="DA115" s="63"/>
      <c r="DB115" s="63"/>
      <c r="DC115" s="63"/>
      <c r="DD115" s="63"/>
      <c r="DE115" s="63"/>
      <c r="DF115" s="63"/>
      <c r="DG115" s="63"/>
      <c r="DH115" s="63"/>
      <c r="DI115" s="63"/>
      <c r="DJ115" s="63"/>
      <c r="DK115" s="63"/>
      <c r="DL115" s="63"/>
      <c r="DM115" s="63"/>
      <c r="DN115" s="63"/>
      <c r="DO115" s="63"/>
      <c r="DP115" s="63"/>
      <c r="DQ115" s="63"/>
      <c r="DR115" s="63"/>
      <c r="DS115" s="63"/>
      <c r="DT115" s="63"/>
      <c r="DU115" s="63"/>
      <c r="DV115" s="63"/>
      <c r="DW115" s="63"/>
      <c r="DX115" s="63"/>
      <c r="DY115" s="63"/>
      <c r="DZ115" s="63"/>
      <c r="EA115" s="63"/>
      <c r="EB115" s="63"/>
      <c r="EC115" s="63"/>
      <c r="ED115" s="63"/>
      <c r="EE115" s="63"/>
      <c r="EF115" s="63"/>
      <c r="EG115" s="63"/>
      <c r="EH115" s="63"/>
      <c r="EI115" s="63"/>
      <c r="EJ115" s="63"/>
      <c r="EK115" s="63"/>
      <c r="EL115" s="63"/>
      <c r="EM115" s="63"/>
      <c r="EN115" s="63"/>
      <c r="EO115" s="63"/>
      <c r="EP115" s="63"/>
      <c r="EQ115" s="63"/>
      <c r="ER115" s="63"/>
      <c r="ES115" s="63"/>
      <c r="ET115" s="63"/>
    </row>
    <row r="116" spans="1:150" ht="24" hidden="1" thickBot="1" x14ac:dyDescent="0.4">
      <c r="A116" s="85"/>
      <c r="B116" s="85"/>
      <c r="C116" s="85"/>
      <c r="D116" s="85"/>
      <c r="E116" s="85"/>
      <c r="F116" s="85"/>
      <c r="G116" s="85"/>
      <c r="H116" s="85"/>
      <c r="I116" s="85"/>
      <c r="J116" s="85"/>
      <c r="K116" s="85"/>
      <c r="L116" s="85"/>
      <c r="M116" s="85"/>
      <c r="N116" s="85"/>
      <c r="O116" s="85"/>
      <c r="P116" s="85"/>
      <c r="Q116" s="85"/>
      <c r="R116" s="85"/>
      <c r="S116" s="85"/>
      <c r="T116" s="85"/>
      <c r="U116" s="85"/>
      <c r="V116" s="85"/>
      <c r="W116" s="85"/>
      <c r="X116" s="85"/>
      <c r="Y116" s="95" t="str">
        <f>Tableau8[[#This Row],[GRADE]]&amp;" "&amp;Tableau8[[#This Row],[NOM]]</f>
        <v xml:space="preserve"> </v>
      </c>
      <c r="Z116" s="80"/>
      <c r="AI116" s="63"/>
      <c r="AJ116" s="63"/>
      <c r="AK116" s="63"/>
      <c r="AL116" s="63"/>
      <c r="AM116" s="63"/>
      <c r="AN116" s="63"/>
      <c r="AO116" s="63"/>
      <c r="AP116" s="63"/>
      <c r="AQ116" s="63"/>
      <c r="AR116" s="63"/>
      <c r="AS116" s="63"/>
      <c r="AT116" s="63"/>
      <c r="AU116" s="63"/>
      <c r="AV116" s="63"/>
      <c r="AW116" s="63"/>
      <c r="AX116" s="63"/>
      <c r="AY116" s="63"/>
      <c r="AZ116" s="63"/>
      <c r="BA116" s="63"/>
      <c r="BB116" s="63"/>
      <c r="BC116" s="63"/>
      <c r="BD116" s="63"/>
      <c r="BE116" s="63"/>
      <c r="BF116" s="63"/>
      <c r="BG116" s="63"/>
      <c r="BH116" s="63"/>
      <c r="BI116" s="63"/>
      <c r="BJ116" s="63"/>
      <c r="BK116" s="63"/>
      <c r="BL116" s="63"/>
      <c r="BM116" s="63"/>
      <c r="BN116" s="63"/>
      <c r="BO116" s="63"/>
      <c r="BP116" s="63"/>
      <c r="BQ116" s="63"/>
      <c r="BR116" s="63"/>
      <c r="BS116" s="63"/>
      <c r="BT116" s="63"/>
      <c r="BU116" s="63"/>
      <c r="BV116" s="63"/>
      <c r="BW116" s="63"/>
      <c r="BX116" s="63"/>
      <c r="BY116" s="63"/>
      <c r="BZ116" s="63"/>
      <c r="CA116" s="63"/>
      <c r="CB116" s="63"/>
      <c r="CC116" s="63"/>
      <c r="CD116" s="63"/>
      <c r="CE116" s="63"/>
      <c r="CF116" s="63"/>
      <c r="CG116" s="63"/>
      <c r="CH116" s="63"/>
      <c r="CI116" s="63"/>
      <c r="CJ116" s="63"/>
      <c r="CK116" s="63"/>
      <c r="CL116" s="63"/>
      <c r="CM116" s="63"/>
      <c r="CN116" s="63"/>
      <c r="CO116" s="63"/>
      <c r="CP116" s="63"/>
      <c r="CQ116" s="63"/>
      <c r="CR116" s="63"/>
      <c r="CS116" s="63"/>
      <c r="CT116" s="63"/>
      <c r="CU116" s="63"/>
      <c r="CV116" s="63"/>
      <c r="CW116" s="63"/>
      <c r="CX116" s="63"/>
      <c r="CY116" s="63"/>
      <c r="CZ116" s="63"/>
      <c r="DA116" s="63"/>
      <c r="DB116" s="63"/>
      <c r="DC116" s="63"/>
      <c r="DD116" s="63"/>
      <c r="DE116" s="63"/>
      <c r="DF116" s="63"/>
      <c r="DG116" s="63"/>
      <c r="DH116" s="63"/>
      <c r="DI116" s="63"/>
      <c r="DJ116" s="63"/>
      <c r="DK116" s="63"/>
      <c r="DL116" s="63"/>
      <c r="DM116" s="63"/>
      <c r="DN116" s="63"/>
      <c r="DO116" s="63"/>
      <c r="DP116" s="63"/>
      <c r="DQ116" s="63"/>
      <c r="DR116" s="63"/>
      <c r="DS116" s="63"/>
      <c r="DT116" s="63"/>
      <c r="DU116" s="63"/>
      <c r="DV116" s="63"/>
      <c r="DW116" s="63"/>
      <c r="DX116" s="63"/>
      <c r="DY116" s="63"/>
      <c r="DZ116" s="63"/>
      <c r="EA116" s="63"/>
      <c r="EB116" s="63"/>
      <c r="EC116" s="63"/>
      <c r="ED116" s="63"/>
      <c r="EE116" s="63"/>
      <c r="EF116" s="63"/>
      <c r="EG116" s="63"/>
      <c r="EH116" s="63"/>
      <c r="EI116" s="63"/>
      <c r="EJ116" s="63"/>
      <c r="EK116" s="63"/>
      <c r="EL116" s="63"/>
      <c r="EM116" s="63"/>
      <c r="EN116" s="63"/>
      <c r="EO116" s="63"/>
      <c r="EP116" s="63"/>
      <c r="EQ116" s="63"/>
      <c r="ER116" s="63"/>
      <c r="ES116" s="63"/>
      <c r="ET116" s="63"/>
    </row>
    <row r="117" spans="1:150" ht="24" hidden="1" thickBot="1" x14ac:dyDescent="0.4">
      <c r="A117" s="85"/>
      <c r="B117" s="85"/>
      <c r="C117" s="85"/>
      <c r="D117" s="85"/>
      <c r="E117" s="85"/>
      <c r="F117" s="85"/>
      <c r="G117" s="85"/>
      <c r="H117" s="85"/>
      <c r="I117" s="85"/>
      <c r="J117" s="85"/>
      <c r="K117" s="85"/>
      <c r="L117" s="85"/>
      <c r="M117" s="85"/>
      <c r="N117" s="85"/>
      <c r="O117" s="85"/>
      <c r="P117" s="85"/>
      <c r="Q117" s="85"/>
      <c r="R117" s="85"/>
      <c r="S117" s="85"/>
      <c r="T117" s="85"/>
      <c r="U117" s="85"/>
      <c r="V117" s="85"/>
      <c r="W117" s="85"/>
      <c r="X117" s="85"/>
      <c r="Y117" s="95" t="str">
        <f>Tableau8[[#This Row],[GRADE]]&amp;" "&amp;Tableau8[[#This Row],[NOM]]</f>
        <v xml:space="preserve"> </v>
      </c>
      <c r="Z117" s="80"/>
      <c r="AI117" s="63"/>
      <c r="AJ117" s="63"/>
      <c r="AK117" s="63"/>
      <c r="AL117" s="63"/>
      <c r="AM117" s="63"/>
      <c r="AN117" s="63"/>
      <c r="AO117" s="63"/>
      <c r="AP117" s="63"/>
      <c r="AQ117" s="63"/>
      <c r="AR117" s="63"/>
      <c r="AS117" s="63"/>
      <c r="AT117" s="63"/>
      <c r="AU117" s="63"/>
      <c r="AV117" s="63"/>
      <c r="AW117" s="63"/>
      <c r="AX117" s="63"/>
      <c r="AY117" s="63"/>
      <c r="AZ117" s="63"/>
      <c r="BA117" s="63"/>
      <c r="BB117" s="63"/>
      <c r="BC117" s="63"/>
      <c r="BD117" s="63"/>
      <c r="BE117" s="63"/>
      <c r="BF117" s="63"/>
      <c r="BG117" s="63"/>
      <c r="BH117" s="63"/>
      <c r="BI117" s="63"/>
      <c r="BJ117" s="63"/>
      <c r="BK117" s="63"/>
      <c r="BL117" s="63"/>
      <c r="BM117" s="63"/>
      <c r="BN117" s="63"/>
      <c r="BO117" s="63"/>
      <c r="BP117" s="63"/>
      <c r="BQ117" s="63"/>
      <c r="BR117" s="63"/>
      <c r="BS117" s="63"/>
      <c r="BT117" s="63"/>
      <c r="BU117" s="63"/>
      <c r="BV117" s="63"/>
      <c r="BW117" s="63"/>
      <c r="BX117" s="63"/>
      <c r="BY117" s="63"/>
      <c r="BZ117" s="63"/>
      <c r="CA117" s="63"/>
      <c r="CB117" s="63"/>
      <c r="CC117" s="63"/>
      <c r="CD117" s="63"/>
      <c r="CE117" s="63"/>
      <c r="CF117" s="63"/>
      <c r="CG117" s="63"/>
      <c r="CH117" s="63"/>
      <c r="CI117" s="63"/>
      <c r="CJ117" s="63"/>
      <c r="CK117" s="63"/>
      <c r="CL117" s="63"/>
      <c r="CM117" s="63"/>
      <c r="CN117" s="63"/>
      <c r="CO117" s="63"/>
      <c r="CP117" s="63"/>
      <c r="CQ117" s="63"/>
      <c r="CR117" s="63"/>
      <c r="CS117" s="63"/>
      <c r="CT117" s="63"/>
      <c r="CU117" s="63"/>
      <c r="CV117" s="63"/>
      <c r="CW117" s="63"/>
      <c r="CX117" s="63"/>
      <c r="CY117" s="63"/>
      <c r="CZ117" s="63"/>
      <c r="DA117" s="63"/>
      <c r="DB117" s="63"/>
      <c r="DC117" s="63"/>
      <c r="DD117" s="63"/>
      <c r="DE117" s="63"/>
      <c r="DF117" s="63"/>
      <c r="DG117" s="63"/>
      <c r="DH117" s="63"/>
      <c r="DI117" s="63"/>
      <c r="DJ117" s="63"/>
      <c r="DK117" s="63"/>
      <c r="DL117" s="63"/>
      <c r="DM117" s="63"/>
      <c r="DN117" s="63"/>
      <c r="DO117" s="63"/>
      <c r="DP117" s="63"/>
      <c r="DQ117" s="63"/>
      <c r="DR117" s="63"/>
      <c r="DS117" s="63"/>
      <c r="DT117" s="63"/>
      <c r="DU117" s="63"/>
      <c r="DV117" s="63"/>
      <c r="DW117" s="63"/>
      <c r="DX117" s="63"/>
      <c r="DY117" s="63"/>
      <c r="DZ117" s="63"/>
      <c r="EA117" s="63"/>
      <c r="EB117" s="63"/>
      <c r="EC117" s="63"/>
      <c r="ED117" s="63"/>
      <c r="EE117" s="63"/>
      <c r="EF117" s="63"/>
      <c r="EG117" s="63"/>
      <c r="EH117" s="63"/>
      <c r="EI117" s="63"/>
      <c r="EJ117" s="63"/>
      <c r="EK117" s="63"/>
      <c r="EL117" s="63"/>
      <c r="EM117" s="63"/>
      <c r="EN117" s="63"/>
      <c r="EO117" s="63"/>
      <c r="EP117" s="63"/>
      <c r="EQ117" s="63"/>
      <c r="ER117" s="63"/>
      <c r="ES117" s="63"/>
      <c r="ET117" s="63"/>
    </row>
    <row r="118" spans="1:150" ht="24" hidden="1" thickBot="1" x14ac:dyDescent="0.4">
      <c r="A118" s="85"/>
      <c r="B118" s="85"/>
      <c r="C118" s="85"/>
      <c r="D118" s="85"/>
      <c r="E118" s="85"/>
      <c r="F118" s="85"/>
      <c r="G118" s="85"/>
      <c r="H118" s="85"/>
      <c r="I118" s="85"/>
      <c r="J118" s="85"/>
      <c r="K118" s="85"/>
      <c r="L118" s="85"/>
      <c r="M118" s="85"/>
      <c r="N118" s="85"/>
      <c r="O118" s="85"/>
      <c r="P118" s="85"/>
      <c r="Q118" s="85"/>
      <c r="R118" s="85"/>
      <c r="S118" s="85"/>
      <c r="T118" s="85"/>
      <c r="U118" s="85"/>
      <c r="V118" s="85"/>
      <c r="W118" s="85"/>
      <c r="X118" s="85"/>
      <c r="Y118" s="95" t="str">
        <f>Tableau8[[#This Row],[GRADE]]&amp;" "&amp;Tableau8[[#This Row],[NOM]]</f>
        <v xml:space="preserve"> </v>
      </c>
      <c r="Z118" s="80"/>
      <c r="AI118" s="63"/>
      <c r="AJ118" s="63"/>
      <c r="AK118" s="63"/>
      <c r="AL118" s="63"/>
      <c r="AM118" s="63"/>
      <c r="AN118" s="63"/>
      <c r="AO118" s="63"/>
      <c r="AP118" s="63"/>
      <c r="AQ118" s="63"/>
      <c r="AR118" s="63"/>
      <c r="AS118" s="63"/>
      <c r="AT118" s="63"/>
      <c r="AU118" s="63"/>
      <c r="AV118" s="63"/>
      <c r="AW118" s="63"/>
      <c r="AX118" s="63"/>
      <c r="AY118" s="63"/>
      <c r="AZ118" s="63"/>
      <c r="BA118" s="63"/>
      <c r="BB118" s="63"/>
      <c r="BC118" s="63"/>
      <c r="BD118" s="63"/>
      <c r="BE118" s="63"/>
      <c r="BF118" s="63"/>
      <c r="BG118" s="63"/>
      <c r="BH118" s="63"/>
      <c r="BI118" s="63"/>
      <c r="BJ118" s="63"/>
      <c r="BK118" s="63"/>
      <c r="BL118" s="63"/>
      <c r="BM118" s="63"/>
      <c r="BN118" s="63"/>
      <c r="BO118" s="63"/>
      <c r="BP118" s="63"/>
      <c r="BQ118" s="63"/>
      <c r="BR118" s="63"/>
      <c r="BS118" s="63"/>
      <c r="BT118" s="63"/>
      <c r="BU118" s="63"/>
      <c r="BV118" s="63"/>
      <c r="BW118" s="63"/>
      <c r="BX118" s="63"/>
      <c r="BY118" s="63"/>
      <c r="BZ118" s="63"/>
      <c r="CA118" s="63"/>
      <c r="CB118" s="63"/>
      <c r="CC118" s="63"/>
      <c r="CD118" s="63"/>
      <c r="CE118" s="63"/>
      <c r="CF118" s="63"/>
      <c r="CG118" s="63"/>
      <c r="CH118" s="63"/>
      <c r="CI118" s="63"/>
      <c r="CJ118" s="63"/>
      <c r="CK118" s="63"/>
      <c r="CL118" s="63"/>
      <c r="CM118" s="63"/>
      <c r="CN118" s="63"/>
      <c r="CO118" s="63"/>
      <c r="CP118" s="63"/>
      <c r="CQ118" s="63"/>
      <c r="CR118" s="63"/>
      <c r="CS118" s="63"/>
      <c r="CT118" s="63"/>
      <c r="CU118" s="63"/>
      <c r="CV118" s="63"/>
      <c r="CW118" s="63"/>
      <c r="CX118" s="63"/>
      <c r="CY118" s="63"/>
      <c r="CZ118" s="63"/>
      <c r="DA118" s="63"/>
      <c r="DB118" s="63"/>
      <c r="DC118" s="63"/>
      <c r="DD118" s="63"/>
      <c r="DE118" s="63"/>
      <c r="DF118" s="63"/>
      <c r="DG118" s="63"/>
      <c r="DH118" s="63"/>
      <c r="DI118" s="63"/>
      <c r="DJ118" s="63"/>
      <c r="DK118" s="63"/>
      <c r="DL118" s="63"/>
      <c r="DM118" s="63"/>
      <c r="DN118" s="63"/>
      <c r="DO118" s="63"/>
      <c r="DP118" s="63"/>
      <c r="DQ118" s="63"/>
      <c r="DR118" s="63"/>
      <c r="DS118" s="63"/>
      <c r="DT118" s="63"/>
      <c r="DU118" s="63"/>
      <c r="DV118" s="63"/>
      <c r="DW118" s="63"/>
      <c r="DX118" s="63"/>
      <c r="DY118" s="63"/>
      <c r="DZ118" s="63"/>
      <c r="EA118" s="63"/>
      <c r="EB118" s="63"/>
      <c r="EC118" s="63"/>
      <c r="ED118" s="63"/>
      <c r="EE118" s="63"/>
      <c r="EF118" s="63"/>
      <c r="EG118" s="63"/>
      <c r="EH118" s="63"/>
      <c r="EI118" s="63"/>
      <c r="EJ118" s="63"/>
      <c r="EK118" s="63"/>
      <c r="EL118" s="63"/>
      <c r="EM118" s="63"/>
      <c r="EN118" s="63"/>
      <c r="EO118" s="63"/>
      <c r="EP118" s="63"/>
      <c r="EQ118" s="63"/>
      <c r="ER118" s="63"/>
      <c r="ES118" s="63"/>
      <c r="ET118" s="63"/>
    </row>
    <row r="119" spans="1:150" ht="24" hidden="1" thickBot="1" x14ac:dyDescent="0.4">
      <c r="A119" s="85"/>
      <c r="B119" s="85"/>
      <c r="C119" s="85"/>
      <c r="D119" s="85"/>
      <c r="E119" s="85"/>
      <c r="F119" s="85"/>
      <c r="G119" s="85"/>
      <c r="H119" s="85"/>
      <c r="I119" s="85"/>
      <c r="J119" s="85"/>
      <c r="K119" s="85"/>
      <c r="L119" s="85"/>
      <c r="M119" s="85"/>
      <c r="N119" s="85"/>
      <c r="O119" s="85"/>
      <c r="P119" s="85"/>
      <c r="Q119" s="85"/>
      <c r="R119" s="85"/>
      <c r="S119" s="85"/>
      <c r="T119" s="85"/>
      <c r="U119" s="85"/>
      <c r="V119" s="85"/>
      <c r="W119" s="85"/>
      <c r="X119" s="85"/>
      <c r="Y119" s="95" t="str">
        <f>Tableau8[[#This Row],[GRADE]]&amp;" "&amp;Tableau8[[#This Row],[NOM]]</f>
        <v xml:space="preserve"> </v>
      </c>
      <c r="Z119" s="80"/>
      <c r="AI119" s="63"/>
      <c r="AJ119" s="63"/>
      <c r="AK119" s="63"/>
      <c r="AL119" s="63"/>
      <c r="AM119" s="63"/>
      <c r="AN119" s="63"/>
      <c r="AO119" s="63"/>
      <c r="AP119" s="63"/>
      <c r="AQ119" s="63"/>
      <c r="AR119" s="63"/>
      <c r="AS119" s="63"/>
      <c r="AT119" s="63"/>
      <c r="AU119" s="63"/>
      <c r="AV119" s="63"/>
      <c r="AW119" s="63"/>
      <c r="AX119" s="63"/>
      <c r="AY119" s="63"/>
      <c r="AZ119" s="63"/>
      <c r="BA119" s="63"/>
      <c r="BB119" s="63"/>
      <c r="BC119" s="63"/>
      <c r="BD119" s="63"/>
      <c r="BE119" s="63"/>
      <c r="BF119" s="63"/>
      <c r="BG119" s="63"/>
      <c r="BH119" s="63"/>
      <c r="BI119" s="63"/>
      <c r="BJ119" s="63"/>
      <c r="BK119" s="63"/>
      <c r="BL119" s="63"/>
      <c r="BM119" s="63"/>
      <c r="BN119" s="63"/>
      <c r="BO119" s="63"/>
      <c r="BP119" s="63"/>
      <c r="BQ119" s="63"/>
      <c r="BR119" s="63"/>
      <c r="BS119" s="63"/>
      <c r="BT119" s="63"/>
      <c r="BU119" s="63"/>
      <c r="BV119" s="63"/>
      <c r="BW119" s="63"/>
      <c r="BX119" s="63"/>
      <c r="BY119" s="63"/>
      <c r="BZ119" s="63"/>
      <c r="CA119" s="63"/>
      <c r="CB119" s="63"/>
      <c r="CC119" s="63"/>
      <c r="CD119" s="63"/>
      <c r="CE119" s="63"/>
      <c r="CF119" s="63"/>
      <c r="CG119" s="63"/>
      <c r="CH119" s="63"/>
      <c r="CI119" s="63"/>
      <c r="CJ119" s="63"/>
      <c r="CK119" s="63"/>
      <c r="CL119" s="63"/>
      <c r="CM119" s="63"/>
      <c r="CN119" s="63"/>
      <c r="CO119" s="63"/>
      <c r="CP119" s="63"/>
      <c r="CQ119" s="63"/>
      <c r="CR119" s="63"/>
      <c r="CS119" s="63"/>
      <c r="CT119" s="63"/>
      <c r="CU119" s="63"/>
      <c r="CV119" s="63"/>
      <c r="CW119" s="63"/>
      <c r="CX119" s="63"/>
      <c r="CY119" s="63"/>
      <c r="CZ119" s="63"/>
      <c r="DA119" s="63"/>
      <c r="DB119" s="63"/>
      <c r="DC119" s="63"/>
      <c r="DD119" s="63"/>
      <c r="DE119" s="63"/>
      <c r="DF119" s="63"/>
      <c r="DG119" s="63"/>
      <c r="DH119" s="63"/>
      <c r="DI119" s="63"/>
      <c r="DJ119" s="63"/>
      <c r="DK119" s="63"/>
      <c r="DL119" s="63"/>
      <c r="DM119" s="63"/>
      <c r="DN119" s="63"/>
      <c r="DO119" s="63"/>
      <c r="DP119" s="63"/>
      <c r="DQ119" s="63"/>
      <c r="DR119" s="63"/>
      <c r="DS119" s="63"/>
      <c r="DT119" s="63"/>
      <c r="DU119" s="63"/>
      <c r="DV119" s="63"/>
      <c r="DW119" s="63"/>
      <c r="DX119" s="63"/>
      <c r="DY119" s="63"/>
      <c r="DZ119" s="63"/>
      <c r="EA119" s="63"/>
      <c r="EB119" s="63"/>
      <c r="EC119" s="63"/>
      <c r="ED119" s="63"/>
      <c r="EE119" s="63"/>
      <c r="EF119" s="63"/>
      <c r="EG119" s="63"/>
      <c r="EH119" s="63"/>
      <c r="EI119" s="63"/>
      <c r="EJ119" s="63"/>
      <c r="EK119" s="63"/>
      <c r="EL119" s="63"/>
      <c r="EM119" s="63"/>
      <c r="EN119" s="63"/>
      <c r="EO119" s="63"/>
      <c r="EP119" s="63"/>
      <c r="EQ119" s="63"/>
      <c r="ER119" s="63"/>
      <c r="ES119" s="63"/>
      <c r="ET119" s="63"/>
    </row>
    <row r="120" spans="1:150" ht="24" hidden="1" thickBot="1" x14ac:dyDescent="0.4">
      <c r="A120" s="85"/>
      <c r="B120" s="85"/>
      <c r="C120" s="85"/>
      <c r="D120" s="85"/>
      <c r="E120" s="85"/>
      <c r="F120" s="85"/>
      <c r="G120" s="85"/>
      <c r="H120" s="85"/>
      <c r="I120" s="85"/>
      <c r="J120" s="85"/>
      <c r="K120" s="85"/>
      <c r="L120" s="85"/>
      <c r="M120" s="85"/>
      <c r="N120" s="85"/>
      <c r="O120" s="85"/>
      <c r="P120" s="85"/>
      <c r="Q120" s="85"/>
      <c r="R120" s="85"/>
      <c r="S120" s="85"/>
      <c r="T120" s="85"/>
      <c r="U120" s="85"/>
      <c r="V120" s="85"/>
      <c r="W120" s="85"/>
      <c r="X120" s="85"/>
      <c r="Y120" s="95" t="str">
        <f>Tableau8[[#This Row],[GRADE]]&amp;" "&amp;Tableau8[[#This Row],[NOM]]</f>
        <v xml:space="preserve"> </v>
      </c>
      <c r="Z120" s="80"/>
      <c r="AI120" s="63"/>
      <c r="AJ120" s="63"/>
      <c r="AK120" s="63"/>
      <c r="AL120" s="63"/>
      <c r="AM120" s="63"/>
      <c r="AN120" s="63"/>
      <c r="AO120" s="63"/>
      <c r="AP120" s="63"/>
      <c r="AQ120" s="63"/>
      <c r="AR120" s="63"/>
      <c r="AS120" s="63"/>
      <c r="AT120" s="63"/>
      <c r="AU120" s="63"/>
      <c r="AV120" s="63"/>
      <c r="AW120" s="63"/>
      <c r="AX120" s="63"/>
      <c r="AY120" s="63"/>
      <c r="AZ120" s="63"/>
      <c r="BA120" s="63"/>
      <c r="BB120" s="63"/>
      <c r="BC120" s="63"/>
      <c r="BD120" s="63"/>
      <c r="BE120" s="63"/>
      <c r="BF120" s="63"/>
      <c r="BG120" s="63"/>
      <c r="BH120" s="63"/>
      <c r="BI120" s="63"/>
      <c r="BJ120" s="63"/>
      <c r="BK120" s="63"/>
      <c r="BL120" s="63"/>
      <c r="BM120" s="63"/>
      <c r="BN120" s="63"/>
      <c r="BO120" s="63"/>
      <c r="BP120" s="63"/>
      <c r="BQ120" s="63"/>
      <c r="BR120" s="63"/>
      <c r="BS120" s="63"/>
      <c r="BT120" s="63"/>
      <c r="BU120" s="63"/>
      <c r="BV120" s="63"/>
      <c r="BW120" s="63"/>
      <c r="BX120" s="63"/>
      <c r="BY120" s="63"/>
      <c r="BZ120" s="63"/>
      <c r="CA120" s="63"/>
      <c r="CB120" s="63"/>
      <c r="CC120" s="63"/>
      <c r="CD120" s="63"/>
      <c r="CE120" s="63"/>
      <c r="CF120" s="63"/>
      <c r="CG120" s="63"/>
      <c r="CH120" s="63"/>
      <c r="CI120" s="63"/>
      <c r="CJ120" s="63"/>
      <c r="CK120" s="63"/>
      <c r="CL120" s="63"/>
      <c r="CM120" s="63"/>
      <c r="CN120" s="63"/>
      <c r="CO120" s="63"/>
      <c r="CP120" s="63"/>
      <c r="CQ120" s="63"/>
      <c r="CR120" s="63"/>
      <c r="CS120" s="63"/>
      <c r="CT120" s="63"/>
      <c r="CU120" s="63"/>
      <c r="CV120" s="63"/>
      <c r="CW120" s="63"/>
      <c r="CX120" s="63"/>
      <c r="CY120" s="63"/>
      <c r="CZ120" s="63"/>
      <c r="DA120" s="63"/>
      <c r="DB120" s="63"/>
      <c r="DC120" s="63"/>
      <c r="DD120" s="63"/>
      <c r="DE120" s="63"/>
      <c r="DF120" s="63"/>
      <c r="DG120" s="63"/>
      <c r="DH120" s="63"/>
      <c r="DI120" s="63"/>
      <c r="DJ120" s="63"/>
      <c r="DK120" s="63"/>
      <c r="DL120" s="63"/>
      <c r="DM120" s="63"/>
      <c r="DN120" s="63"/>
      <c r="DO120" s="63"/>
      <c r="DP120" s="63"/>
      <c r="DQ120" s="63"/>
      <c r="DR120" s="63"/>
      <c r="DS120" s="63"/>
      <c r="DT120" s="63"/>
      <c r="DU120" s="63"/>
      <c r="DV120" s="63"/>
      <c r="DW120" s="63"/>
      <c r="DX120" s="63"/>
      <c r="DY120" s="63"/>
      <c r="DZ120" s="63"/>
      <c r="EA120" s="63"/>
      <c r="EB120" s="63"/>
      <c r="EC120" s="63"/>
      <c r="ED120" s="63"/>
      <c r="EE120" s="63"/>
      <c r="EF120" s="63"/>
      <c r="EG120" s="63"/>
      <c r="EH120" s="63"/>
      <c r="EI120" s="63"/>
      <c r="EJ120" s="63"/>
      <c r="EK120" s="63"/>
      <c r="EL120" s="63"/>
      <c r="EM120" s="63"/>
      <c r="EN120" s="63"/>
      <c r="EO120" s="63"/>
      <c r="EP120" s="63"/>
      <c r="EQ120" s="63"/>
      <c r="ER120" s="63"/>
      <c r="ES120" s="63"/>
      <c r="ET120" s="63"/>
    </row>
    <row r="121" spans="1:150" ht="24" hidden="1" thickBot="1" x14ac:dyDescent="0.4">
      <c r="A121" s="85"/>
      <c r="B121" s="85"/>
      <c r="C121" s="85"/>
      <c r="D121" s="85"/>
      <c r="E121" s="85"/>
      <c r="F121" s="85"/>
      <c r="G121" s="85"/>
      <c r="H121" s="85"/>
      <c r="I121" s="85"/>
      <c r="J121" s="85"/>
      <c r="K121" s="85"/>
      <c r="L121" s="85"/>
      <c r="M121" s="85"/>
      <c r="N121" s="85"/>
      <c r="O121" s="85"/>
      <c r="P121" s="85"/>
      <c r="Q121" s="85"/>
      <c r="R121" s="85"/>
      <c r="S121" s="85"/>
      <c r="T121" s="85"/>
      <c r="U121" s="85"/>
      <c r="V121" s="85"/>
      <c r="W121" s="85"/>
      <c r="X121" s="85"/>
      <c r="Y121" s="95" t="str">
        <f>Tableau8[[#This Row],[GRADE]]&amp;" "&amp;Tableau8[[#This Row],[NOM]]</f>
        <v xml:space="preserve"> </v>
      </c>
      <c r="Z121" s="80"/>
      <c r="AI121" s="63"/>
      <c r="AJ121" s="63"/>
      <c r="AK121" s="63"/>
      <c r="AL121" s="63"/>
      <c r="AM121" s="63"/>
      <c r="AN121" s="63"/>
      <c r="AO121" s="63"/>
      <c r="AP121" s="63"/>
      <c r="AQ121" s="63"/>
      <c r="AR121" s="63"/>
      <c r="AS121" s="63"/>
      <c r="AT121" s="63"/>
      <c r="AU121" s="63"/>
      <c r="AV121" s="63"/>
      <c r="AW121" s="63"/>
      <c r="AX121" s="63"/>
      <c r="AY121" s="63"/>
      <c r="AZ121" s="63"/>
      <c r="BA121" s="63"/>
      <c r="BB121" s="63"/>
      <c r="BC121" s="63"/>
      <c r="BD121" s="63"/>
      <c r="BE121" s="63"/>
      <c r="BF121" s="63"/>
      <c r="BG121" s="63"/>
      <c r="BH121" s="63"/>
      <c r="BI121" s="63"/>
      <c r="BJ121" s="63"/>
      <c r="BK121" s="63"/>
      <c r="BL121" s="63"/>
      <c r="BM121" s="63"/>
      <c r="BN121" s="63"/>
      <c r="BO121" s="63"/>
      <c r="BP121" s="63"/>
      <c r="BQ121" s="63"/>
      <c r="BR121" s="63"/>
      <c r="BS121" s="63"/>
      <c r="BT121" s="63"/>
      <c r="BU121" s="63"/>
      <c r="BV121" s="63"/>
      <c r="BW121" s="63"/>
      <c r="BX121" s="63"/>
      <c r="BY121" s="63"/>
      <c r="BZ121" s="63"/>
      <c r="CA121" s="63"/>
      <c r="CB121" s="63"/>
      <c r="CC121" s="63"/>
      <c r="CD121" s="63"/>
      <c r="CE121" s="63"/>
      <c r="CF121" s="63"/>
      <c r="CG121" s="63"/>
      <c r="CH121" s="63"/>
      <c r="CI121" s="63"/>
      <c r="CJ121" s="63"/>
      <c r="CK121" s="63"/>
      <c r="CL121" s="63"/>
      <c r="CM121" s="63"/>
      <c r="CN121" s="63"/>
      <c r="CO121" s="63"/>
      <c r="CP121" s="63"/>
      <c r="CQ121" s="63"/>
      <c r="CR121" s="63"/>
      <c r="CS121" s="63"/>
      <c r="CT121" s="63"/>
      <c r="CU121" s="63"/>
      <c r="CV121" s="63"/>
      <c r="CW121" s="63"/>
      <c r="CX121" s="63"/>
      <c r="CY121" s="63"/>
      <c r="CZ121" s="63"/>
      <c r="DA121" s="63"/>
      <c r="DB121" s="63"/>
      <c r="DC121" s="63"/>
      <c r="DD121" s="63"/>
      <c r="DE121" s="63"/>
      <c r="DF121" s="63"/>
      <c r="DG121" s="63"/>
      <c r="DH121" s="63"/>
      <c r="DI121" s="63"/>
      <c r="DJ121" s="63"/>
      <c r="DK121" s="63"/>
      <c r="DL121" s="63"/>
      <c r="DM121" s="63"/>
      <c r="DN121" s="63"/>
      <c r="DO121" s="63"/>
      <c r="DP121" s="63"/>
      <c r="DQ121" s="63"/>
      <c r="DR121" s="63"/>
      <c r="DS121" s="63"/>
      <c r="DT121" s="63"/>
      <c r="DU121" s="63"/>
      <c r="DV121" s="63"/>
      <c r="DW121" s="63"/>
      <c r="DX121" s="63"/>
      <c r="DY121" s="63"/>
      <c r="DZ121" s="63"/>
      <c r="EA121" s="63"/>
      <c r="EB121" s="63"/>
      <c r="EC121" s="63"/>
      <c r="ED121" s="63"/>
      <c r="EE121" s="63"/>
      <c r="EF121" s="63"/>
      <c r="EG121" s="63"/>
      <c r="EH121" s="63"/>
      <c r="EI121" s="63"/>
      <c r="EJ121" s="63"/>
      <c r="EK121" s="63"/>
      <c r="EL121" s="63"/>
      <c r="EM121" s="63"/>
      <c r="EN121" s="63"/>
      <c r="EO121" s="63"/>
      <c r="EP121" s="63"/>
      <c r="EQ121" s="63"/>
      <c r="ER121" s="63"/>
      <c r="ES121" s="63"/>
      <c r="ET121" s="63"/>
    </row>
    <row r="122" spans="1:150" ht="24" hidden="1" thickBot="1" x14ac:dyDescent="0.4">
      <c r="A122" s="85"/>
      <c r="B122" s="85"/>
      <c r="C122" s="85"/>
      <c r="D122" s="85"/>
      <c r="E122" s="85"/>
      <c r="F122" s="85"/>
      <c r="G122" s="85"/>
      <c r="H122" s="85"/>
      <c r="I122" s="85"/>
      <c r="J122" s="85"/>
      <c r="K122" s="85"/>
      <c r="L122" s="85"/>
      <c r="M122" s="85"/>
      <c r="N122" s="85"/>
      <c r="O122" s="85"/>
      <c r="P122" s="85"/>
      <c r="Q122" s="85"/>
      <c r="R122" s="85"/>
      <c r="S122" s="85"/>
      <c r="T122" s="85"/>
      <c r="U122" s="85"/>
      <c r="V122" s="85"/>
      <c r="W122" s="85"/>
      <c r="X122" s="85"/>
      <c r="Y122" s="95" t="str">
        <f>Tableau8[[#This Row],[GRADE]]&amp;" "&amp;Tableau8[[#This Row],[NOM]]</f>
        <v xml:space="preserve"> </v>
      </c>
      <c r="Z122" s="80"/>
      <c r="AI122" s="63"/>
      <c r="AJ122" s="63"/>
      <c r="AK122" s="63"/>
      <c r="AL122" s="63"/>
      <c r="AM122" s="63"/>
      <c r="AN122" s="63"/>
      <c r="AO122" s="63"/>
      <c r="AP122" s="63"/>
      <c r="AQ122" s="63"/>
      <c r="AR122" s="63"/>
      <c r="AS122" s="63"/>
      <c r="AT122" s="63"/>
      <c r="AU122" s="63"/>
      <c r="AV122" s="63"/>
      <c r="AW122" s="63"/>
      <c r="AX122" s="63"/>
      <c r="AY122" s="63"/>
      <c r="AZ122" s="63"/>
      <c r="BA122" s="63"/>
      <c r="BB122" s="63"/>
      <c r="BC122" s="63"/>
      <c r="BD122" s="63"/>
      <c r="BE122" s="63"/>
      <c r="BF122" s="63"/>
      <c r="BG122" s="63"/>
      <c r="BH122" s="63"/>
      <c r="BI122" s="63"/>
      <c r="BJ122" s="63"/>
      <c r="BK122" s="63"/>
      <c r="BL122" s="63"/>
      <c r="BM122" s="63"/>
      <c r="BN122" s="63"/>
      <c r="BO122" s="63"/>
      <c r="BP122" s="63"/>
      <c r="BQ122" s="63"/>
      <c r="BR122" s="63"/>
      <c r="BS122" s="63"/>
      <c r="BT122" s="63"/>
      <c r="BU122" s="63"/>
      <c r="BV122" s="63"/>
      <c r="BW122" s="63"/>
      <c r="BX122" s="63"/>
      <c r="BY122" s="63"/>
      <c r="BZ122" s="63"/>
      <c r="CA122" s="63"/>
      <c r="CB122" s="63"/>
      <c r="CC122" s="63"/>
      <c r="CD122" s="63"/>
      <c r="CE122" s="63"/>
      <c r="CF122" s="63"/>
      <c r="CG122" s="63"/>
      <c r="CH122" s="63"/>
      <c r="CI122" s="63"/>
      <c r="CJ122" s="63"/>
      <c r="CK122" s="63"/>
      <c r="CL122" s="63"/>
      <c r="CM122" s="63"/>
      <c r="CN122" s="63"/>
      <c r="CO122" s="63"/>
      <c r="CP122" s="63"/>
      <c r="CQ122" s="63"/>
      <c r="CR122" s="63"/>
      <c r="CS122" s="63"/>
      <c r="CT122" s="63"/>
      <c r="CU122" s="63"/>
      <c r="CV122" s="63"/>
      <c r="CW122" s="63"/>
      <c r="CX122" s="63"/>
      <c r="CY122" s="63"/>
      <c r="CZ122" s="63"/>
      <c r="DA122" s="63"/>
      <c r="DB122" s="63"/>
      <c r="DC122" s="63"/>
      <c r="DD122" s="63"/>
      <c r="DE122" s="63"/>
      <c r="DF122" s="63"/>
      <c r="DG122" s="63"/>
      <c r="DH122" s="63"/>
      <c r="DI122" s="63"/>
      <c r="DJ122" s="63"/>
      <c r="DK122" s="63"/>
      <c r="DL122" s="63"/>
      <c r="DM122" s="63"/>
      <c r="DN122" s="63"/>
      <c r="DO122" s="63"/>
      <c r="DP122" s="63"/>
      <c r="DQ122" s="63"/>
      <c r="DR122" s="63"/>
      <c r="DS122" s="63"/>
      <c r="DT122" s="63"/>
      <c r="DU122" s="63"/>
      <c r="DV122" s="63"/>
      <c r="DW122" s="63"/>
      <c r="DX122" s="63"/>
      <c r="DY122" s="63"/>
      <c r="DZ122" s="63"/>
      <c r="EA122" s="63"/>
      <c r="EB122" s="63"/>
      <c r="EC122" s="63"/>
      <c r="ED122" s="63"/>
      <c r="EE122" s="63"/>
      <c r="EF122" s="63"/>
      <c r="EG122" s="63"/>
      <c r="EH122" s="63"/>
      <c r="EI122" s="63"/>
      <c r="EJ122" s="63"/>
      <c r="EK122" s="63"/>
      <c r="EL122" s="63"/>
      <c r="EM122" s="63"/>
      <c r="EN122" s="63"/>
      <c r="EO122" s="63"/>
      <c r="EP122" s="63"/>
      <c r="EQ122" s="63"/>
      <c r="ER122" s="63"/>
      <c r="ES122" s="63"/>
      <c r="ET122" s="63"/>
    </row>
    <row r="123" spans="1:150" ht="24" hidden="1" thickBot="1" x14ac:dyDescent="0.4">
      <c r="A123" s="85"/>
      <c r="B123" s="85"/>
      <c r="C123" s="85"/>
      <c r="D123" s="85"/>
      <c r="E123" s="85"/>
      <c r="F123" s="85"/>
      <c r="G123" s="85"/>
      <c r="H123" s="85"/>
      <c r="I123" s="85"/>
      <c r="J123" s="85"/>
      <c r="K123" s="85"/>
      <c r="L123" s="85"/>
      <c r="M123" s="85"/>
      <c r="N123" s="85"/>
      <c r="O123" s="85"/>
      <c r="P123" s="85"/>
      <c r="Q123" s="85"/>
      <c r="R123" s="85"/>
      <c r="S123" s="85"/>
      <c r="T123" s="85"/>
      <c r="U123" s="85"/>
      <c r="V123" s="85"/>
      <c r="W123" s="85"/>
      <c r="X123" s="85"/>
      <c r="Y123" s="95" t="str">
        <f>Tableau8[[#This Row],[GRADE]]&amp;" "&amp;Tableau8[[#This Row],[NOM]]</f>
        <v xml:space="preserve"> </v>
      </c>
      <c r="Z123" s="80"/>
      <c r="AI123" s="63"/>
      <c r="AJ123" s="63"/>
      <c r="AK123" s="63"/>
      <c r="AL123" s="63"/>
      <c r="AM123" s="63"/>
      <c r="AN123" s="63"/>
      <c r="AO123" s="63"/>
      <c r="AP123" s="63"/>
      <c r="AQ123" s="63"/>
      <c r="AR123" s="63"/>
      <c r="AS123" s="63"/>
      <c r="AT123" s="63"/>
      <c r="AU123" s="63"/>
      <c r="AV123" s="63"/>
      <c r="AW123" s="63"/>
      <c r="AX123" s="63"/>
      <c r="AY123" s="63"/>
      <c r="AZ123" s="63"/>
      <c r="BA123" s="63"/>
      <c r="BB123" s="63"/>
      <c r="BC123" s="63"/>
      <c r="BD123" s="63"/>
      <c r="BE123" s="63"/>
      <c r="BF123" s="63"/>
      <c r="BG123" s="63"/>
      <c r="BH123" s="63"/>
      <c r="BI123" s="63"/>
      <c r="BJ123" s="63"/>
      <c r="BK123" s="63"/>
      <c r="BL123" s="63"/>
      <c r="BM123" s="63"/>
      <c r="BN123" s="63"/>
      <c r="BO123" s="63"/>
      <c r="BP123" s="63"/>
      <c r="BQ123" s="63"/>
      <c r="BR123" s="63"/>
      <c r="BS123" s="63"/>
      <c r="BT123" s="63"/>
      <c r="BU123" s="63"/>
      <c r="BV123" s="63"/>
      <c r="BW123" s="63"/>
      <c r="BX123" s="63"/>
      <c r="BY123" s="63"/>
      <c r="BZ123" s="63"/>
      <c r="CA123" s="63"/>
      <c r="CB123" s="63"/>
      <c r="CC123" s="63"/>
      <c r="CD123" s="63"/>
      <c r="CE123" s="63"/>
      <c r="CF123" s="63"/>
      <c r="CG123" s="63"/>
      <c r="CH123" s="63"/>
      <c r="CI123" s="63"/>
      <c r="CJ123" s="63"/>
      <c r="CK123" s="63"/>
      <c r="CL123" s="63"/>
      <c r="CM123" s="63"/>
      <c r="CN123" s="63"/>
      <c r="CO123" s="63"/>
      <c r="CP123" s="63"/>
      <c r="CQ123" s="63"/>
      <c r="CR123" s="63"/>
      <c r="CS123" s="63"/>
      <c r="CT123" s="63"/>
      <c r="CU123" s="63"/>
      <c r="CV123" s="63"/>
      <c r="CW123" s="63"/>
      <c r="CX123" s="63"/>
      <c r="CY123" s="63"/>
      <c r="CZ123" s="63"/>
      <c r="DA123" s="63"/>
      <c r="DB123" s="63"/>
      <c r="DC123" s="63"/>
      <c r="DD123" s="63"/>
      <c r="DE123" s="63"/>
      <c r="DF123" s="63"/>
      <c r="DG123" s="63"/>
      <c r="DH123" s="63"/>
      <c r="DI123" s="63"/>
      <c r="DJ123" s="63"/>
      <c r="DK123" s="63"/>
      <c r="DL123" s="63"/>
      <c r="DM123" s="63"/>
      <c r="DN123" s="63"/>
      <c r="DO123" s="63"/>
      <c r="DP123" s="63"/>
      <c r="DQ123" s="63"/>
      <c r="DR123" s="63"/>
      <c r="DS123" s="63"/>
      <c r="DT123" s="63"/>
      <c r="DU123" s="63"/>
      <c r="DV123" s="63"/>
      <c r="DW123" s="63"/>
      <c r="DX123" s="63"/>
      <c r="DY123" s="63"/>
      <c r="DZ123" s="63"/>
      <c r="EA123" s="63"/>
      <c r="EB123" s="63"/>
      <c r="EC123" s="63"/>
      <c r="ED123" s="63"/>
      <c r="EE123" s="63"/>
      <c r="EF123" s="63"/>
      <c r="EG123" s="63"/>
      <c r="EH123" s="63"/>
      <c r="EI123" s="63"/>
      <c r="EJ123" s="63"/>
      <c r="EK123" s="63"/>
      <c r="EL123" s="63"/>
      <c r="EM123" s="63"/>
      <c r="EN123" s="63"/>
      <c r="EO123" s="63"/>
      <c r="EP123" s="63"/>
      <c r="EQ123" s="63"/>
      <c r="ER123" s="63"/>
      <c r="ES123" s="63"/>
      <c r="ET123" s="63"/>
    </row>
    <row r="124" spans="1:150" ht="24" hidden="1" thickBot="1" x14ac:dyDescent="0.4">
      <c r="A124" s="85"/>
      <c r="B124" s="85"/>
      <c r="C124" s="85"/>
      <c r="D124" s="85"/>
      <c r="E124" s="85"/>
      <c r="F124" s="85"/>
      <c r="G124" s="85"/>
      <c r="H124" s="85"/>
      <c r="I124" s="85"/>
      <c r="J124" s="85"/>
      <c r="K124" s="85"/>
      <c r="L124" s="85"/>
      <c r="M124" s="85"/>
      <c r="N124" s="85"/>
      <c r="O124" s="85"/>
      <c r="P124" s="85"/>
      <c r="Q124" s="85"/>
      <c r="R124" s="85"/>
      <c r="S124" s="85"/>
      <c r="T124" s="85"/>
      <c r="U124" s="85"/>
      <c r="V124" s="85"/>
      <c r="W124" s="85"/>
      <c r="X124" s="85"/>
      <c r="Y124" s="95" t="str">
        <f>Tableau8[[#This Row],[GRADE]]&amp;" "&amp;Tableau8[[#This Row],[NOM]]</f>
        <v xml:space="preserve"> </v>
      </c>
      <c r="Z124" s="80"/>
      <c r="AI124" s="63"/>
      <c r="AJ124" s="63"/>
      <c r="AK124" s="63"/>
      <c r="AL124" s="63"/>
      <c r="AM124" s="63"/>
      <c r="AN124" s="63"/>
      <c r="AO124" s="63"/>
      <c r="AP124" s="63"/>
      <c r="AQ124" s="63"/>
      <c r="AR124" s="63"/>
      <c r="AS124" s="63"/>
      <c r="AT124" s="63"/>
      <c r="AU124" s="63"/>
      <c r="AV124" s="63"/>
      <c r="AW124" s="63"/>
      <c r="AX124" s="63"/>
      <c r="AY124" s="63"/>
      <c r="AZ124" s="63"/>
      <c r="BA124" s="63"/>
      <c r="BB124" s="63"/>
      <c r="BC124" s="63"/>
      <c r="BD124" s="63"/>
      <c r="BE124" s="63"/>
      <c r="BF124" s="63"/>
      <c r="BG124" s="63"/>
      <c r="BH124" s="63"/>
      <c r="BI124" s="63"/>
      <c r="BJ124" s="63"/>
      <c r="BK124" s="63"/>
      <c r="BL124" s="63"/>
      <c r="BM124" s="63"/>
      <c r="BN124" s="63"/>
      <c r="BO124" s="63"/>
      <c r="BP124" s="63"/>
      <c r="BQ124" s="63"/>
      <c r="BR124" s="63"/>
      <c r="BS124" s="63"/>
      <c r="BT124" s="63"/>
      <c r="BU124" s="63"/>
      <c r="BV124" s="63"/>
      <c r="BW124" s="63"/>
      <c r="BX124" s="63"/>
      <c r="BY124" s="63"/>
      <c r="BZ124" s="63"/>
      <c r="CA124" s="63"/>
      <c r="CB124" s="63"/>
      <c r="CC124" s="63"/>
      <c r="CD124" s="63"/>
      <c r="CE124" s="63"/>
      <c r="CF124" s="63"/>
      <c r="CG124" s="63"/>
      <c r="CH124" s="63"/>
      <c r="CI124" s="63"/>
      <c r="CJ124" s="63"/>
      <c r="CK124" s="63"/>
      <c r="CL124" s="63"/>
      <c r="CM124" s="63"/>
      <c r="CN124" s="63"/>
      <c r="CO124" s="63"/>
      <c r="CP124" s="63"/>
      <c r="CQ124" s="63"/>
      <c r="CR124" s="63"/>
      <c r="CS124" s="63"/>
      <c r="CT124" s="63"/>
      <c r="CU124" s="63"/>
      <c r="CV124" s="63"/>
      <c r="CW124" s="63"/>
      <c r="CX124" s="63"/>
      <c r="CY124" s="63"/>
      <c r="CZ124" s="63"/>
      <c r="DA124" s="63"/>
      <c r="DB124" s="63"/>
      <c r="DC124" s="63"/>
      <c r="DD124" s="63"/>
      <c r="DE124" s="63"/>
      <c r="DF124" s="63"/>
      <c r="DG124" s="63"/>
      <c r="DH124" s="63"/>
      <c r="DI124" s="63"/>
      <c r="DJ124" s="63"/>
      <c r="DK124" s="63"/>
      <c r="DL124" s="63"/>
      <c r="DM124" s="63"/>
      <c r="DN124" s="63"/>
      <c r="DO124" s="63"/>
      <c r="DP124" s="63"/>
      <c r="DQ124" s="63"/>
      <c r="DR124" s="63"/>
      <c r="DS124" s="63"/>
      <c r="DT124" s="63"/>
      <c r="DU124" s="63"/>
      <c r="DV124" s="63"/>
      <c r="DW124" s="63"/>
      <c r="DX124" s="63"/>
      <c r="DY124" s="63"/>
      <c r="DZ124" s="63"/>
      <c r="EA124" s="63"/>
      <c r="EB124" s="63"/>
      <c r="EC124" s="63"/>
      <c r="ED124" s="63"/>
      <c r="EE124" s="63"/>
      <c r="EF124" s="63"/>
      <c r="EG124" s="63"/>
      <c r="EH124" s="63"/>
      <c r="EI124" s="63"/>
      <c r="EJ124" s="63"/>
      <c r="EK124" s="63"/>
      <c r="EL124" s="63"/>
      <c r="EM124" s="63"/>
      <c r="EN124" s="63"/>
      <c r="EO124" s="63"/>
      <c r="EP124" s="63"/>
      <c r="EQ124" s="63"/>
      <c r="ER124" s="63"/>
      <c r="ES124" s="63"/>
      <c r="ET124" s="63"/>
    </row>
    <row r="125" spans="1:150" ht="24" hidden="1" thickBot="1" x14ac:dyDescent="0.4">
      <c r="A125" s="85"/>
      <c r="B125" s="85"/>
      <c r="C125" s="85"/>
      <c r="D125" s="85"/>
      <c r="E125" s="85"/>
      <c r="F125" s="85"/>
      <c r="G125" s="85"/>
      <c r="H125" s="85"/>
      <c r="I125" s="85"/>
      <c r="J125" s="85"/>
      <c r="K125" s="85"/>
      <c r="L125" s="85"/>
      <c r="M125" s="85"/>
      <c r="N125" s="85"/>
      <c r="O125" s="85"/>
      <c r="P125" s="85"/>
      <c r="Q125" s="85"/>
      <c r="R125" s="85"/>
      <c r="S125" s="85"/>
      <c r="T125" s="85"/>
      <c r="U125" s="85"/>
      <c r="V125" s="85"/>
      <c r="W125" s="85"/>
      <c r="X125" s="85"/>
      <c r="Y125" s="95" t="str">
        <f>Tableau8[[#This Row],[GRADE]]&amp;" "&amp;Tableau8[[#This Row],[NOM]]</f>
        <v xml:space="preserve"> </v>
      </c>
      <c r="Z125" s="80"/>
      <c r="AI125" s="63"/>
      <c r="AJ125" s="63"/>
      <c r="AK125" s="63"/>
      <c r="AL125" s="63"/>
      <c r="AM125" s="63"/>
      <c r="AN125" s="63"/>
      <c r="AO125" s="63"/>
      <c r="AP125" s="63"/>
      <c r="AQ125" s="63"/>
      <c r="AR125" s="63"/>
      <c r="AS125" s="63"/>
      <c r="AT125" s="63"/>
      <c r="AU125" s="63"/>
      <c r="AV125" s="63"/>
      <c r="AW125" s="63"/>
      <c r="AX125" s="63"/>
      <c r="AY125" s="63"/>
      <c r="AZ125" s="63"/>
      <c r="BA125" s="63"/>
      <c r="BB125" s="63"/>
      <c r="BC125" s="63"/>
      <c r="BD125" s="63"/>
      <c r="BE125" s="63"/>
      <c r="BF125" s="63"/>
      <c r="BG125" s="63"/>
      <c r="BH125" s="63"/>
      <c r="BI125" s="63"/>
      <c r="BJ125" s="63"/>
      <c r="BK125" s="63"/>
      <c r="BL125" s="63"/>
      <c r="BM125" s="63"/>
      <c r="BN125" s="63"/>
      <c r="BO125" s="63"/>
      <c r="BP125" s="63"/>
      <c r="BQ125" s="63"/>
      <c r="BR125" s="63"/>
      <c r="BS125" s="63"/>
      <c r="BT125" s="63"/>
      <c r="BU125" s="63"/>
      <c r="BV125" s="63"/>
      <c r="BW125" s="63"/>
      <c r="BX125" s="63"/>
      <c r="BY125" s="63"/>
      <c r="BZ125" s="63"/>
      <c r="CA125" s="63"/>
      <c r="CB125" s="63"/>
      <c r="CC125" s="63"/>
      <c r="CD125" s="63"/>
      <c r="CE125" s="63"/>
      <c r="CF125" s="63"/>
      <c r="CG125" s="63"/>
      <c r="CH125" s="63"/>
      <c r="CI125" s="63"/>
      <c r="CJ125" s="63"/>
      <c r="CK125" s="63"/>
      <c r="CL125" s="63"/>
      <c r="CM125" s="63"/>
      <c r="CN125" s="63"/>
      <c r="CO125" s="63"/>
      <c r="CP125" s="63"/>
      <c r="CQ125" s="63"/>
      <c r="CR125" s="63"/>
      <c r="CS125" s="63"/>
      <c r="CT125" s="63"/>
      <c r="CU125" s="63"/>
      <c r="CV125" s="63"/>
      <c r="CW125" s="63"/>
      <c r="CX125" s="63"/>
      <c r="CY125" s="63"/>
      <c r="CZ125" s="63"/>
      <c r="DA125" s="63"/>
      <c r="DB125" s="63"/>
      <c r="DC125" s="63"/>
      <c r="DD125" s="63"/>
      <c r="DE125" s="63"/>
      <c r="DF125" s="63"/>
      <c r="DG125" s="63"/>
      <c r="DH125" s="63"/>
      <c r="DI125" s="63"/>
      <c r="DJ125" s="63"/>
      <c r="DK125" s="63"/>
      <c r="DL125" s="63"/>
      <c r="DM125" s="63"/>
      <c r="DN125" s="63"/>
      <c r="DO125" s="63"/>
      <c r="DP125" s="63"/>
      <c r="DQ125" s="63"/>
      <c r="DR125" s="63"/>
      <c r="DS125" s="63"/>
      <c r="DT125" s="63"/>
      <c r="DU125" s="63"/>
      <c r="DV125" s="63"/>
      <c r="DW125" s="63"/>
      <c r="DX125" s="63"/>
      <c r="DY125" s="63"/>
      <c r="DZ125" s="63"/>
      <c r="EA125" s="63"/>
      <c r="EB125" s="63"/>
      <c r="EC125" s="63"/>
      <c r="ED125" s="63"/>
      <c r="EE125" s="63"/>
      <c r="EF125" s="63"/>
      <c r="EG125" s="63"/>
      <c r="EH125" s="63"/>
      <c r="EI125" s="63"/>
      <c r="EJ125" s="63"/>
      <c r="EK125" s="63"/>
      <c r="EL125" s="63"/>
      <c r="EM125" s="63"/>
      <c r="EN125" s="63"/>
      <c r="EO125" s="63"/>
      <c r="EP125" s="63"/>
      <c r="EQ125" s="63"/>
      <c r="ER125" s="63"/>
      <c r="ES125" s="63"/>
      <c r="ET125" s="63"/>
    </row>
    <row r="126" spans="1:150" ht="24" hidden="1" thickBot="1" x14ac:dyDescent="0.4">
      <c r="A126" s="85"/>
      <c r="B126" s="85"/>
      <c r="C126" s="85"/>
      <c r="D126" s="85"/>
      <c r="E126" s="85"/>
      <c r="F126" s="85"/>
      <c r="G126" s="85"/>
      <c r="H126" s="85"/>
      <c r="I126" s="85"/>
      <c r="J126" s="85"/>
      <c r="K126" s="85"/>
      <c r="L126" s="85"/>
      <c r="M126" s="85"/>
      <c r="N126" s="85"/>
      <c r="O126" s="85"/>
      <c r="P126" s="85"/>
      <c r="Q126" s="85"/>
      <c r="R126" s="85"/>
      <c r="S126" s="85"/>
      <c r="T126" s="85"/>
      <c r="U126" s="85"/>
      <c r="V126" s="85"/>
      <c r="W126" s="85"/>
      <c r="X126" s="85"/>
      <c r="Y126" s="95" t="str">
        <f>Tableau8[[#This Row],[GRADE]]&amp;" "&amp;Tableau8[[#This Row],[NOM]]</f>
        <v xml:space="preserve"> </v>
      </c>
      <c r="Z126" s="80"/>
      <c r="AI126" s="63"/>
      <c r="AJ126" s="63"/>
      <c r="AK126" s="63"/>
      <c r="AL126" s="63"/>
      <c r="AM126" s="63"/>
      <c r="AN126" s="63"/>
      <c r="AO126" s="63"/>
      <c r="AP126" s="63"/>
      <c r="AQ126" s="63"/>
      <c r="AR126" s="63"/>
      <c r="AS126" s="63"/>
      <c r="AT126" s="63"/>
      <c r="AU126" s="63"/>
      <c r="AV126" s="63"/>
      <c r="AW126" s="63"/>
      <c r="AX126" s="63"/>
      <c r="AY126" s="63"/>
      <c r="AZ126" s="63"/>
      <c r="BA126" s="63"/>
      <c r="BB126" s="63"/>
      <c r="BC126" s="63"/>
      <c r="BD126" s="63"/>
      <c r="BE126" s="63"/>
      <c r="BF126" s="63"/>
      <c r="BG126" s="63"/>
      <c r="BH126" s="63"/>
      <c r="BI126" s="63"/>
      <c r="BJ126" s="63"/>
      <c r="BK126" s="63"/>
      <c r="BL126" s="63"/>
      <c r="BM126" s="63"/>
      <c r="BN126" s="63"/>
      <c r="BO126" s="63"/>
      <c r="BP126" s="63"/>
      <c r="BQ126" s="63"/>
      <c r="BR126" s="63"/>
      <c r="BS126" s="63"/>
      <c r="BT126" s="63"/>
      <c r="BU126" s="63"/>
      <c r="BV126" s="63"/>
      <c r="BW126" s="63"/>
      <c r="BX126" s="63"/>
      <c r="BY126" s="63"/>
      <c r="BZ126" s="63"/>
      <c r="CA126" s="63"/>
      <c r="CB126" s="63"/>
      <c r="CC126" s="63"/>
      <c r="CD126" s="63"/>
      <c r="CE126" s="63"/>
      <c r="CF126" s="63"/>
      <c r="CG126" s="63"/>
      <c r="CH126" s="63"/>
      <c r="CI126" s="63"/>
      <c r="CJ126" s="63"/>
      <c r="CK126" s="63"/>
      <c r="CL126" s="63"/>
      <c r="CM126" s="63"/>
      <c r="CN126" s="63"/>
      <c r="CO126" s="63"/>
      <c r="CP126" s="63"/>
      <c r="CQ126" s="63"/>
      <c r="CR126" s="63"/>
      <c r="CS126" s="63"/>
      <c r="CT126" s="63"/>
      <c r="CU126" s="63"/>
      <c r="CV126" s="63"/>
      <c r="CW126" s="63"/>
      <c r="CX126" s="63"/>
      <c r="CY126" s="63"/>
      <c r="CZ126" s="63"/>
      <c r="DA126" s="63"/>
      <c r="DB126" s="63"/>
      <c r="DC126" s="63"/>
      <c r="DD126" s="63"/>
      <c r="DE126" s="63"/>
      <c r="DF126" s="63"/>
      <c r="DG126" s="63"/>
      <c r="DH126" s="63"/>
      <c r="DI126" s="63"/>
      <c r="DJ126" s="63"/>
      <c r="DK126" s="63"/>
      <c r="DL126" s="63"/>
      <c r="DM126" s="63"/>
      <c r="DN126" s="63"/>
      <c r="DO126" s="63"/>
      <c r="DP126" s="63"/>
      <c r="DQ126" s="63"/>
      <c r="DR126" s="63"/>
      <c r="DS126" s="63"/>
      <c r="DT126" s="63"/>
      <c r="DU126" s="63"/>
      <c r="DV126" s="63"/>
      <c r="DW126" s="63"/>
      <c r="DX126" s="63"/>
      <c r="DY126" s="63"/>
      <c r="DZ126" s="63"/>
      <c r="EA126" s="63"/>
      <c r="EB126" s="63"/>
      <c r="EC126" s="63"/>
      <c r="ED126" s="63"/>
      <c r="EE126" s="63"/>
      <c r="EF126" s="63"/>
      <c r="EG126" s="63"/>
      <c r="EH126" s="63"/>
      <c r="EI126" s="63"/>
      <c r="EJ126" s="63"/>
      <c r="EK126" s="63"/>
      <c r="EL126" s="63"/>
      <c r="EM126" s="63"/>
      <c r="EN126" s="63"/>
      <c r="EO126" s="63"/>
      <c r="EP126" s="63"/>
      <c r="EQ126" s="63"/>
      <c r="ER126" s="63"/>
      <c r="ES126" s="63"/>
      <c r="ET126" s="63"/>
    </row>
    <row r="127" spans="1:150" x14ac:dyDescent="0.35">
      <c r="A127" s="115" t="s">
        <v>54</v>
      </c>
      <c r="B127" s="115">
        <f>SUBTOTAL(103,Tableau8[NOM])</f>
        <v>14</v>
      </c>
      <c r="C127" s="115"/>
      <c r="D127" s="115"/>
      <c r="E127" s="115">
        <f>SUBTOTAL(103,Tableau8[PAMAC 50])</f>
        <v>8</v>
      </c>
      <c r="F127" s="115">
        <f>SUBTOTAL(103,Tableau8[Indispo Pamac 50])</f>
        <v>2</v>
      </c>
      <c r="G127" s="115">
        <f>SUBTOTAL(103,Tableau8[PAMAS G1])</f>
        <v>8</v>
      </c>
      <c r="H127" s="115"/>
      <c r="I127" s="115">
        <f>SUBTOTAL(103,Tableau8[FAMAS F1])</f>
        <v>7</v>
      </c>
      <c r="J127" s="115"/>
      <c r="K127" s="115">
        <f>SUBTOTAL(103,Tableau8[FAMAS INF])</f>
        <v>3</v>
      </c>
      <c r="L127" s="115"/>
      <c r="M127" s="115">
        <f>SUBTOTAL(103,Tableau8[HK 416 S])</f>
        <v>7</v>
      </c>
      <c r="N127" s="115"/>
      <c r="O127" s="115">
        <f>SUBTOTAL(103,Tableau8[HK 416 C])</f>
        <v>5</v>
      </c>
      <c r="P127" s="115">
        <f>SUBTOTAL(103,Tableau8[Indispo HK 416C])</f>
        <v>1</v>
      </c>
      <c r="Q127" s="115">
        <f>SUBTOTAL(103,Tableau8[FAMAS VALO])</f>
        <v>0</v>
      </c>
      <c r="R127" s="115"/>
      <c r="S127" s="115">
        <f>SUBTOTAL(103,Tableau8[EOTECH])</f>
        <v>1</v>
      </c>
      <c r="T127" s="115"/>
      <c r="U127" s="115">
        <f>SUBTOTAL(103,Tableau8[ARMINUS])</f>
        <v>4</v>
      </c>
      <c r="V127" s="115"/>
      <c r="W127" s="115">
        <f>SUBTOTAL(103,Tableau8[ARMINUS])</f>
        <v>4</v>
      </c>
      <c r="X127" s="115"/>
      <c r="Y127" s="115"/>
      <c r="Z127" s="80"/>
      <c r="AI127" s="63"/>
      <c r="AJ127" s="63"/>
      <c r="AK127" s="63"/>
      <c r="AL127" s="63"/>
      <c r="AM127" s="63"/>
      <c r="AN127" s="63"/>
      <c r="AO127" s="63"/>
      <c r="AP127" s="63"/>
      <c r="AQ127" s="63"/>
      <c r="AR127" s="63"/>
      <c r="AS127" s="63"/>
      <c r="AT127" s="63"/>
      <c r="AU127" s="63"/>
      <c r="AV127" s="63"/>
      <c r="AW127" s="63"/>
      <c r="AX127" s="63"/>
      <c r="AY127" s="63"/>
      <c r="AZ127" s="63"/>
      <c r="BA127" s="63"/>
      <c r="BB127" s="63"/>
      <c r="BC127" s="63"/>
      <c r="BD127" s="63"/>
      <c r="BE127" s="63"/>
      <c r="BF127" s="63"/>
      <c r="BG127" s="63"/>
      <c r="BH127" s="63"/>
      <c r="BI127" s="63"/>
      <c r="BJ127" s="63"/>
      <c r="BK127" s="63"/>
      <c r="BL127" s="63"/>
      <c r="BM127" s="63"/>
      <c r="BN127" s="63"/>
      <c r="BO127" s="63"/>
      <c r="BP127" s="63"/>
      <c r="BQ127" s="63"/>
      <c r="BR127" s="63"/>
      <c r="BS127" s="63"/>
      <c r="BT127" s="63"/>
      <c r="BU127" s="63"/>
      <c r="BV127" s="63"/>
      <c r="BW127" s="63"/>
      <c r="BX127" s="63"/>
      <c r="BY127" s="63"/>
      <c r="BZ127" s="63"/>
      <c r="CA127" s="63"/>
      <c r="CB127" s="63"/>
      <c r="CC127" s="63"/>
      <c r="CD127" s="63"/>
      <c r="CE127" s="63"/>
      <c r="CF127" s="63"/>
      <c r="CG127" s="63"/>
      <c r="CH127" s="63"/>
      <c r="CI127" s="63"/>
      <c r="CJ127" s="63"/>
      <c r="CK127" s="63"/>
      <c r="CL127" s="63"/>
      <c r="CM127" s="63"/>
      <c r="CN127" s="63"/>
      <c r="CO127" s="63"/>
      <c r="CP127" s="63"/>
      <c r="CQ127" s="63"/>
      <c r="CR127" s="63"/>
      <c r="CS127" s="63"/>
      <c r="CT127" s="63"/>
      <c r="CU127" s="63"/>
      <c r="CV127" s="63"/>
      <c r="CW127" s="63"/>
      <c r="CX127" s="63"/>
      <c r="CY127" s="63"/>
      <c r="CZ127" s="63"/>
      <c r="DA127" s="63"/>
      <c r="DB127" s="63"/>
      <c r="DC127" s="63"/>
      <c r="DD127" s="63"/>
      <c r="DE127" s="63"/>
      <c r="DF127" s="63"/>
      <c r="DG127" s="63"/>
      <c r="DH127" s="63"/>
      <c r="DI127" s="63"/>
      <c r="DJ127" s="63"/>
      <c r="DK127" s="63"/>
      <c r="DL127" s="63"/>
      <c r="DM127" s="63"/>
      <c r="DN127" s="63"/>
      <c r="DO127" s="63"/>
      <c r="DP127" s="63"/>
      <c r="DQ127" s="63"/>
      <c r="DR127" s="63"/>
      <c r="DS127" s="63"/>
      <c r="DT127" s="63"/>
      <c r="DU127" s="63"/>
      <c r="DV127" s="63"/>
      <c r="DW127" s="63"/>
      <c r="DX127" s="63"/>
      <c r="DY127" s="63"/>
      <c r="DZ127" s="63"/>
      <c r="EA127" s="63"/>
      <c r="EB127" s="63"/>
      <c r="EC127" s="63"/>
      <c r="ED127" s="63"/>
      <c r="EE127" s="63"/>
      <c r="EF127" s="63"/>
      <c r="EG127" s="63"/>
      <c r="EH127" s="63"/>
      <c r="EI127" s="63"/>
      <c r="EJ127" s="63"/>
      <c r="EK127" s="63"/>
      <c r="EL127" s="63"/>
      <c r="EM127" s="63"/>
      <c r="EN127" s="63"/>
      <c r="EO127" s="63"/>
      <c r="EP127" s="63"/>
      <c r="EQ127" s="63"/>
      <c r="ER127" s="63"/>
      <c r="ES127" s="63"/>
      <c r="ET127" s="63"/>
    </row>
    <row r="128" spans="1:150" x14ac:dyDescent="0.35">
      <c r="AI128" s="63"/>
      <c r="AJ128" s="63"/>
      <c r="AK128" s="63"/>
      <c r="AL128" s="63"/>
      <c r="AM128" s="63"/>
      <c r="AN128" s="63"/>
      <c r="AO128" s="63"/>
      <c r="AP128" s="63"/>
      <c r="AQ128" s="63"/>
      <c r="AR128" s="63"/>
      <c r="AS128" s="63"/>
      <c r="AT128" s="63"/>
      <c r="AU128" s="63"/>
      <c r="AV128" s="63"/>
      <c r="AW128" s="63"/>
      <c r="AX128" s="63"/>
      <c r="AY128" s="63"/>
      <c r="AZ128" s="63"/>
      <c r="BA128" s="63"/>
      <c r="BB128" s="63"/>
      <c r="BC128" s="63"/>
      <c r="BD128" s="63"/>
      <c r="BE128" s="63"/>
      <c r="BF128" s="63"/>
      <c r="BG128" s="63"/>
      <c r="BH128" s="63"/>
      <c r="BI128" s="63"/>
      <c r="BJ128" s="63"/>
      <c r="BK128" s="63"/>
      <c r="BL128" s="63"/>
      <c r="BM128" s="63"/>
      <c r="BN128" s="63"/>
      <c r="BO128" s="63"/>
      <c r="BP128" s="63"/>
      <c r="BQ128" s="63"/>
      <c r="BR128" s="63"/>
      <c r="BS128" s="63"/>
      <c r="BT128" s="63"/>
      <c r="BU128" s="63"/>
      <c r="BV128" s="63"/>
      <c r="BW128" s="63"/>
      <c r="BX128" s="63"/>
      <c r="BY128" s="63"/>
      <c r="BZ128" s="63"/>
      <c r="CA128" s="63"/>
      <c r="CB128" s="63"/>
      <c r="CC128" s="63"/>
      <c r="CD128" s="63"/>
      <c r="CE128" s="63"/>
      <c r="CF128" s="63"/>
      <c r="CG128" s="63"/>
      <c r="CH128" s="63"/>
      <c r="CI128" s="63"/>
      <c r="CJ128" s="63"/>
      <c r="CK128" s="63"/>
      <c r="CL128" s="63"/>
      <c r="CM128" s="63"/>
      <c r="CN128" s="63"/>
      <c r="CO128" s="63"/>
      <c r="CP128" s="63"/>
      <c r="CQ128" s="63"/>
      <c r="CR128" s="63"/>
      <c r="CS128" s="63"/>
      <c r="CT128" s="63"/>
      <c r="CU128" s="63"/>
      <c r="CV128" s="63"/>
      <c r="CW128" s="63"/>
      <c r="CX128" s="63"/>
      <c r="CY128" s="63"/>
      <c r="CZ128" s="63"/>
      <c r="DA128" s="63"/>
      <c r="DB128" s="63"/>
      <c r="DC128" s="63"/>
      <c r="DD128" s="63"/>
      <c r="DE128" s="63"/>
      <c r="DF128" s="63"/>
      <c r="DG128" s="63"/>
      <c r="DH128" s="63"/>
      <c r="DI128" s="63"/>
      <c r="DJ128" s="63"/>
      <c r="DK128" s="63"/>
      <c r="DL128" s="63"/>
      <c r="DM128" s="63"/>
      <c r="DN128" s="63"/>
      <c r="DO128" s="63"/>
      <c r="DP128" s="63"/>
      <c r="DQ128" s="63"/>
      <c r="DR128" s="63"/>
      <c r="DS128" s="63"/>
      <c r="DT128" s="63"/>
      <c r="DU128" s="63"/>
      <c r="DV128" s="63"/>
      <c r="DW128" s="63"/>
      <c r="DX128" s="63"/>
      <c r="DY128" s="63"/>
      <c r="DZ128" s="63"/>
      <c r="EA128" s="63"/>
      <c r="EB128" s="63"/>
      <c r="EC128" s="63"/>
      <c r="ED128" s="63"/>
      <c r="EE128" s="63"/>
      <c r="EF128" s="63"/>
      <c r="EG128" s="63"/>
      <c r="EH128" s="63"/>
      <c r="EI128" s="63"/>
      <c r="EJ128" s="63"/>
      <c r="EK128" s="63"/>
      <c r="EL128" s="63"/>
      <c r="EM128" s="63"/>
      <c r="EN128" s="63"/>
      <c r="EO128" s="63"/>
      <c r="EP128" s="63"/>
      <c r="EQ128" s="63"/>
      <c r="ER128" s="63"/>
      <c r="ES128" s="63"/>
      <c r="ET128" s="63"/>
    </row>
    <row r="129" spans="35:150" x14ac:dyDescent="0.35">
      <c r="AI129" s="63"/>
      <c r="AJ129" s="63"/>
      <c r="AK129" s="63"/>
      <c r="AL129" s="63"/>
      <c r="AM129" s="63"/>
      <c r="AN129" s="63"/>
      <c r="AO129" s="63"/>
      <c r="AP129" s="63"/>
      <c r="AQ129" s="63"/>
      <c r="AR129" s="63"/>
      <c r="AS129" s="63"/>
      <c r="AT129" s="63"/>
      <c r="AU129" s="63"/>
      <c r="AV129" s="63"/>
      <c r="AW129" s="63"/>
      <c r="AX129" s="63"/>
      <c r="AY129" s="63"/>
      <c r="AZ129" s="63"/>
      <c r="BA129" s="63"/>
      <c r="BB129" s="63"/>
      <c r="BC129" s="63"/>
      <c r="BD129" s="63"/>
      <c r="BE129" s="63"/>
      <c r="BF129" s="63"/>
      <c r="BG129" s="63"/>
      <c r="BH129" s="63"/>
      <c r="BI129" s="63"/>
      <c r="BJ129" s="63"/>
      <c r="BK129" s="63"/>
      <c r="BL129" s="63"/>
      <c r="BM129" s="63"/>
      <c r="BN129" s="63"/>
      <c r="BO129" s="63"/>
      <c r="BP129" s="63"/>
      <c r="BQ129" s="63"/>
      <c r="BR129" s="63"/>
      <c r="BS129" s="63"/>
      <c r="BT129" s="63"/>
      <c r="BU129" s="63"/>
      <c r="BV129" s="63"/>
      <c r="BW129" s="63"/>
      <c r="BX129" s="63"/>
      <c r="BY129" s="63"/>
      <c r="BZ129" s="63"/>
      <c r="CA129" s="63"/>
      <c r="CB129" s="63"/>
      <c r="CC129" s="63"/>
      <c r="CD129" s="63"/>
      <c r="CE129" s="63"/>
      <c r="CF129" s="63"/>
      <c r="CG129" s="63"/>
      <c r="CH129" s="63"/>
      <c r="CI129" s="63"/>
      <c r="CJ129" s="63"/>
      <c r="CK129" s="63"/>
      <c r="CL129" s="63"/>
      <c r="CM129" s="63"/>
      <c r="CN129" s="63"/>
      <c r="CO129" s="63"/>
      <c r="CP129" s="63"/>
      <c r="CQ129" s="63"/>
      <c r="CR129" s="63"/>
      <c r="CS129" s="63"/>
      <c r="CT129" s="63"/>
      <c r="CU129" s="63"/>
      <c r="CV129" s="63"/>
      <c r="CW129" s="63"/>
      <c r="CX129" s="63"/>
      <c r="CY129" s="63"/>
      <c r="CZ129" s="63"/>
      <c r="DA129" s="63"/>
      <c r="DB129" s="63"/>
      <c r="DC129" s="63"/>
      <c r="DD129" s="63"/>
      <c r="DE129" s="63"/>
      <c r="DF129" s="63"/>
      <c r="DG129" s="63"/>
      <c r="DH129" s="63"/>
      <c r="DI129" s="63"/>
      <c r="DJ129" s="63"/>
      <c r="DK129" s="63"/>
      <c r="DL129" s="63"/>
      <c r="DM129" s="63"/>
      <c r="DN129" s="63"/>
      <c r="DO129" s="63"/>
      <c r="DP129" s="63"/>
      <c r="DQ129" s="63"/>
      <c r="DR129" s="63"/>
      <c r="DS129" s="63"/>
      <c r="DT129" s="63"/>
      <c r="DU129" s="63"/>
      <c r="DV129" s="63"/>
      <c r="DW129" s="63"/>
      <c r="DX129" s="63"/>
      <c r="DY129" s="63"/>
      <c r="DZ129" s="63"/>
      <c r="EA129" s="63"/>
      <c r="EB129" s="63"/>
      <c r="EC129" s="63"/>
      <c r="ED129" s="63"/>
      <c r="EE129" s="63"/>
      <c r="EF129" s="63"/>
      <c r="EG129" s="63"/>
      <c r="EH129" s="63"/>
      <c r="EI129" s="63"/>
      <c r="EJ129" s="63"/>
      <c r="EK129" s="63"/>
      <c r="EL129" s="63"/>
      <c r="EM129" s="63"/>
      <c r="EN129" s="63"/>
      <c r="EO129" s="63"/>
      <c r="EP129" s="63"/>
      <c r="EQ129" s="63"/>
      <c r="ER129" s="63"/>
      <c r="ES129" s="63"/>
      <c r="ET129" s="63"/>
    </row>
    <row r="130" spans="35:150" x14ac:dyDescent="0.35">
      <c r="AI130" s="63"/>
      <c r="AJ130" s="63"/>
      <c r="AK130" s="63"/>
      <c r="AL130" s="63"/>
      <c r="AM130" s="63"/>
      <c r="AN130" s="63"/>
      <c r="AO130" s="63"/>
      <c r="AP130" s="63"/>
      <c r="AQ130" s="63"/>
      <c r="AR130" s="63"/>
      <c r="AS130" s="63"/>
      <c r="AT130" s="63"/>
      <c r="AU130" s="63"/>
      <c r="AV130" s="63"/>
      <c r="AW130" s="63"/>
      <c r="AX130" s="63"/>
      <c r="AY130" s="63"/>
      <c r="AZ130" s="63"/>
      <c r="BA130" s="63"/>
      <c r="BB130" s="63"/>
      <c r="BC130" s="63"/>
      <c r="BD130" s="63"/>
      <c r="BE130" s="63"/>
      <c r="BF130" s="63"/>
      <c r="BG130" s="63"/>
      <c r="BH130" s="63"/>
      <c r="BI130" s="63"/>
      <c r="BJ130" s="63"/>
      <c r="BK130" s="63"/>
      <c r="BL130" s="63"/>
      <c r="BM130" s="63"/>
      <c r="BN130" s="63"/>
      <c r="BO130" s="63"/>
      <c r="BP130" s="63"/>
      <c r="BQ130" s="63"/>
      <c r="BR130" s="63"/>
      <c r="BS130" s="63"/>
      <c r="BT130" s="63"/>
      <c r="BU130" s="63"/>
      <c r="BV130" s="63"/>
      <c r="BW130" s="63"/>
      <c r="BX130" s="63"/>
      <c r="BY130" s="63"/>
      <c r="BZ130" s="63"/>
      <c r="CA130" s="63"/>
      <c r="CB130" s="63"/>
      <c r="CC130" s="63"/>
      <c r="CD130" s="63"/>
      <c r="CE130" s="63"/>
      <c r="CF130" s="63"/>
      <c r="CG130" s="63"/>
      <c r="CH130" s="63"/>
      <c r="CI130" s="63"/>
      <c r="CJ130" s="63"/>
      <c r="CK130" s="63"/>
      <c r="CL130" s="63"/>
      <c r="CM130" s="63"/>
      <c r="CN130" s="63"/>
      <c r="CO130" s="63"/>
      <c r="CP130" s="63"/>
      <c r="CQ130" s="63"/>
      <c r="CR130" s="63"/>
      <c r="CS130" s="63"/>
      <c r="CT130" s="63"/>
      <c r="CU130" s="63"/>
      <c r="CV130" s="63"/>
      <c r="CW130" s="63"/>
      <c r="CX130" s="63"/>
      <c r="CY130" s="63"/>
      <c r="CZ130" s="63"/>
      <c r="DA130" s="63"/>
      <c r="DB130" s="63"/>
      <c r="DC130" s="63"/>
      <c r="DD130" s="63"/>
      <c r="DE130" s="63"/>
      <c r="DF130" s="63"/>
      <c r="DG130" s="63"/>
      <c r="DH130" s="63"/>
      <c r="DI130" s="63"/>
      <c r="DJ130" s="63"/>
      <c r="DK130" s="63"/>
      <c r="DL130" s="63"/>
      <c r="DM130" s="63"/>
      <c r="DN130" s="63"/>
      <c r="DO130" s="63"/>
      <c r="DP130" s="63"/>
      <c r="DQ130" s="63"/>
      <c r="DR130" s="63"/>
      <c r="DS130" s="63"/>
      <c r="DT130" s="63"/>
      <c r="DU130" s="63"/>
      <c r="DV130" s="63"/>
      <c r="DW130" s="63"/>
      <c r="DX130" s="63"/>
      <c r="DY130" s="63"/>
      <c r="DZ130" s="63"/>
      <c r="EA130" s="63"/>
      <c r="EB130" s="63"/>
      <c r="EC130" s="63"/>
      <c r="ED130" s="63"/>
      <c r="EE130" s="63"/>
      <c r="EF130" s="63"/>
      <c r="EG130" s="63"/>
      <c r="EH130" s="63"/>
      <c r="EI130" s="63"/>
      <c r="EJ130" s="63"/>
      <c r="EK130" s="63"/>
      <c r="EL130" s="63"/>
      <c r="EM130" s="63"/>
      <c r="EN130" s="63"/>
      <c r="EO130" s="63"/>
      <c r="EP130" s="63"/>
      <c r="EQ130" s="63"/>
      <c r="ER130" s="63"/>
      <c r="ES130" s="63"/>
      <c r="ET130" s="63"/>
    </row>
    <row r="131" spans="35:150" x14ac:dyDescent="0.35">
      <c r="AI131" s="63"/>
      <c r="AJ131" s="63"/>
      <c r="AK131" s="63"/>
      <c r="AL131" s="63"/>
      <c r="AM131" s="63"/>
      <c r="AN131" s="63"/>
      <c r="AO131" s="63"/>
      <c r="AP131" s="63"/>
      <c r="AQ131" s="63"/>
      <c r="AR131" s="63"/>
      <c r="AS131" s="63"/>
      <c r="AT131" s="63"/>
      <c r="AU131" s="63"/>
      <c r="AV131" s="63"/>
      <c r="AW131" s="63"/>
      <c r="AX131" s="63"/>
      <c r="AY131" s="63"/>
      <c r="AZ131" s="63"/>
      <c r="BA131" s="63"/>
      <c r="BB131" s="63"/>
      <c r="BC131" s="63"/>
      <c r="BD131" s="63"/>
      <c r="BE131" s="63"/>
      <c r="BF131" s="63"/>
      <c r="BG131" s="63"/>
      <c r="BH131" s="63"/>
      <c r="BI131" s="63"/>
      <c r="BJ131" s="63"/>
      <c r="BK131" s="63"/>
      <c r="BL131" s="63"/>
      <c r="BM131" s="63"/>
      <c r="BN131" s="63"/>
      <c r="BO131" s="63"/>
      <c r="BP131" s="63"/>
      <c r="BQ131" s="63"/>
      <c r="BR131" s="63"/>
      <c r="BS131" s="63"/>
      <c r="BT131" s="63"/>
      <c r="BU131" s="63"/>
      <c r="BV131" s="63"/>
      <c r="BW131" s="63"/>
      <c r="BX131" s="63"/>
      <c r="BY131" s="63"/>
      <c r="BZ131" s="63"/>
      <c r="CA131" s="63"/>
      <c r="CB131" s="63"/>
      <c r="CC131" s="63"/>
      <c r="CD131" s="63"/>
      <c r="CE131" s="63"/>
      <c r="CF131" s="63"/>
      <c r="CG131" s="63"/>
      <c r="CH131" s="63"/>
      <c r="CI131" s="63"/>
      <c r="CJ131" s="63"/>
      <c r="CK131" s="63"/>
      <c r="CL131" s="63"/>
      <c r="CM131" s="63"/>
      <c r="CN131" s="63"/>
      <c r="CO131" s="63"/>
      <c r="CP131" s="63"/>
      <c r="CQ131" s="63"/>
      <c r="CR131" s="63"/>
      <c r="CS131" s="63"/>
      <c r="CT131" s="63"/>
      <c r="CU131" s="63"/>
      <c r="CV131" s="63"/>
      <c r="CW131" s="63"/>
      <c r="CX131" s="63"/>
      <c r="CY131" s="63"/>
      <c r="CZ131" s="63"/>
      <c r="DA131" s="63"/>
      <c r="DB131" s="63"/>
      <c r="DC131" s="63"/>
      <c r="DD131" s="63"/>
      <c r="DE131" s="63"/>
      <c r="DF131" s="63"/>
      <c r="DG131" s="63"/>
      <c r="DH131" s="63"/>
      <c r="DI131" s="63"/>
      <c r="DJ131" s="63"/>
      <c r="DK131" s="63"/>
      <c r="DL131" s="63"/>
      <c r="DM131" s="63"/>
      <c r="DN131" s="63"/>
      <c r="DO131" s="63"/>
      <c r="DP131" s="63"/>
      <c r="DQ131" s="63"/>
      <c r="DR131" s="63"/>
      <c r="DS131" s="63"/>
      <c r="DT131" s="63"/>
      <c r="DU131" s="63"/>
      <c r="DV131" s="63"/>
      <c r="DW131" s="63"/>
      <c r="DX131" s="63"/>
      <c r="DY131" s="63"/>
      <c r="DZ131" s="63"/>
      <c r="EA131" s="63"/>
      <c r="EB131" s="63"/>
      <c r="EC131" s="63"/>
      <c r="ED131" s="63"/>
      <c r="EE131" s="63"/>
      <c r="EF131" s="63"/>
      <c r="EG131" s="63"/>
      <c r="EH131" s="63"/>
      <c r="EI131" s="63"/>
      <c r="EJ131" s="63"/>
      <c r="EK131" s="63"/>
      <c r="EL131" s="63"/>
      <c r="EM131" s="63"/>
      <c r="EN131" s="63"/>
      <c r="EO131" s="63"/>
      <c r="EP131" s="63"/>
      <c r="EQ131" s="63"/>
      <c r="ER131" s="63"/>
      <c r="ES131" s="63"/>
      <c r="ET131" s="63"/>
    </row>
    <row r="132" spans="35:150" x14ac:dyDescent="0.35">
      <c r="AI132" s="63"/>
      <c r="AJ132" s="63"/>
      <c r="AK132" s="63"/>
      <c r="AL132" s="63"/>
      <c r="AM132" s="63"/>
      <c r="AN132" s="63"/>
      <c r="AO132" s="63"/>
      <c r="AP132" s="63"/>
      <c r="AQ132" s="63"/>
      <c r="AR132" s="63"/>
      <c r="AS132" s="63"/>
      <c r="AT132" s="63"/>
      <c r="AU132" s="63"/>
      <c r="AV132" s="63"/>
      <c r="AW132" s="63"/>
      <c r="AX132" s="63"/>
      <c r="AY132" s="63"/>
      <c r="AZ132" s="63"/>
      <c r="BA132" s="63"/>
      <c r="BB132" s="63"/>
      <c r="BC132" s="63"/>
      <c r="BD132" s="63"/>
      <c r="BE132" s="63"/>
      <c r="BF132" s="63"/>
      <c r="BG132" s="63"/>
      <c r="BH132" s="63"/>
      <c r="BI132" s="63"/>
      <c r="BJ132" s="63"/>
      <c r="BK132" s="63"/>
      <c r="BL132" s="63"/>
      <c r="BM132" s="63"/>
      <c r="BN132" s="63"/>
      <c r="BO132" s="63"/>
      <c r="BP132" s="63"/>
      <c r="BQ132" s="63"/>
      <c r="BR132" s="63"/>
      <c r="BS132" s="63"/>
      <c r="BT132" s="63"/>
      <c r="BU132" s="63"/>
      <c r="BV132" s="63"/>
      <c r="BW132" s="63"/>
      <c r="BX132" s="63"/>
      <c r="BY132" s="63"/>
      <c r="BZ132" s="63"/>
      <c r="CA132" s="63"/>
      <c r="CB132" s="63"/>
      <c r="CC132" s="63"/>
      <c r="CD132" s="63"/>
      <c r="CE132" s="63"/>
      <c r="CF132" s="63"/>
      <c r="CG132" s="63"/>
      <c r="CH132" s="63"/>
      <c r="CI132" s="63"/>
      <c r="CJ132" s="63"/>
      <c r="CK132" s="63"/>
      <c r="CL132" s="63"/>
      <c r="CM132" s="63"/>
      <c r="CN132" s="63"/>
      <c r="CO132" s="63"/>
      <c r="CP132" s="63"/>
      <c r="CQ132" s="63"/>
      <c r="CR132" s="63"/>
      <c r="CS132" s="63"/>
      <c r="CT132" s="63"/>
      <c r="CU132" s="63"/>
      <c r="CV132" s="63"/>
      <c r="CW132" s="63"/>
      <c r="CX132" s="63"/>
      <c r="CY132" s="63"/>
      <c r="CZ132" s="63"/>
      <c r="DA132" s="63"/>
      <c r="DB132" s="63"/>
      <c r="DC132" s="63"/>
      <c r="DD132" s="63"/>
      <c r="DE132" s="63"/>
      <c r="DF132" s="63"/>
      <c r="DG132" s="63"/>
      <c r="DH132" s="63"/>
      <c r="DI132" s="63"/>
      <c r="DJ132" s="63"/>
      <c r="DK132" s="63"/>
      <c r="DL132" s="63"/>
      <c r="DM132" s="63"/>
      <c r="DN132" s="63"/>
      <c r="DO132" s="63"/>
      <c r="DP132" s="63"/>
      <c r="DQ132" s="63"/>
      <c r="DR132" s="63"/>
      <c r="DS132" s="63"/>
      <c r="DT132" s="63"/>
      <c r="DU132" s="63"/>
      <c r="DV132" s="63"/>
      <c r="DW132" s="63"/>
      <c r="DX132" s="63"/>
      <c r="DY132" s="63"/>
      <c r="DZ132" s="63"/>
      <c r="EA132" s="63"/>
      <c r="EB132" s="63"/>
      <c r="EC132" s="63"/>
      <c r="ED132" s="63"/>
      <c r="EE132" s="63"/>
      <c r="EF132" s="63"/>
      <c r="EG132" s="63"/>
      <c r="EH132" s="63"/>
      <c r="EI132" s="63"/>
      <c r="EJ132" s="63"/>
      <c r="EK132" s="63"/>
      <c r="EL132" s="63"/>
      <c r="EM132" s="63"/>
      <c r="EN132" s="63"/>
      <c r="EO132" s="63"/>
      <c r="EP132" s="63"/>
      <c r="EQ132" s="63"/>
      <c r="ER132" s="63"/>
      <c r="ES132" s="63"/>
      <c r="ET132" s="63"/>
    </row>
    <row r="133" spans="35:150" x14ac:dyDescent="0.35">
      <c r="AI133" s="63"/>
      <c r="AJ133" s="63"/>
      <c r="AK133" s="63"/>
      <c r="AL133" s="63"/>
      <c r="AM133" s="63"/>
      <c r="AN133" s="63"/>
      <c r="AO133" s="63"/>
      <c r="AP133" s="63"/>
      <c r="AQ133" s="63"/>
      <c r="AR133" s="63"/>
      <c r="AS133" s="63"/>
      <c r="AT133" s="63"/>
      <c r="AU133" s="63"/>
      <c r="AV133" s="63"/>
      <c r="AW133" s="63"/>
      <c r="AX133" s="63"/>
      <c r="AY133" s="63"/>
      <c r="AZ133" s="63"/>
      <c r="BA133" s="63"/>
      <c r="BB133" s="63"/>
      <c r="BC133" s="63"/>
      <c r="BD133" s="63"/>
      <c r="BE133" s="63"/>
      <c r="BF133" s="63"/>
      <c r="BG133" s="63"/>
      <c r="BH133" s="63"/>
      <c r="BI133" s="63"/>
      <c r="BJ133" s="63"/>
      <c r="BK133" s="63"/>
      <c r="BL133" s="63"/>
      <c r="BM133" s="63"/>
      <c r="BN133" s="63"/>
      <c r="BO133" s="63"/>
      <c r="BP133" s="63"/>
      <c r="BQ133" s="63"/>
      <c r="BR133" s="63"/>
      <c r="BS133" s="63"/>
      <c r="BT133" s="63"/>
      <c r="BU133" s="63"/>
      <c r="BV133" s="63"/>
      <c r="BW133" s="63"/>
      <c r="BX133" s="63"/>
      <c r="BY133" s="63"/>
      <c r="BZ133" s="63"/>
      <c r="CA133" s="63"/>
      <c r="CB133" s="63"/>
      <c r="CC133" s="63"/>
      <c r="CD133" s="63"/>
      <c r="CE133" s="63"/>
      <c r="CF133" s="63"/>
      <c r="CG133" s="63"/>
      <c r="CH133" s="63"/>
      <c r="CI133" s="63"/>
      <c r="CJ133" s="63"/>
      <c r="CK133" s="63"/>
      <c r="CL133" s="63"/>
      <c r="CM133" s="63"/>
      <c r="CN133" s="63"/>
      <c r="CO133" s="63"/>
      <c r="CP133" s="63"/>
      <c r="CQ133" s="63"/>
      <c r="CR133" s="63"/>
      <c r="CS133" s="63"/>
      <c r="CT133" s="63"/>
      <c r="CU133" s="63"/>
      <c r="CV133" s="63"/>
      <c r="CW133" s="63"/>
      <c r="CX133" s="63"/>
      <c r="CY133" s="63"/>
      <c r="CZ133" s="63"/>
      <c r="DA133" s="63"/>
      <c r="DB133" s="63"/>
      <c r="DC133" s="63"/>
      <c r="DD133" s="63"/>
      <c r="DE133" s="63"/>
      <c r="DF133" s="63"/>
      <c r="DG133" s="63"/>
      <c r="DH133" s="63"/>
      <c r="DI133" s="63"/>
      <c r="DJ133" s="63"/>
      <c r="DK133" s="63"/>
      <c r="DL133" s="63"/>
      <c r="DM133" s="63"/>
      <c r="DN133" s="63"/>
      <c r="DO133" s="63"/>
      <c r="DP133" s="63"/>
      <c r="DQ133" s="63"/>
      <c r="DR133" s="63"/>
      <c r="DS133" s="63"/>
      <c r="DT133" s="63"/>
      <c r="DU133" s="63"/>
      <c r="DV133" s="63"/>
      <c r="DW133" s="63"/>
      <c r="DX133" s="63"/>
      <c r="DY133" s="63"/>
      <c r="DZ133" s="63"/>
      <c r="EA133" s="63"/>
      <c r="EB133" s="63"/>
      <c r="EC133" s="63"/>
      <c r="ED133" s="63"/>
      <c r="EE133" s="63"/>
      <c r="EF133" s="63"/>
      <c r="EG133" s="63"/>
      <c r="EH133" s="63"/>
      <c r="EI133" s="63"/>
      <c r="EJ133" s="63"/>
      <c r="EK133" s="63"/>
      <c r="EL133" s="63"/>
      <c r="EM133" s="63"/>
      <c r="EN133" s="63"/>
      <c r="EO133" s="63"/>
      <c r="EP133" s="63"/>
      <c r="EQ133" s="63"/>
      <c r="ER133" s="63"/>
      <c r="ES133" s="63"/>
      <c r="ET133" s="63"/>
    </row>
    <row r="134" spans="35:150" x14ac:dyDescent="0.35">
      <c r="AI134" s="63"/>
      <c r="AJ134" s="63"/>
      <c r="AK134" s="63"/>
      <c r="AL134" s="63"/>
      <c r="AM134" s="63"/>
      <c r="AN134" s="63"/>
      <c r="AO134" s="63"/>
      <c r="AP134" s="63"/>
      <c r="AQ134" s="63"/>
      <c r="AR134" s="63"/>
      <c r="AS134" s="63"/>
      <c r="AT134" s="63"/>
      <c r="AU134" s="63"/>
      <c r="AV134" s="63"/>
      <c r="AW134" s="63"/>
      <c r="AX134" s="63"/>
      <c r="AY134" s="63"/>
      <c r="AZ134" s="63"/>
      <c r="BA134" s="63"/>
      <c r="BB134" s="63"/>
      <c r="BC134" s="63"/>
      <c r="BD134" s="63"/>
      <c r="BE134" s="63"/>
      <c r="BF134" s="63"/>
      <c r="BG134" s="63"/>
      <c r="BH134" s="63"/>
      <c r="BI134" s="63"/>
      <c r="BJ134" s="63"/>
      <c r="BK134" s="63"/>
      <c r="BL134" s="63"/>
      <c r="BM134" s="63"/>
      <c r="BN134" s="63"/>
      <c r="BO134" s="63"/>
      <c r="BP134" s="63"/>
      <c r="BQ134" s="63"/>
      <c r="BR134" s="63"/>
      <c r="BS134" s="63"/>
      <c r="BT134" s="63"/>
      <c r="BU134" s="63"/>
      <c r="BV134" s="63"/>
      <c r="BW134" s="63"/>
      <c r="BX134" s="63"/>
      <c r="BY134" s="63"/>
      <c r="BZ134" s="63"/>
      <c r="CA134" s="63"/>
      <c r="CB134" s="63"/>
      <c r="CC134" s="63"/>
      <c r="CD134" s="63"/>
      <c r="CE134" s="63"/>
      <c r="CF134" s="63"/>
      <c r="CG134" s="63"/>
      <c r="CH134" s="63"/>
      <c r="CI134" s="63"/>
      <c r="CJ134" s="63"/>
      <c r="CK134" s="63"/>
      <c r="CL134" s="63"/>
      <c r="CM134" s="63"/>
      <c r="CN134" s="63"/>
      <c r="CO134" s="63"/>
      <c r="CP134" s="63"/>
      <c r="CQ134" s="63"/>
      <c r="CR134" s="63"/>
      <c r="CS134" s="63"/>
      <c r="CT134" s="63"/>
      <c r="CU134" s="63"/>
      <c r="CV134" s="63"/>
      <c r="CW134" s="63"/>
      <c r="CX134" s="63"/>
      <c r="CY134" s="63"/>
      <c r="CZ134" s="63"/>
      <c r="DA134" s="63"/>
      <c r="DB134" s="63"/>
      <c r="DC134" s="63"/>
      <c r="DD134" s="63"/>
      <c r="DE134" s="63"/>
      <c r="DF134" s="63"/>
      <c r="DG134" s="63"/>
      <c r="DH134" s="63"/>
      <c r="DI134" s="63"/>
      <c r="DJ134" s="63"/>
      <c r="DK134" s="63"/>
      <c r="DL134" s="63"/>
      <c r="DM134" s="63"/>
      <c r="DN134" s="63"/>
      <c r="DO134" s="63"/>
      <c r="DP134" s="63"/>
      <c r="DQ134" s="63"/>
      <c r="DR134" s="63"/>
      <c r="DS134" s="63"/>
      <c r="DT134" s="63"/>
      <c r="DU134" s="63"/>
      <c r="DV134" s="63"/>
      <c r="DW134" s="63"/>
      <c r="DX134" s="63"/>
      <c r="DY134" s="63"/>
      <c r="DZ134" s="63"/>
      <c r="EA134" s="63"/>
      <c r="EB134" s="63"/>
      <c r="EC134" s="63"/>
      <c r="ED134" s="63"/>
      <c r="EE134" s="63"/>
      <c r="EF134" s="63"/>
      <c r="EG134" s="63"/>
      <c r="EH134" s="63"/>
      <c r="EI134" s="63"/>
      <c r="EJ134" s="63"/>
      <c r="EK134" s="63"/>
      <c r="EL134" s="63"/>
      <c r="EM134" s="63"/>
      <c r="EN134" s="63"/>
      <c r="EO134" s="63"/>
      <c r="EP134" s="63"/>
      <c r="EQ134" s="63"/>
      <c r="ER134" s="63"/>
      <c r="ES134" s="63"/>
      <c r="ET134" s="63"/>
    </row>
    <row r="135" spans="35:150" x14ac:dyDescent="0.35">
      <c r="AI135" s="63"/>
      <c r="AJ135" s="63"/>
      <c r="AK135" s="63"/>
      <c r="AL135" s="63"/>
      <c r="AM135" s="63"/>
      <c r="AN135" s="63"/>
      <c r="AO135" s="63"/>
      <c r="AP135" s="63"/>
      <c r="AQ135" s="63"/>
      <c r="AR135" s="63"/>
      <c r="AS135" s="63"/>
      <c r="AT135" s="63"/>
      <c r="AU135" s="63"/>
      <c r="AV135" s="63"/>
      <c r="AW135" s="63"/>
      <c r="AX135" s="63"/>
      <c r="AY135" s="63"/>
      <c r="AZ135" s="63"/>
      <c r="BA135" s="63"/>
      <c r="BB135" s="63"/>
      <c r="BC135" s="63"/>
      <c r="BD135" s="63"/>
      <c r="BE135" s="63"/>
      <c r="BF135" s="63"/>
      <c r="BG135" s="63"/>
      <c r="BH135" s="63"/>
      <c r="BI135" s="63"/>
      <c r="BJ135" s="63"/>
      <c r="BK135" s="63"/>
      <c r="BL135" s="63"/>
      <c r="BM135" s="63"/>
      <c r="BN135" s="63"/>
      <c r="BO135" s="63"/>
      <c r="BP135" s="63"/>
      <c r="BQ135" s="63"/>
      <c r="BR135" s="63"/>
      <c r="BS135" s="63"/>
      <c r="BT135" s="63"/>
      <c r="BU135" s="63"/>
      <c r="BV135" s="63"/>
      <c r="BW135" s="63"/>
      <c r="BX135" s="63"/>
      <c r="BY135" s="63"/>
      <c r="BZ135" s="63"/>
      <c r="CA135" s="63"/>
      <c r="CB135" s="63"/>
      <c r="CC135" s="63"/>
      <c r="CD135" s="63"/>
      <c r="CE135" s="63"/>
      <c r="CF135" s="63"/>
      <c r="CG135" s="63"/>
      <c r="CH135" s="63"/>
      <c r="CI135" s="63"/>
      <c r="CJ135" s="63"/>
      <c r="CK135" s="63"/>
      <c r="CL135" s="63"/>
      <c r="CM135" s="63"/>
      <c r="CN135" s="63"/>
      <c r="CO135" s="63"/>
      <c r="CP135" s="63"/>
      <c r="CQ135" s="63"/>
      <c r="CR135" s="63"/>
      <c r="CS135" s="63"/>
      <c r="CT135" s="63"/>
      <c r="CU135" s="63"/>
      <c r="CV135" s="63"/>
      <c r="CW135" s="63"/>
      <c r="CX135" s="63"/>
      <c r="CY135" s="63"/>
      <c r="CZ135" s="63"/>
      <c r="DA135" s="63"/>
      <c r="DB135" s="63"/>
      <c r="DC135" s="63"/>
      <c r="DD135" s="63"/>
      <c r="DE135" s="63"/>
      <c r="DF135" s="63"/>
      <c r="DG135" s="63"/>
      <c r="DH135" s="63"/>
      <c r="DI135" s="63"/>
      <c r="DJ135" s="63"/>
      <c r="DK135" s="63"/>
      <c r="DL135" s="63"/>
      <c r="DM135" s="63"/>
      <c r="DN135" s="63"/>
      <c r="DO135" s="63"/>
      <c r="DP135" s="63"/>
      <c r="DQ135" s="63"/>
      <c r="DR135" s="63"/>
      <c r="DS135" s="63"/>
      <c r="DT135" s="63"/>
      <c r="DU135" s="63"/>
      <c r="DV135" s="63"/>
      <c r="DW135" s="63"/>
      <c r="DX135" s="63"/>
      <c r="DY135" s="63"/>
      <c r="DZ135" s="63"/>
      <c r="EA135" s="63"/>
      <c r="EB135" s="63"/>
      <c r="EC135" s="63"/>
      <c r="ED135" s="63"/>
      <c r="EE135" s="63"/>
      <c r="EF135" s="63"/>
      <c r="EG135" s="63"/>
      <c r="EH135" s="63"/>
      <c r="EI135" s="63"/>
      <c r="EJ135" s="63"/>
      <c r="EK135" s="63"/>
      <c r="EL135" s="63"/>
      <c r="EM135" s="63"/>
      <c r="EN135" s="63"/>
      <c r="EO135" s="63"/>
      <c r="EP135" s="63"/>
      <c r="EQ135" s="63"/>
      <c r="ER135" s="63"/>
      <c r="ES135" s="63"/>
    </row>
    <row r="136" spans="35:150" x14ac:dyDescent="0.35">
      <c r="AI136" s="63"/>
      <c r="AJ136" s="63"/>
      <c r="AK136" s="63"/>
      <c r="AL136" s="63"/>
      <c r="AM136" s="63"/>
      <c r="AN136" s="63"/>
      <c r="AO136" s="63"/>
      <c r="AP136" s="63"/>
      <c r="AQ136" s="63"/>
      <c r="AR136" s="63"/>
      <c r="AS136" s="63"/>
      <c r="AT136" s="63"/>
      <c r="AU136" s="63"/>
      <c r="AV136" s="63"/>
      <c r="AW136" s="63"/>
      <c r="AX136" s="63"/>
      <c r="AY136" s="63"/>
      <c r="AZ136" s="63"/>
      <c r="BA136" s="63"/>
      <c r="BB136" s="63"/>
      <c r="BC136" s="63"/>
      <c r="BD136" s="63"/>
      <c r="BE136" s="63"/>
      <c r="BF136" s="63"/>
      <c r="BG136" s="63"/>
      <c r="BH136" s="63"/>
      <c r="BI136" s="63"/>
      <c r="BJ136" s="63"/>
      <c r="BK136" s="63"/>
      <c r="BL136" s="63"/>
      <c r="BM136" s="63"/>
      <c r="BN136" s="63"/>
      <c r="BO136" s="63"/>
      <c r="BP136" s="63"/>
      <c r="BQ136" s="63"/>
      <c r="BR136" s="63"/>
      <c r="BS136" s="63"/>
      <c r="BT136" s="63"/>
      <c r="BU136" s="63"/>
      <c r="BV136" s="63"/>
      <c r="BW136" s="63"/>
      <c r="BX136" s="63"/>
      <c r="BY136" s="63"/>
      <c r="BZ136" s="63"/>
      <c r="CA136" s="63"/>
      <c r="CB136" s="63"/>
      <c r="CC136" s="63"/>
      <c r="CD136" s="63"/>
      <c r="CE136" s="63"/>
      <c r="CF136" s="63"/>
      <c r="CG136" s="63"/>
      <c r="CH136" s="63"/>
      <c r="CI136" s="63"/>
      <c r="CJ136" s="63"/>
      <c r="CK136" s="63"/>
      <c r="CL136" s="63"/>
      <c r="CM136" s="63"/>
      <c r="CN136" s="63"/>
      <c r="CO136" s="63"/>
      <c r="CP136" s="63"/>
      <c r="CQ136" s="63"/>
      <c r="CR136" s="63"/>
      <c r="CS136" s="63"/>
      <c r="CT136" s="63"/>
      <c r="CU136" s="63"/>
      <c r="CV136" s="63"/>
      <c r="CW136" s="63"/>
      <c r="CX136" s="63"/>
      <c r="CY136" s="63"/>
      <c r="CZ136" s="63"/>
      <c r="DA136" s="63"/>
      <c r="DB136" s="63"/>
      <c r="DC136" s="63"/>
      <c r="DD136" s="63"/>
      <c r="DE136" s="63"/>
      <c r="DF136" s="63"/>
      <c r="DG136" s="63"/>
      <c r="DH136" s="63"/>
      <c r="DI136" s="63"/>
      <c r="DJ136" s="63"/>
      <c r="DK136" s="63"/>
      <c r="DL136" s="63"/>
      <c r="DM136" s="63"/>
      <c r="DN136" s="63"/>
      <c r="DO136" s="63"/>
      <c r="DP136" s="63"/>
      <c r="DQ136" s="63"/>
      <c r="DR136" s="63"/>
      <c r="DS136" s="63"/>
      <c r="DT136" s="63"/>
      <c r="DU136" s="63"/>
      <c r="DV136" s="63"/>
      <c r="DW136" s="63"/>
      <c r="DX136" s="63"/>
      <c r="DY136" s="63"/>
      <c r="DZ136" s="63"/>
      <c r="EA136" s="63"/>
      <c r="EB136" s="63"/>
      <c r="EC136" s="63"/>
      <c r="ED136" s="63"/>
      <c r="EE136" s="63"/>
      <c r="EF136" s="63"/>
      <c r="EG136" s="63"/>
      <c r="EH136" s="63"/>
      <c r="EI136" s="63"/>
      <c r="EJ136" s="63"/>
      <c r="EK136" s="63"/>
      <c r="EL136" s="63"/>
      <c r="EM136" s="63"/>
      <c r="EN136" s="63"/>
      <c r="EO136" s="63"/>
      <c r="EP136" s="63"/>
      <c r="EQ136" s="63"/>
      <c r="ER136" s="63"/>
      <c r="ES136" s="63"/>
    </row>
    <row r="137" spans="35:150" x14ac:dyDescent="0.35">
      <c r="AI137" s="63"/>
      <c r="AJ137" s="63"/>
      <c r="AK137" s="63"/>
      <c r="AL137" s="63"/>
      <c r="AM137" s="63"/>
      <c r="AN137" s="63"/>
      <c r="AO137" s="63"/>
      <c r="AP137" s="63"/>
      <c r="AQ137" s="63"/>
      <c r="AR137" s="63"/>
      <c r="AS137" s="63"/>
      <c r="AT137" s="63"/>
      <c r="AU137" s="63"/>
      <c r="AV137" s="63"/>
      <c r="AW137" s="63"/>
      <c r="AX137" s="63"/>
      <c r="AY137" s="63"/>
      <c r="AZ137" s="63"/>
      <c r="BA137" s="63"/>
      <c r="BB137" s="63"/>
      <c r="BC137" s="63"/>
      <c r="BD137" s="63"/>
      <c r="BE137" s="63"/>
      <c r="BF137" s="63"/>
      <c r="BG137" s="63"/>
      <c r="BH137" s="63"/>
      <c r="BI137" s="63"/>
      <c r="BJ137" s="63"/>
      <c r="BK137" s="63"/>
      <c r="BL137" s="63"/>
      <c r="BM137" s="63"/>
      <c r="BN137" s="63"/>
      <c r="BO137" s="63"/>
      <c r="BP137" s="63"/>
      <c r="BQ137" s="63"/>
      <c r="BR137" s="63"/>
      <c r="BS137" s="63"/>
      <c r="BT137" s="63"/>
      <c r="BU137" s="63"/>
      <c r="BV137" s="63"/>
      <c r="BW137" s="63"/>
      <c r="BX137" s="63"/>
      <c r="BY137" s="63"/>
      <c r="BZ137" s="63"/>
      <c r="CA137" s="63"/>
      <c r="CB137" s="63"/>
      <c r="CC137" s="63"/>
      <c r="CD137" s="63"/>
      <c r="CE137" s="63"/>
      <c r="CF137" s="63"/>
      <c r="CG137" s="63"/>
      <c r="CH137" s="63"/>
      <c r="CI137" s="63"/>
      <c r="CJ137" s="63"/>
      <c r="CK137" s="63"/>
      <c r="CL137" s="63"/>
      <c r="CM137" s="63"/>
      <c r="CN137" s="63"/>
      <c r="CO137" s="63"/>
      <c r="CP137" s="63"/>
      <c r="CQ137" s="63"/>
      <c r="CR137" s="63"/>
      <c r="CS137" s="63"/>
      <c r="CT137" s="63"/>
      <c r="CU137" s="63"/>
      <c r="CV137" s="63"/>
      <c r="CW137" s="63"/>
      <c r="CX137" s="63"/>
      <c r="CY137" s="63"/>
      <c r="CZ137" s="63"/>
      <c r="DA137" s="63"/>
      <c r="DB137" s="63"/>
      <c r="DC137" s="63"/>
      <c r="DD137" s="63"/>
      <c r="DE137" s="63"/>
      <c r="DF137" s="63"/>
      <c r="DG137" s="63"/>
      <c r="DH137" s="63"/>
      <c r="DI137" s="63"/>
      <c r="DJ137" s="63"/>
      <c r="DK137" s="63"/>
      <c r="DL137" s="63"/>
      <c r="DM137" s="63"/>
      <c r="DN137" s="63"/>
      <c r="DO137" s="63"/>
      <c r="DP137" s="63"/>
      <c r="DQ137" s="63"/>
      <c r="DR137" s="63"/>
      <c r="DS137" s="63"/>
      <c r="DT137" s="63"/>
      <c r="DU137" s="63"/>
      <c r="DV137" s="63"/>
      <c r="DW137" s="63"/>
      <c r="DX137" s="63"/>
      <c r="DY137" s="63"/>
      <c r="DZ137" s="63"/>
      <c r="EA137" s="63"/>
      <c r="EB137" s="63"/>
      <c r="EC137" s="63"/>
      <c r="ED137" s="63"/>
      <c r="EE137" s="63"/>
      <c r="EF137" s="63"/>
      <c r="EG137" s="63"/>
      <c r="EH137" s="63"/>
      <c r="EI137" s="63"/>
      <c r="EJ137" s="63"/>
      <c r="EK137" s="63"/>
      <c r="EL137" s="63"/>
      <c r="EM137" s="63"/>
      <c r="EN137" s="63"/>
      <c r="EO137" s="63"/>
      <c r="EP137" s="63"/>
      <c r="EQ137" s="63"/>
      <c r="ER137" s="63"/>
      <c r="ES137" s="63"/>
    </row>
    <row r="138" spans="35:150" x14ac:dyDescent="0.35">
      <c r="AI138" s="63"/>
      <c r="AJ138" s="63"/>
      <c r="AK138" s="63"/>
      <c r="AL138" s="63"/>
      <c r="AM138" s="63"/>
      <c r="AN138" s="63"/>
      <c r="AO138" s="63"/>
      <c r="AP138" s="63"/>
      <c r="AQ138" s="63"/>
      <c r="AR138" s="63"/>
      <c r="AS138" s="63"/>
      <c r="AT138" s="63"/>
      <c r="AU138" s="63"/>
      <c r="AV138" s="63"/>
      <c r="AW138" s="63"/>
      <c r="AX138" s="63"/>
      <c r="AY138" s="63"/>
      <c r="AZ138" s="63"/>
      <c r="BA138" s="63"/>
      <c r="BB138" s="63"/>
      <c r="BC138" s="63"/>
      <c r="BD138" s="63"/>
      <c r="BE138" s="63"/>
      <c r="BF138" s="63"/>
      <c r="BG138" s="63"/>
      <c r="BH138" s="63"/>
      <c r="BI138" s="63"/>
      <c r="BJ138" s="63"/>
      <c r="BK138" s="63"/>
      <c r="BL138" s="63"/>
      <c r="BM138" s="63"/>
      <c r="BN138" s="63"/>
      <c r="BO138" s="63"/>
      <c r="BP138" s="63"/>
      <c r="BQ138" s="63"/>
      <c r="BR138" s="63"/>
      <c r="BS138" s="63"/>
      <c r="BT138" s="63"/>
      <c r="BU138" s="63"/>
      <c r="BV138" s="63"/>
      <c r="BW138" s="63"/>
      <c r="BX138" s="63"/>
      <c r="BY138" s="63"/>
      <c r="BZ138" s="63"/>
      <c r="CA138" s="63"/>
      <c r="CB138" s="63"/>
      <c r="CC138" s="63"/>
      <c r="CD138" s="63"/>
      <c r="CE138" s="63"/>
      <c r="CF138" s="63"/>
      <c r="CG138" s="63"/>
      <c r="CH138" s="63"/>
      <c r="CI138" s="63"/>
      <c r="CJ138" s="63"/>
      <c r="CK138" s="63"/>
      <c r="CL138" s="63"/>
      <c r="CM138" s="63"/>
      <c r="CN138" s="63"/>
      <c r="CO138" s="63"/>
      <c r="CP138" s="63"/>
      <c r="CQ138" s="63"/>
      <c r="CR138" s="63"/>
      <c r="CS138" s="63"/>
      <c r="CT138" s="63"/>
      <c r="CU138" s="63"/>
      <c r="CV138" s="63"/>
      <c r="CW138" s="63"/>
      <c r="CX138" s="63"/>
      <c r="CY138" s="63"/>
      <c r="CZ138" s="63"/>
      <c r="DA138" s="63"/>
      <c r="DB138" s="63"/>
      <c r="DC138" s="63"/>
      <c r="DD138" s="63"/>
      <c r="DE138" s="63"/>
      <c r="DF138" s="63"/>
      <c r="DG138" s="63"/>
      <c r="DH138" s="63"/>
      <c r="DI138" s="63"/>
      <c r="DJ138" s="63"/>
      <c r="DK138" s="63"/>
      <c r="DL138" s="63"/>
      <c r="DM138" s="63"/>
      <c r="DN138" s="63"/>
      <c r="DO138" s="63"/>
      <c r="DP138" s="63"/>
      <c r="DQ138" s="63"/>
      <c r="DR138" s="63"/>
      <c r="DS138" s="63"/>
      <c r="DT138" s="63"/>
      <c r="DU138" s="63"/>
      <c r="DV138" s="63"/>
      <c r="DW138" s="63"/>
      <c r="DX138" s="63"/>
      <c r="DY138" s="63"/>
      <c r="DZ138" s="63"/>
      <c r="EA138" s="63"/>
      <c r="EB138" s="63"/>
      <c r="EC138" s="63"/>
      <c r="ED138" s="63"/>
      <c r="EE138" s="63"/>
      <c r="EF138" s="63"/>
      <c r="EG138" s="63"/>
      <c r="EH138" s="63"/>
      <c r="EI138" s="63"/>
      <c r="EJ138" s="63"/>
      <c r="EK138" s="63"/>
      <c r="EL138" s="63"/>
      <c r="EM138" s="63"/>
      <c r="EN138" s="63"/>
      <c r="EO138" s="63"/>
      <c r="EP138" s="63"/>
      <c r="EQ138" s="63"/>
      <c r="ER138" s="63"/>
      <c r="ES138" s="63"/>
    </row>
    <row r="139" spans="35:150" x14ac:dyDescent="0.35">
      <c r="AI139" s="63"/>
      <c r="AJ139" s="63"/>
      <c r="AK139" s="63"/>
      <c r="AL139" s="63"/>
      <c r="AM139" s="63"/>
      <c r="AN139" s="63"/>
      <c r="AO139" s="63"/>
      <c r="AP139" s="63"/>
      <c r="AQ139" s="63"/>
      <c r="AR139" s="63"/>
      <c r="AS139" s="63"/>
      <c r="AT139" s="63"/>
      <c r="AU139" s="63"/>
      <c r="AV139" s="63"/>
      <c r="AW139" s="63"/>
      <c r="AX139" s="63"/>
      <c r="AY139" s="63"/>
      <c r="AZ139" s="63"/>
      <c r="BA139" s="63"/>
      <c r="BB139" s="63"/>
      <c r="BC139" s="63"/>
      <c r="BD139" s="63"/>
      <c r="BE139" s="63"/>
      <c r="BF139" s="63"/>
      <c r="BG139" s="63"/>
      <c r="BH139" s="63"/>
      <c r="BI139" s="63"/>
      <c r="BJ139" s="63"/>
      <c r="BK139" s="63"/>
      <c r="BL139" s="63"/>
      <c r="BM139" s="63"/>
      <c r="BN139" s="63"/>
      <c r="BO139" s="63"/>
      <c r="BP139" s="63"/>
      <c r="BQ139" s="63"/>
      <c r="BR139" s="63"/>
      <c r="BS139" s="63"/>
      <c r="BT139" s="63"/>
      <c r="BU139" s="63"/>
      <c r="BV139" s="63"/>
      <c r="BW139" s="63"/>
      <c r="BX139" s="63"/>
      <c r="BY139" s="63"/>
      <c r="BZ139" s="63"/>
      <c r="CA139" s="63"/>
      <c r="CB139" s="63"/>
      <c r="CC139" s="63"/>
      <c r="CD139" s="63"/>
      <c r="CE139" s="63"/>
      <c r="CF139" s="63"/>
      <c r="CG139" s="63"/>
      <c r="CH139" s="63"/>
      <c r="CI139" s="63"/>
      <c r="CJ139" s="63"/>
      <c r="CK139" s="63"/>
      <c r="CL139" s="63"/>
      <c r="CM139" s="63"/>
      <c r="CN139" s="63"/>
      <c r="CO139" s="63"/>
      <c r="CP139" s="63"/>
      <c r="CQ139" s="63"/>
      <c r="CR139" s="63"/>
      <c r="CS139" s="63"/>
      <c r="CT139" s="63"/>
      <c r="CU139" s="63"/>
      <c r="CV139" s="63"/>
      <c r="CW139" s="63"/>
      <c r="CX139" s="63"/>
      <c r="CY139" s="63"/>
      <c r="CZ139" s="63"/>
      <c r="DA139" s="63"/>
      <c r="DB139" s="63"/>
      <c r="DC139" s="63"/>
      <c r="DD139" s="63"/>
      <c r="DE139" s="63"/>
      <c r="DF139" s="63"/>
      <c r="DG139" s="63"/>
      <c r="DH139" s="63"/>
      <c r="DI139" s="63"/>
      <c r="DJ139" s="63"/>
      <c r="DK139" s="63"/>
      <c r="DL139" s="63"/>
      <c r="DM139" s="63"/>
      <c r="DN139" s="63"/>
      <c r="DO139" s="63"/>
      <c r="DP139" s="63"/>
      <c r="DQ139" s="63"/>
      <c r="DR139" s="63"/>
      <c r="DS139" s="63"/>
      <c r="DT139" s="63"/>
      <c r="DU139" s="63"/>
      <c r="DV139" s="63"/>
      <c r="DW139" s="63"/>
      <c r="DX139" s="63"/>
      <c r="DY139" s="63"/>
      <c r="DZ139" s="63"/>
      <c r="EA139" s="63"/>
      <c r="EB139" s="63"/>
      <c r="EC139" s="63"/>
      <c r="ED139" s="63"/>
      <c r="EE139" s="63"/>
      <c r="EF139" s="63"/>
      <c r="EG139" s="63"/>
      <c r="EH139" s="63"/>
      <c r="EI139" s="63"/>
      <c r="EJ139" s="63"/>
      <c r="EK139" s="63"/>
      <c r="EL139" s="63"/>
      <c r="EM139" s="63"/>
      <c r="EN139" s="63"/>
      <c r="EO139" s="63"/>
      <c r="EP139" s="63"/>
      <c r="EQ139" s="63"/>
      <c r="ER139" s="63"/>
      <c r="ES139" s="63"/>
    </row>
    <row r="140" spans="35:150" x14ac:dyDescent="0.35">
      <c r="AI140" s="63"/>
      <c r="AJ140" s="63"/>
      <c r="AK140" s="63"/>
      <c r="AL140" s="63"/>
      <c r="AM140" s="63"/>
      <c r="AN140" s="63"/>
      <c r="AO140" s="63"/>
      <c r="AP140" s="63"/>
      <c r="AQ140" s="63"/>
      <c r="AR140" s="63"/>
      <c r="AS140" s="63"/>
      <c r="AT140" s="63"/>
      <c r="AU140" s="63"/>
      <c r="AV140" s="63"/>
      <c r="AW140" s="63"/>
      <c r="AX140" s="63"/>
      <c r="AY140" s="63"/>
      <c r="AZ140" s="63"/>
      <c r="BA140" s="63"/>
      <c r="BB140" s="63"/>
      <c r="BC140" s="63"/>
      <c r="BD140" s="63"/>
      <c r="BE140" s="63"/>
      <c r="BF140" s="63"/>
      <c r="BG140" s="63"/>
      <c r="BH140" s="63"/>
      <c r="BI140" s="63"/>
      <c r="BJ140" s="63"/>
      <c r="BK140" s="63"/>
      <c r="BL140" s="63"/>
      <c r="BM140" s="63"/>
      <c r="BN140" s="63"/>
      <c r="BO140" s="63"/>
      <c r="BP140" s="63"/>
      <c r="BQ140" s="63"/>
      <c r="BR140" s="63"/>
      <c r="BS140" s="63"/>
      <c r="BT140" s="63"/>
      <c r="BU140" s="63"/>
      <c r="BV140" s="63"/>
      <c r="BW140" s="63"/>
      <c r="BX140" s="63"/>
      <c r="BY140" s="63"/>
      <c r="BZ140" s="63"/>
      <c r="CA140" s="63"/>
      <c r="CB140" s="63"/>
      <c r="CC140" s="63"/>
      <c r="CD140" s="63"/>
      <c r="CE140" s="63"/>
      <c r="CF140" s="63"/>
      <c r="CG140" s="63"/>
      <c r="CH140" s="63"/>
      <c r="CI140" s="63"/>
      <c r="CJ140" s="63"/>
      <c r="CK140" s="63"/>
      <c r="CL140" s="63"/>
      <c r="CM140" s="63"/>
      <c r="CN140" s="63"/>
      <c r="CO140" s="63"/>
      <c r="CP140" s="63"/>
      <c r="CQ140" s="63"/>
      <c r="CR140" s="63"/>
      <c r="CS140" s="63"/>
      <c r="CT140" s="63"/>
      <c r="CU140" s="63"/>
      <c r="CV140" s="63"/>
      <c r="CW140" s="63"/>
      <c r="CX140" s="63"/>
      <c r="CY140" s="63"/>
      <c r="CZ140" s="63"/>
      <c r="DA140" s="63"/>
      <c r="DB140" s="63"/>
      <c r="DC140" s="63"/>
      <c r="DD140" s="63"/>
      <c r="DE140" s="63"/>
      <c r="DF140" s="63"/>
      <c r="DG140" s="63"/>
      <c r="DH140" s="63"/>
      <c r="DI140" s="63"/>
      <c r="DJ140" s="63"/>
      <c r="DK140" s="63"/>
      <c r="DL140" s="63"/>
      <c r="DM140" s="63"/>
      <c r="DN140" s="63"/>
      <c r="DO140" s="63"/>
      <c r="DP140" s="63"/>
      <c r="DQ140" s="63"/>
      <c r="DR140" s="63"/>
      <c r="DS140" s="63"/>
      <c r="DT140" s="63"/>
      <c r="DU140" s="63"/>
      <c r="DV140" s="63"/>
      <c r="DW140" s="63"/>
      <c r="DX140" s="63"/>
      <c r="DY140" s="63"/>
      <c r="DZ140" s="63"/>
      <c r="EA140" s="63"/>
      <c r="EB140" s="63"/>
      <c r="EC140" s="63"/>
      <c r="ED140" s="63"/>
      <c r="EE140" s="63"/>
      <c r="EF140" s="63"/>
      <c r="EG140" s="63"/>
      <c r="EH140" s="63"/>
      <c r="EI140" s="63"/>
      <c r="EJ140" s="63"/>
      <c r="EK140" s="63"/>
      <c r="EL140" s="63"/>
      <c r="EM140" s="63"/>
      <c r="EN140" s="63"/>
      <c r="EO140" s="63"/>
      <c r="EP140" s="63"/>
      <c r="EQ140" s="63"/>
      <c r="ER140" s="63"/>
      <c r="ES140" s="63"/>
    </row>
    <row r="141" spans="35:150" x14ac:dyDescent="0.35">
      <c r="AI141" s="63"/>
      <c r="AJ141" s="63"/>
      <c r="AK141" s="63"/>
      <c r="AL141" s="63"/>
      <c r="AM141" s="63"/>
      <c r="AN141" s="63"/>
      <c r="AO141" s="63"/>
      <c r="AP141" s="63"/>
      <c r="AQ141" s="63"/>
      <c r="AR141" s="63"/>
      <c r="AS141" s="63"/>
      <c r="AT141" s="63"/>
      <c r="AU141" s="63"/>
      <c r="AV141" s="63"/>
      <c r="AW141" s="63"/>
      <c r="AX141" s="63"/>
      <c r="AY141" s="63"/>
      <c r="AZ141" s="63"/>
      <c r="BA141" s="63"/>
      <c r="BB141" s="63"/>
      <c r="BC141" s="63"/>
      <c r="BD141" s="63"/>
      <c r="BE141" s="63"/>
      <c r="BF141" s="63"/>
      <c r="BG141" s="63"/>
      <c r="BH141" s="63"/>
      <c r="BI141" s="63"/>
      <c r="BJ141" s="63"/>
      <c r="BK141" s="63"/>
      <c r="BL141" s="63"/>
      <c r="BM141" s="63"/>
      <c r="BN141" s="63"/>
      <c r="BO141" s="63"/>
      <c r="BP141" s="63"/>
      <c r="BQ141" s="63"/>
      <c r="BR141" s="63"/>
      <c r="BS141" s="63"/>
      <c r="BT141" s="63"/>
      <c r="BU141" s="63"/>
      <c r="BV141" s="63"/>
      <c r="BW141" s="63"/>
      <c r="BX141" s="63"/>
      <c r="BY141" s="63"/>
      <c r="BZ141" s="63"/>
      <c r="CA141" s="63"/>
      <c r="CB141" s="63"/>
      <c r="CC141" s="63"/>
      <c r="CD141" s="63"/>
      <c r="CE141" s="63"/>
      <c r="CF141" s="63"/>
      <c r="CG141" s="63"/>
      <c r="CH141" s="63"/>
      <c r="CI141" s="63"/>
      <c r="CJ141" s="63"/>
      <c r="CK141" s="63"/>
      <c r="CL141" s="63"/>
      <c r="CM141" s="63"/>
      <c r="CN141" s="63"/>
      <c r="CO141" s="63"/>
      <c r="CP141" s="63"/>
      <c r="CQ141" s="63"/>
      <c r="CR141" s="63"/>
      <c r="CS141" s="63"/>
      <c r="CT141" s="63"/>
      <c r="CU141" s="63"/>
      <c r="CV141" s="63"/>
      <c r="CW141" s="63"/>
      <c r="CX141" s="63"/>
      <c r="CY141" s="63"/>
      <c r="CZ141" s="63"/>
      <c r="DA141" s="63"/>
      <c r="DB141" s="63"/>
      <c r="DC141" s="63"/>
      <c r="DD141" s="63"/>
      <c r="DE141" s="63"/>
      <c r="DF141" s="63"/>
      <c r="DG141" s="63"/>
      <c r="DH141" s="63"/>
      <c r="DI141" s="63"/>
      <c r="DJ141" s="63"/>
      <c r="DK141" s="63"/>
      <c r="DL141" s="63"/>
      <c r="DM141" s="63"/>
      <c r="DN141" s="63"/>
      <c r="DO141" s="63"/>
      <c r="DP141" s="63"/>
      <c r="DQ141" s="63"/>
      <c r="DR141" s="63"/>
      <c r="DS141" s="63"/>
      <c r="DT141" s="63"/>
      <c r="DU141" s="63"/>
      <c r="DV141" s="63"/>
      <c r="DW141" s="63"/>
      <c r="DX141" s="63"/>
      <c r="DY141" s="63"/>
      <c r="DZ141" s="63"/>
      <c r="EA141" s="63"/>
      <c r="EB141" s="63"/>
      <c r="EC141" s="63"/>
      <c r="ED141" s="63"/>
      <c r="EE141" s="63"/>
      <c r="EF141" s="63"/>
      <c r="EG141" s="63"/>
      <c r="EH141" s="63"/>
      <c r="EI141" s="63"/>
      <c r="EJ141" s="63"/>
      <c r="EK141" s="63"/>
      <c r="EL141" s="63"/>
      <c r="EM141" s="63"/>
      <c r="EN141" s="63"/>
      <c r="EO141" s="63"/>
      <c r="EP141" s="63"/>
      <c r="EQ141" s="63"/>
      <c r="ER141" s="63"/>
      <c r="ES141" s="63"/>
    </row>
    <row r="142" spans="35:150" x14ac:dyDescent="0.35">
      <c r="AI142" s="63"/>
      <c r="AJ142" s="63"/>
      <c r="AK142" s="63"/>
      <c r="AL142" s="63"/>
      <c r="AM142" s="63"/>
      <c r="AN142" s="63"/>
      <c r="AO142" s="63"/>
      <c r="AP142" s="63"/>
      <c r="AQ142" s="63"/>
      <c r="AR142" s="63"/>
      <c r="AS142" s="63"/>
      <c r="AT142" s="63"/>
      <c r="AU142" s="63"/>
      <c r="AV142" s="63"/>
      <c r="AW142" s="63"/>
      <c r="AX142" s="63"/>
      <c r="AY142" s="63"/>
      <c r="AZ142" s="63"/>
      <c r="BA142" s="63"/>
      <c r="BB142" s="63"/>
      <c r="BC142" s="63"/>
      <c r="BD142" s="63"/>
      <c r="BE142" s="63"/>
      <c r="BF142" s="63"/>
      <c r="BG142" s="63"/>
      <c r="BH142" s="63"/>
      <c r="BI142" s="63"/>
      <c r="BJ142" s="63"/>
      <c r="BK142" s="63"/>
      <c r="BL142" s="63"/>
      <c r="BM142" s="63"/>
      <c r="BN142" s="63"/>
      <c r="BO142" s="63"/>
      <c r="BP142" s="63"/>
      <c r="BQ142" s="63"/>
      <c r="BR142" s="63"/>
      <c r="BS142" s="63"/>
      <c r="BT142" s="63"/>
      <c r="BU142" s="63"/>
      <c r="BV142" s="63"/>
      <c r="BW142" s="63"/>
      <c r="BX142" s="63"/>
      <c r="BY142" s="63"/>
      <c r="BZ142" s="63"/>
      <c r="CA142" s="63"/>
      <c r="CB142" s="63"/>
      <c r="CC142" s="63"/>
      <c r="CD142" s="63"/>
      <c r="CE142" s="63"/>
      <c r="CF142" s="63"/>
      <c r="CG142" s="63"/>
      <c r="CH142" s="63"/>
      <c r="CI142" s="63"/>
      <c r="CJ142" s="63"/>
      <c r="CK142" s="63"/>
      <c r="CL142" s="63"/>
      <c r="CM142" s="63"/>
      <c r="CN142" s="63"/>
      <c r="CO142" s="63"/>
      <c r="CP142" s="63"/>
      <c r="CQ142" s="63"/>
      <c r="CR142" s="63"/>
      <c r="CS142" s="63"/>
      <c r="CT142" s="63"/>
      <c r="CU142" s="63"/>
      <c r="CV142" s="63"/>
      <c r="CW142" s="63"/>
      <c r="CX142" s="63"/>
      <c r="CY142" s="63"/>
      <c r="CZ142" s="63"/>
      <c r="DA142" s="63"/>
      <c r="DB142" s="63"/>
      <c r="DC142" s="63"/>
      <c r="DD142" s="63"/>
      <c r="DE142" s="63"/>
      <c r="DF142" s="63"/>
      <c r="DG142" s="63"/>
      <c r="DH142" s="63"/>
      <c r="DI142" s="63"/>
      <c r="DJ142" s="63"/>
      <c r="DK142" s="63"/>
      <c r="DL142" s="63"/>
      <c r="DM142" s="63"/>
      <c r="DN142" s="63"/>
      <c r="DO142" s="63"/>
      <c r="DP142" s="63"/>
      <c r="DQ142" s="63"/>
      <c r="DR142" s="63"/>
      <c r="DS142" s="63"/>
      <c r="DT142" s="63"/>
      <c r="DU142" s="63"/>
      <c r="DV142" s="63"/>
      <c r="DW142" s="63"/>
      <c r="DX142" s="63"/>
      <c r="DY142" s="63"/>
      <c r="DZ142" s="63"/>
      <c r="EA142" s="63"/>
      <c r="EB142" s="63"/>
      <c r="EC142" s="63"/>
      <c r="ED142" s="63"/>
      <c r="EE142" s="63"/>
      <c r="EF142" s="63"/>
      <c r="EG142" s="63"/>
      <c r="EH142" s="63"/>
      <c r="EI142" s="63"/>
      <c r="EJ142" s="63"/>
      <c r="EK142" s="63"/>
      <c r="EL142" s="63"/>
      <c r="EM142" s="63"/>
      <c r="EN142" s="63"/>
      <c r="EO142" s="63"/>
      <c r="EP142" s="63"/>
      <c r="EQ142" s="63"/>
      <c r="ER142" s="63"/>
      <c r="ES142" s="63"/>
    </row>
    <row r="143" spans="35:150" x14ac:dyDescent="0.35">
      <c r="AI143" s="63"/>
      <c r="AJ143" s="63"/>
      <c r="AK143" s="63"/>
      <c r="AL143" s="63"/>
      <c r="AM143" s="63"/>
      <c r="AN143" s="63"/>
      <c r="AO143" s="63"/>
      <c r="AP143" s="63"/>
      <c r="AQ143" s="63"/>
      <c r="AR143" s="63"/>
      <c r="AS143" s="63"/>
      <c r="AT143" s="63"/>
      <c r="AU143" s="63"/>
      <c r="AV143" s="63"/>
      <c r="AW143" s="63"/>
      <c r="AX143" s="63"/>
      <c r="AY143" s="63"/>
      <c r="AZ143" s="63"/>
      <c r="BA143" s="63"/>
      <c r="BB143" s="63"/>
      <c r="BC143" s="63"/>
      <c r="BD143" s="63"/>
      <c r="BE143" s="63"/>
      <c r="BF143" s="63"/>
      <c r="BG143" s="63"/>
      <c r="BH143" s="63"/>
      <c r="BI143" s="63"/>
      <c r="BJ143" s="63"/>
      <c r="BK143" s="63"/>
      <c r="BL143" s="63"/>
      <c r="BM143" s="63"/>
      <c r="BN143" s="63"/>
      <c r="BO143" s="63"/>
      <c r="BP143" s="63"/>
      <c r="BQ143" s="63"/>
      <c r="BR143" s="63"/>
      <c r="BS143" s="63"/>
      <c r="BT143" s="63"/>
      <c r="BU143" s="63"/>
      <c r="BV143" s="63"/>
      <c r="BW143" s="63"/>
      <c r="BX143" s="63"/>
      <c r="BY143" s="63"/>
      <c r="BZ143" s="63"/>
      <c r="CA143" s="63"/>
      <c r="CB143" s="63"/>
      <c r="CC143" s="63"/>
      <c r="CD143" s="63"/>
      <c r="CE143" s="63"/>
      <c r="CF143" s="63"/>
      <c r="CG143" s="63"/>
      <c r="CH143" s="63"/>
      <c r="CI143" s="63"/>
      <c r="CJ143" s="63"/>
      <c r="CK143" s="63"/>
      <c r="CL143" s="63"/>
      <c r="CM143" s="63"/>
      <c r="CN143" s="63"/>
      <c r="CO143" s="63"/>
      <c r="CP143" s="63"/>
      <c r="CQ143" s="63"/>
      <c r="CR143" s="63"/>
      <c r="CS143" s="63"/>
      <c r="CT143" s="63"/>
      <c r="CU143" s="63"/>
      <c r="CV143" s="63"/>
      <c r="CW143" s="63"/>
      <c r="CX143" s="63"/>
      <c r="CY143" s="63"/>
      <c r="CZ143" s="63"/>
      <c r="DA143" s="63"/>
      <c r="DB143" s="63"/>
      <c r="DC143" s="63"/>
      <c r="DD143" s="63"/>
      <c r="DE143" s="63"/>
      <c r="DF143" s="63"/>
      <c r="DG143" s="63"/>
      <c r="DH143" s="63"/>
      <c r="DI143" s="63"/>
      <c r="DJ143" s="63"/>
      <c r="DK143" s="63"/>
      <c r="DL143" s="63"/>
      <c r="DM143" s="63"/>
      <c r="DN143" s="63"/>
      <c r="DO143" s="63"/>
      <c r="DP143" s="63"/>
      <c r="DQ143" s="63"/>
      <c r="DR143" s="63"/>
      <c r="DS143" s="63"/>
      <c r="DT143" s="63"/>
      <c r="DU143" s="63"/>
      <c r="DV143" s="63"/>
      <c r="DW143" s="63"/>
      <c r="DX143" s="63"/>
      <c r="DY143" s="63"/>
      <c r="DZ143" s="63"/>
      <c r="EA143" s="63"/>
      <c r="EB143" s="63"/>
      <c r="EC143" s="63"/>
      <c r="ED143" s="63"/>
      <c r="EE143" s="63"/>
      <c r="EF143" s="63"/>
      <c r="EG143" s="63"/>
      <c r="EH143" s="63"/>
      <c r="EI143" s="63"/>
      <c r="EJ143" s="63"/>
      <c r="EK143" s="63"/>
      <c r="EL143" s="63"/>
      <c r="EM143" s="63"/>
      <c r="EN143" s="63"/>
      <c r="EO143" s="63"/>
      <c r="EP143" s="63"/>
      <c r="EQ143" s="63"/>
      <c r="ER143" s="63"/>
      <c r="ES143" s="63"/>
    </row>
    <row r="144" spans="35:150" x14ac:dyDescent="0.35">
      <c r="AI144" s="63"/>
      <c r="AJ144" s="63"/>
      <c r="AK144" s="63"/>
      <c r="AL144" s="63"/>
      <c r="AM144" s="63"/>
      <c r="AN144" s="63"/>
      <c r="AO144" s="63"/>
      <c r="AP144" s="63"/>
      <c r="AQ144" s="63"/>
      <c r="AR144" s="63"/>
      <c r="AS144" s="63"/>
      <c r="AT144" s="63"/>
      <c r="AU144" s="63"/>
      <c r="AV144" s="63"/>
      <c r="AW144" s="63"/>
      <c r="AX144" s="63"/>
      <c r="AY144" s="63"/>
      <c r="AZ144" s="63"/>
      <c r="BA144" s="63"/>
      <c r="BB144" s="63"/>
      <c r="BC144" s="63"/>
      <c r="BD144" s="63"/>
      <c r="BE144" s="63"/>
      <c r="BF144" s="63"/>
      <c r="BG144" s="63"/>
      <c r="BH144" s="63"/>
      <c r="BI144" s="63"/>
      <c r="BJ144" s="63"/>
      <c r="BK144" s="63"/>
      <c r="BL144" s="63"/>
      <c r="BM144" s="63"/>
      <c r="BN144" s="63"/>
      <c r="BO144" s="63"/>
      <c r="BP144" s="63"/>
      <c r="BQ144" s="63"/>
      <c r="BR144" s="63"/>
      <c r="BS144" s="63"/>
      <c r="BT144" s="63"/>
      <c r="BU144" s="63"/>
      <c r="BV144" s="63"/>
      <c r="BW144" s="63"/>
      <c r="BX144" s="63"/>
      <c r="BY144" s="63"/>
      <c r="BZ144" s="63"/>
      <c r="CA144" s="63"/>
      <c r="CB144" s="63"/>
      <c r="CC144" s="63"/>
      <c r="CD144" s="63"/>
      <c r="CE144" s="63"/>
      <c r="CF144" s="63"/>
      <c r="CG144" s="63"/>
      <c r="CH144" s="63"/>
      <c r="CI144" s="63"/>
      <c r="CJ144" s="63"/>
      <c r="CK144" s="63"/>
      <c r="CL144" s="63"/>
      <c r="CM144" s="63"/>
      <c r="CN144" s="63"/>
      <c r="CO144" s="63"/>
      <c r="CP144" s="63"/>
      <c r="CQ144" s="63"/>
      <c r="CR144" s="63"/>
      <c r="CS144" s="63"/>
      <c r="CT144" s="63"/>
      <c r="CU144" s="63"/>
      <c r="CV144" s="63"/>
      <c r="CW144" s="63"/>
      <c r="CX144" s="63"/>
      <c r="CY144" s="63"/>
      <c r="CZ144" s="63"/>
      <c r="DA144" s="63"/>
      <c r="DB144" s="63"/>
      <c r="DC144" s="63"/>
      <c r="DD144" s="63"/>
      <c r="DE144" s="63"/>
      <c r="DF144" s="63"/>
      <c r="DG144" s="63"/>
      <c r="DH144" s="63"/>
      <c r="DI144" s="63"/>
      <c r="DJ144" s="63"/>
      <c r="DK144" s="63"/>
      <c r="DL144" s="63"/>
      <c r="DM144" s="63"/>
      <c r="DN144" s="63"/>
      <c r="DO144" s="63"/>
      <c r="DP144" s="63"/>
      <c r="DQ144" s="63"/>
      <c r="DR144" s="63"/>
      <c r="DS144" s="63"/>
      <c r="DT144" s="63"/>
      <c r="DU144" s="63"/>
      <c r="DV144" s="63"/>
      <c r="DW144" s="63"/>
      <c r="DX144" s="63"/>
      <c r="DY144" s="63"/>
      <c r="DZ144" s="63"/>
      <c r="EA144" s="63"/>
      <c r="EB144" s="63"/>
      <c r="EC144" s="63"/>
      <c r="ED144" s="63"/>
      <c r="EE144" s="63"/>
      <c r="EF144" s="63"/>
      <c r="EG144" s="63"/>
      <c r="EH144" s="63"/>
      <c r="EI144" s="63"/>
      <c r="EJ144" s="63"/>
      <c r="EK144" s="63"/>
      <c r="EL144" s="63"/>
      <c r="EM144" s="63"/>
      <c r="EN144" s="63"/>
      <c r="EO144" s="63"/>
      <c r="EP144" s="63"/>
      <c r="EQ144" s="63"/>
      <c r="ER144" s="63"/>
      <c r="ES144" s="63"/>
    </row>
    <row r="145" spans="35:149" x14ac:dyDescent="0.35">
      <c r="AI145" s="63"/>
      <c r="AJ145" s="63"/>
      <c r="AK145" s="63"/>
      <c r="AL145" s="63"/>
      <c r="AM145" s="63"/>
      <c r="AN145" s="63"/>
      <c r="AO145" s="63"/>
      <c r="AP145" s="63"/>
      <c r="AQ145" s="63"/>
      <c r="AR145" s="63"/>
      <c r="AS145" s="63"/>
      <c r="AT145" s="63"/>
      <c r="AU145" s="63"/>
      <c r="AV145" s="63"/>
      <c r="AW145" s="63"/>
      <c r="AX145" s="63"/>
      <c r="AY145" s="63"/>
      <c r="AZ145" s="63"/>
      <c r="BA145" s="63"/>
      <c r="BB145" s="63"/>
      <c r="BC145" s="63"/>
      <c r="BD145" s="63"/>
      <c r="BE145" s="63"/>
      <c r="BF145" s="63"/>
      <c r="BG145" s="63"/>
      <c r="BH145" s="63"/>
      <c r="BI145" s="63"/>
      <c r="BJ145" s="63"/>
      <c r="BK145" s="63"/>
      <c r="BL145" s="63"/>
      <c r="BM145" s="63"/>
      <c r="BN145" s="63"/>
      <c r="BO145" s="63"/>
      <c r="BP145" s="63"/>
      <c r="BQ145" s="63"/>
      <c r="BR145" s="63"/>
      <c r="BS145" s="63"/>
      <c r="BT145" s="63"/>
      <c r="BU145" s="63"/>
      <c r="BV145" s="63"/>
      <c r="BW145" s="63"/>
      <c r="BX145" s="63"/>
      <c r="BY145" s="63"/>
      <c r="BZ145" s="63"/>
      <c r="CA145" s="63"/>
      <c r="CB145" s="63"/>
      <c r="CC145" s="63"/>
      <c r="CD145" s="63"/>
      <c r="CE145" s="63"/>
      <c r="CF145" s="63"/>
      <c r="CG145" s="63"/>
      <c r="CH145" s="63"/>
      <c r="CI145" s="63"/>
      <c r="CJ145" s="63"/>
      <c r="CK145" s="63"/>
      <c r="CL145" s="63"/>
      <c r="CM145" s="63"/>
      <c r="CN145" s="63"/>
      <c r="CO145" s="63"/>
      <c r="CP145" s="63"/>
      <c r="CQ145" s="63"/>
      <c r="CR145" s="63"/>
      <c r="CS145" s="63"/>
      <c r="CT145" s="63"/>
      <c r="CU145" s="63"/>
      <c r="CV145" s="63"/>
      <c r="CW145" s="63"/>
      <c r="CX145" s="63"/>
      <c r="CY145" s="63"/>
      <c r="CZ145" s="63"/>
      <c r="DA145" s="63"/>
      <c r="DB145" s="63"/>
      <c r="DC145" s="63"/>
      <c r="DD145" s="63"/>
      <c r="DE145" s="63"/>
      <c r="DF145" s="63"/>
      <c r="DG145" s="63"/>
      <c r="DH145" s="63"/>
      <c r="DI145" s="63"/>
      <c r="DJ145" s="63"/>
      <c r="DK145" s="63"/>
      <c r="DL145" s="63"/>
      <c r="DM145" s="63"/>
      <c r="DN145" s="63"/>
      <c r="DO145" s="63"/>
      <c r="DP145" s="63"/>
      <c r="DQ145" s="63"/>
      <c r="DR145" s="63"/>
      <c r="DS145" s="63"/>
      <c r="DT145" s="63"/>
      <c r="DU145" s="63"/>
      <c r="DV145" s="63"/>
      <c r="DW145" s="63"/>
      <c r="DX145" s="63"/>
      <c r="DY145" s="63"/>
      <c r="DZ145" s="63"/>
      <c r="EA145" s="63"/>
      <c r="EB145" s="63"/>
      <c r="EC145" s="63"/>
      <c r="ED145" s="63"/>
      <c r="EE145" s="63"/>
      <c r="EF145" s="63"/>
      <c r="EG145" s="63"/>
      <c r="EH145" s="63"/>
      <c r="EI145" s="63"/>
      <c r="EJ145" s="63"/>
      <c r="EK145" s="63"/>
      <c r="EL145" s="63"/>
      <c r="EM145" s="63"/>
      <c r="EN145" s="63"/>
      <c r="EO145" s="63"/>
      <c r="EP145" s="63"/>
      <c r="EQ145" s="63"/>
      <c r="ER145" s="63"/>
      <c r="ES145" s="63"/>
    </row>
    <row r="146" spans="35:149" x14ac:dyDescent="0.35">
      <c r="AI146" s="63"/>
      <c r="AJ146" s="63"/>
      <c r="AK146" s="63"/>
      <c r="AL146" s="63"/>
      <c r="AM146" s="63"/>
      <c r="AN146" s="63"/>
      <c r="AO146" s="63"/>
      <c r="AP146" s="63"/>
      <c r="AQ146" s="63"/>
      <c r="AR146" s="63"/>
      <c r="AS146" s="63"/>
      <c r="AT146" s="63"/>
      <c r="AU146" s="63"/>
      <c r="AV146" s="63"/>
      <c r="AW146" s="63"/>
      <c r="AX146" s="63"/>
      <c r="AY146" s="63"/>
      <c r="AZ146" s="63"/>
      <c r="BA146" s="63"/>
      <c r="BB146" s="63"/>
      <c r="BC146" s="63"/>
      <c r="BD146" s="63"/>
      <c r="BE146" s="63"/>
      <c r="BF146" s="63"/>
      <c r="BG146" s="63"/>
      <c r="BH146" s="63"/>
      <c r="BI146" s="63"/>
      <c r="BJ146" s="63"/>
      <c r="BK146" s="63"/>
      <c r="BL146" s="63"/>
      <c r="BM146" s="63"/>
      <c r="BN146" s="63"/>
      <c r="BO146" s="63"/>
      <c r="BP146" s="63"/>
      <c r="BQ146" s="63"/>
      <c r="BR146" s="63"/>
      <c r="BS146" s="63"/>
      <c r="BT146" s="63"/>
      <c r="BU146" s="63"/>
      <c r="BV146" s="63"/>
      <c r="BW146" s="63"/>
      <c r="BX146" s="63"/>
      <c r="BY146" s="63"/>
      <c r="BZ146" s="63"/>
      <c r="CA146" s="63"/>
      <c r="CB146" s="63"/>
      <c r="CC146" s="63"/>
      <c r="CD146" s="63"/>
      <c r="CE146" s="63"/>
      <c r="CF146" s="63"/>
      <c r="CG146" s="63"/>
      <c r="CH146" s="63"/>
      <c r="CI146" s="63"/>
      <c r="CJ146" s="63"/>
      <c r="CK146" s="63"/>
      <c r="CL146" s="63"/>
      <c r="CM146" s="63"/>
      <c r="CN146" s="63"/>
      <c r="CO146" s="63"/>
      <c r="CP146" s="63"/>
      <c r="CQ146" s="63"/>
      <c r="CR146" s="63"/>
      <c r="CS146" s="63"/>
      <c r="CT146" s="63"/>
      <c r="CU146" s="63"/>
      <c r="CV146" s="63"/>
      <c r="CW146" s="63"/>
      <c r="CX146" s="63"/>
      <c r="CY146" s="63"/>
      <c r="CZ146" s="63"/>
      <c r="DA146" s="63"/>
      <c r="DB146" s="63"/>
      <c r="DC146" s="63"/>
      <c r="DD146" s="63"/>
      <c r="DE146" s="63"/>
      <c r="DF146" s="63"/>
      <c r="DG146" s="63"/>
      <c r="DH146" s="63"/>
      <c r="DI146" s="63"/>
      <c r="DJ146" s="63"/>
      <c r="DK146" s="63"/>
      <c r="DL146" s="63"/>
      <c r="DM146" s="63"/>
      <c r="DN146" s="63"/>
      <c r="DO146" s="63"/>
      <c r="DP146" s="63"/>
      <c r="DQ146" s="63"/>
      <c r="DR146" s="63"/>
      <c r="DS146" s="63"/>
      <c r="DT146" s="63"/>
      <c r="DU146" s="63"/>
      <c r="DV146" s="63"/>
      <c r="DW146" s="63"/>
      <c r="DX146" s="63"/>
      <c r="DY146" s="63"/>
      <c r="DZ146" s="63"/>
      <c r="EA146" s="63"/>
      <c r="EB146" s="63"/>
      <c r="EC146" s="63"/>
      <c r="ED146" s="63"/>
      <c r="EE146" s="63"/>
      <c r="EF146" s="63"/>
      <c r="EG146" s="63"/>
      <c r="EH146" s="63"/>
      <c r="EI146" s="63"/>
      <c r="EJ146" s="63"/>
      <c r="EK146" s="63"/>
      <c r="EL146" s="63"/>
      <c r="EM146" s="63"/>
      <c r="EN146" s="63"/>
      <c r="EO146" s="63"/>
      <c r="EP146" s="63"/>
      <c r="EQ146" s="63"/>
      <c r="ER146" s="63"/>
      <c r="ES146" s="63"/>
    </row>
    <row r="147" spans="35:149" x14ac:dyDescent="0.35">
      <c r="AI147" s="63"/>
      <c r="AJ147" s="63"/>
      <c r="AK147" s="63"/>
      <c r="AL147" s="63"/>
      <c r="AM147" s="63"/>
      <c r="AN147" s="63"/>
      <c r="AO147" s="63"/>
      <c r="AP147" s="63"/>
      <c r="AQ147" s="63"/>
      <c r="AR147" s="63"/>
      <c r="AS147" s="63"/>
      <c r="AT147" s="63"/>
      <c r="AU147" s="63"/>
      <c r="AV147" s="63"/>
      <c r="AW147" s="63"/>
      <c r="AX147" s="63"/>
      <c r="AY147" s="63"/>
      <c r="AZ147" s="63"/>
      <c r="BA147" s="63"/>
      <c r="BB147" s="63"/>
      <c r="BC147" s="63"/>
      <c r="BD147" s="63"/>
      <c r="BE147" s="63"/>
      <c r="BF147" s="63"/>
      <c r="BG147" s="63"/>
      <c r="BH147" s="63"/>
      <c r="BI147" s="63"/>
      <c r="BJ147" s="63"/>
      <c r="BK147" s="63"/>
      <c r="BL147" s="63"/>
      <c r="BM147" s="63"/>
      <c r="BN147" s="63"/>
      <c r="BO147" s="63"/>
      <c r="BP147" s="63"/>
      <c r="BQ147" s="63"/>
      <c r="BR147" s="63"/>
      <c r="BS147" s="63"/>
      <c r="BT147" s="63"/>
      <c r="BU147" s="63"/>
      <c r="BV147" s="63"/>
      <c r="BW147" s="63"/>
      <c r="BX147" s="63"/>
      <c r="BY147" s="63"/>
      <c r="BZ147" s="63"/>
      <c r="CA147" s="63"/>
      <c r="CB147" s="63"/>
      <c r="CC147" s="63"/>
      <c r="CD147" s="63"/>
      <c r="CE147" s="63"/>
      <c r="CF147" s="63"/>
      <c r="CG147" s="63"/>
      <c r="CH147" s="63"/>
      <c r="CI147" s="63"/>
      <c r="CJ147" s="63"/>
      <c r="CK147" s="63"/>
      <c r="CL147" s="63"/>
      <c r="CM147" s="63"/>
      <c r="CN147" s="63"/>
      <c r="CO147" s="63"/>
      <c r="CP147" s="63"/>
      <c r="CQ147" s="63"/>
      <c r="CR147" s="63"/>
      <c r="CS147" s="63"/>
      <c r="CT147" s="63"/>
      <c r="CU147" s="63"/>
      <c r="CV147" s="63"/>
      <c r="CW147" s="63"/>
      <c r="CX147" s="63"/>
      <c r="CY147" s="63"/>
      <c r="CZ147" s="63"/>
      <c r="DA147" s="63"/>
      <c r="DB147" s="63"/>
      <c r="DC147" s="63"/>
      <c r="DD147" s="63"/>
      <c r="DE147" s="63"/>
      <c r="DF147" s="63"/>
      <c r="DG147" s="63"/>
      <c r="DH147" s="63"/>
      <c r="DI147" s="63"/>
      <c r="DJ147" s="63"/>
      <c r="DK147" s="63"/>
      <c r="DL147" s="63"/>
      <c r="DM147" s="63"/>
      <c r="DN147" s="63"/>
      <c r="DO147" s="63"/>
      <c r="DP147" s="63"/>
      <c r="DQ147" s="63"/>
      <c r="DR147" s="63"/>
      <c r="DS147" s="63"/>
      <c r="DT147" s="63"/>
      <c r="DU147" s="63"/>
      <c r="DV147" s="63"/>
      <c r="DW147" s="63"/>
      <c r="DX147" s="63"/>
      <c r="DY147" s="63"/>
      <c r="DZ147" s="63"/>
      <c r="EA147" s="63"/>
      <c r="EB147" s="63"/>
      <c r="EC147" s="63"/>
      <c r="ED147" s="63"/>
      <c r="EE147" s="63"/>
      <c r="EF147" s="63"/>
      <c r="EG147" s="63"/>
      <c r="EH147" s="63"/>
      <c r="EI147" s="63"/>
      <c r="EJ147" s="63"/>
      <c r="EK147" s="63"/>
      <c r="EL147" s="63"/>
      <c r="EM147" s="63"/>
      <c r="EN147" s="63"/>
      <c r="EO147" s="63"/>
      <c r="EP147" s="63"/>
      <c r="EQ147" s="63"/>
      <c r="ER147" s="63"/>
      <c r="ES147" s="63"/>
    </row>
    <row r="148" spans="35:149" x14ac:dyDescent="0.35">
      <c r="AI148" s="63"/>
      <c r="AJ148" s="63"/>
      <c r="AK148" s="63"/>
      <c r="AL148" s="63"/>
      <c r="AM148" s="63"/>
      <c r="AN148" s="63"/>
      <c r="AO148" s="63"/>
      <c r="AP148" s="63"/>
      <c r="AQ148" s="63"/>
      <c r="AR148" s="63"/>
      <c r="AS148" s="63"/>
      <c r="AT148" s="63"/>
      <c r="AU148" s="63"/>
      <c r="AV148" s="63"/>
      <c r="AW148" s="63"/>
      <c r="AX148" s="63"/>
      <c r="AY148" s="63"/>
      <c r="AZ148" s="63"/>
      <c r="BA148" s="63"/>
      <c r="BB148" s="63"/>
      <c r="BC148" s="63"/>
      <c r="BD148" s="63"/>
      <c r="BE148" s="63"/>
      <c r="BF148" s="63"/>
      <c r="BG148" s="63"/>
      <c r="BH148" s="63"/>
      <c r="BI148" s="63"/>
      <c r="BJ148" s="63"/>
      <c r="BK148" s="63"/>
      <c r="BL148" s="63"/>
      <c r="BM148" s="63"/>
      <c r="BN148" s="63"/>
      <c r="BO148" s="63"/>
      <c r="BP148" s="63"/>
      <c r="BQ148" s="63"/>
      <c r="BR148" s="63"/>
      <c r="BS148" s="63"/>
      <c r="BT148" s="63"/>
      <c r="BU148" s="63"/>
      <c r="BV148" s="63"/>
      <c r="BW148" s="63"/>
      <c r="BX148" s="63"/>
      <c r="BY148" s="63"/>
      <c r="BZ148" s="63"/>
      <c r="CA148" s="63"/>
      <c r="CB148" s="63"/>
      <c r="CC148" s="63"/>
      <c r="CD148" s="63"/>
      <c r="CE148" s="63"/>
      <c r="CF148" s="63"/>
      <c r="CG148" s="63"/>
      <c r="CH148" s="63"/>
      <c r="CI148" s="63"/>
      <c r="CJ148" s="63"/>
      <c r="CK148" s="63"/>
      <c r="CL148" s="63"/>
      <c r="CM148" s="63"/>
      <c r="CN148" s="63"/>
      <c r="CO148" s="63"/>
      <c r="CP148" s="63"/>
      <c r="CQ148" s="63"/>
      <c r="CR148" s="63"/>
      <c r="CS148" s="63"/>
      <c r="CT148" s="63"/>
      <c r="CU148" s="63"/>
      <c r="CV148" s="63"/>
      <c r="CW148" s="63"/>
      <c r="CX148" s="63"/>
      <c r="CY148" s="63"/>
      <c r="CZ148" s="63"/>
      <c r="DA148" s="63"/>
      <c r="DB148" s="63"/>
      <c r="DC148" s="63"/>
      <c r="DD148" s="63"/>
      <c r="DE148" s="63"/>
      <c r="DF148" s="63"/>
      <c r="DG148" s="63"/>
      <c r="DH148" s="63"/>
      <c r="DI148" s="63"/>
      <c r="DJ148" s="63"/>
      <c r="DK148" s="63"/>
      <c r="DL148" s="63"/>
      <c r="DM148" s="63"/>
      <c r="DN148" s="63"/>
      <c r="DO148" s="63"/>
      <c r="DP148" s="63"/>
      <c r="DQ148" s="63"/>
      <c r="DR148" s="63"/>
      <c r="DS148" s="63"/>
      <c r="DT148" s="63"/>
      <c r="DU148" s="63"/>
      <c r="DV148" s="63"/>
      <c r="DW148" s="63"/>
      <c r="DX148" s="63"/>
      <c r="DY148" s="63"/>
      <c r="DZ148" s="63"/>
      <c r="EA148" s="63"/>
      <c r="EB148" s="63"/>
      <c r="EC148" s="63"/>
      <c r="ED148" s="63"/>
      <c r="EE148" s="63"/>
      <c r="EF148" s="63"/>
      <c r="EG148" s="63"/>
      <c r="EH148" s="63"/>
      <c r="EI148" s="63"/>
      <c r="EJ148" s="63"/>
      <c r="EK148" s="63"/>
      <c r="EL148" s="63"/>
      <c r="EM148" s="63"/>
      <c r="EN148" s="63"/>
      <c r="EO148" s="63"/>
      <c r="EP148" s="63"/>
      <c r="EQ148" s="63"/>
      <c r="ER148" s="63"/>
      <c r="ES148" s="63"/>
    </row>
    <row r="149" spans="35:149" x14ac:dyDescent="0.35">
      <c r="AI149" s="63"/>
      <c r="AJ149" s="63"/>
      <c r="AK149" s="63"/>
      <c r="AL149" s="63"/>
      <c r="AM149" s="63"/>
      <c r="AN149" s="63"/>
      <c r="AO149" s="63"/>
      <c r="AP149" s="63"/>
      <c r="AQ149" s="63"/>
      <c r="AR149" s="63"/>
      <c r="AS149" s="63"/>
      <c r="AT149" s="63"/>
      <c r="AU149" s="63"/>
      <c r="AV149" s="63"/>
      <c r="AW149" s="63"/>
      <c r="AX149" s="63"/>
      <c r="AY149" s="63"/>
      <c r="AZ149" s="63"/>
      <c r="BA149" s="63"/>
      <c r="BB149" s="63"/>
      <c r="BC149" s="63"/>
      <c r="BD149" s="63"/>
      <c r="BE149" s="63"/>
      <c r="BF149" s="63"/>
      <c r="BG149" s="63"/>
      <c r="BH149" s="63"/>
      <c r="BI149" s="63"/>
      <c r="BJ149" s="63"/>
      <c r="BK149" s="63"/>
      <c r="BL149" s="63"/>
      <c r="BM149" s="63"/>
      <c r="BN149" s="63"/>
      <c r="BO149" s="63"/>
      <c r="BP149" s="63"/>
      <c r="BQ149" s="63"/>
      <c r="BR149" s="63"/>
      <c r="BS149" s="63"/>
      <c r="BT149" s="63"/>
      <c r="BU149" s="63"/>
      <c r="BV149" s="63"/>
      <c r="BW149" s="63"/>
      <c r="BX149" s="63"/>
      <c r="BY149" s="63"/>
      <c r="BZ149" s="63"/>
      <c r="CA149" s="63"/>
      <c r="CB149" s="63"/>
      <c r="CC149" s="63"/>
      <c r="CD149" s="63"/>
      <c r="CE149" s="63"/>
      <c r="CF149" s="63"/>
      <c r="CG149" s="63"/>
      <c r="CH149" s="63"/>
      <c r="CI149" s="63"/>
      <c r="CJ149" s="63"/>
      <c r="CK149" s="63"/>
      <c r="CL149" s="63"/>
      <c r="CM149" s="63"/>
      <c r="CN149" s="63"/>
      <c r="CO149" s="63"/>
      <c r="CP149" s="63"/>
      <c r="CQ149" s="63"/>
      <c r="CR149" s="63"/>
      <c r="CS149" s="63"/>
      <c r="CT149" s="63"/>
      <c r="CU149" s="63"/>
      <c r="CV149" s="63"/>
      <c r="CW149" s="63"/>
      <c r="CX149" s="63"/>
      <c r="CY149" s="63"/>
      <c r="CZ149" s="63"/>
      <c r="DA149" s="63"/>
      <c r="DB149" s="63"/>
      <c r="DC149" s="63"/>
      <c r="DD149" s="63"/>
      <c r="DE149" s="63"/>
      <c r="DF149" s="63"/>
      <c r="DG149" s="63"/>
      <c r="DH149" s="63"/>
      <c r="DI149" s="63"/>
      <c r="DJ149" s="63"/>
      <c r="DK149" s="63"/>
      <c r="DL149" s="63"/>
      <c r="DM149" s="63"/>
      <c r="DN149" s="63"/>
      <c r="DO149" s="63"/>
      <c r="DP149" s="63"/>
      <c r="DQ149" s="63"/>
      <c r="DR149" s="63"/>
      <c r="DS149" s="63"/>
      <c r="DT149" s="63"/>
      <c r="DU149" s="63"/>
      <c r="DV149" s="63"/>
      <c r="DW149" s="63"/>
      <c r="DX149" s="63"/>
      <c r="DY149" s="63"/>
      <c r="DZ149" s="63"/>
      <c r="EA149" s="63"/>
      <c r="EB149" s="63"/>
      <c r="EC149" s="63"/>
      <c r="ED149" s="63"/>
      <c r="EE149" s="63"/>
      <c r="EF149" s="63"/>
      <c r="EG149" s="63"/>
      <c r="EH149" s="63"/>
      <c r="EI149" s="63"/>
      <c r="EJ149" s="63"/>
      <c r="EK149" s="63"/>
      <c r="EL149" s="63"/>
      <c r="EM149" s="63"/>
      <c r="EN149" s="63"/>
      <c r="EO149" s="63"/>
      <c r="EP149" s="63"/>
      <c r="EQ149" s="63"/>
      <c r="ER149" s="63"/>
      <c r="ES149" s="63"/>
    </row>
    <row r="150" spans="35:149" x14ac:dyDescent="0.35">
      <c r="AI150" s="63"/>
      <c r="AJ150" s="63"/>
      <c r="AK150" s="63"/>
      <c r="AL150" s="63"/>
      <c r="AM150" s="63"/>
      <c r="AN150" s="63"/>
      <c r="AO150" s="63"/>
      <c r="AP150" s="63"/>
      <c r="AQ150" s="63"/>
      <c r="AR150" s="63"/>
      <c r="AS150" s="63"/>
      <c r="AT150" s="63"/>
      <c r="AU150" s="63"/>
      <c r="AV150" s="63"/>
      <c r="AW150" s="63"/>
      <c r="AX150" s="63"/>
      <c r="AY150" s="63"/>
      <c r="AZ150" s="63"/>
      <c r="BA150" s="63"/>
      <c r="BB150" s="63"/>
      <c r="BC150" s="63"/>
      <c r="BD150" s="63"/>
      <c r="BE150" s="63"/>
      <c r="BF150" s="63"/>
      <c r="BG150" s="63"/>
      <c r="BH150" s="63"/>
      <c r="BI150" s="63"/>
      <c r="BJ150" s="63"/>
      <c r="BK150" s="63"/>
      <c r="BL150" s="63"/>
      <c r="BM150" s="63"/>
      <c r="BN150" s="63"/>
      <c r="BO150" s="63"/>
      <c r="BP150" s="63"/>
      <c r="BQ150" s="63"/>
      <c r="BR150" s="63"/>
      <c r="BS150" s="63"/>
      <c r="BT150" s="63"/>
      <c r="BU150" s="63"/>
      <c r="BV150" s="63"/>
      <c r="BW150" s="63"/>
      <c r="BX150" s="63"/>
      <c r="BY150" s="63"/>
      <c r="BZ150" s="63"/>
      <c r="CA150" s="63"/>
      <c r="CB150" s="63"/>
      <c r="CC150" s="63"/>
      <c r="CD150" s="63"/>
      <c r="CE150" s="63"/>
      <c r="CF150" s="63"/>
      <c r="CG150" s="63"/>
      <c r="CH150" s="63"/>
      <c r="CI150" s="63"/>
      <c r="CJ150" s="63"/>
      <c r="CK150" s="63"/>
      <c r="CL150" s="63"/>
      <c r="CM150" s="63"/>
      <c r="CN150" s="63"/>
      <c r="CO150" s="63"/>
      <c r="CP150" s="63"/>
      <c r="CQ150" s="63"/>
      <c r="CR150" s="63"/>
      <c r="CS150" s="63"/>
      <c r="CT150" s="63"/>
      <c r="CU150" s="63"/>
      <c r="CV150" s="63"/>
      <c r="CW150" s="63"/>
      <c r="CX150" s="63"/>
      <c r="CY150" s="63"/>
      <c r="CZ150" s="63"/>
      <c r="DA150" s="63"/>
      <c r="DB150" s="63"/>
      <c r="DC150" s="63"/>
      <c r="DD150" s="63"/>
      <c r="DE150" s="63"/>
      <c r="DF150" s="63"/>
      <c r="DG150" s="63"/>
      <c r="DH150" s="63"/>
      <c r="DI150" s="63"/>
      <c r="DJ150" s="63"/>
      <c r="DK150" s="63"/>
      <c r="DL150" s="63"/>
      <c r="DM150" s="63"/>
      <c r="DN150" s="63"/>
      <c r="DO150" s="63"/>
      <c r="DP150" s="63"/>
      <c r="DQ150" s="63"/>
      <c r="DR150" s="63"/>
      <c r="DS150" s="63"/>
      <c r="DT150" s="63"/>
      <c r="DU150" s="63"/>
      <c r="DV150" s="63"/>
      <c r="DW150" s="63"/>
      <c r="DX150" s="63"/>
      <c r="DY150" s="63"/>
      <c r="DZ150" s="63"/>
      <c r="EA150" s="63"/>
      <c r="EB150" s="63"/>
      <c r="EC150" s="63"/>
      <c r="ED150" s="63"/>
      <c r="EE150" s="63"/>
      <c r="EF150" s="63"/>
      <c r="EG150" s="63"/>
      <c r="EH150" s="63"/>
      <c r="EI150" s="63"/>
      <c r="EJ150" s="63"/>
      <c r="EK150" s="63"/>
      <c r="EL150" s="63"/>
      <c r="EM150" s="63"/>
      <c r="EN150" s="63"/>
      <c r="EO150" s="63"/>
      <c r="EP150" s="63"/>
      <c r="EQ150" s="63"/>
      <c r="ER150" s="63"/>
      <c r="ES150" s="63"/>
    </row>
    <row r="151" spans="35:149" x14ac:dyDescent="0.35">
      <c r="AI151" s="63"/>
      <c r="AJ151" s="63"/>
      <c r="AK151" s="63"/>
      <c r="AL151" s="63"/>
      <c r="AM151" s="63"/>
      <c r="AN151" s="63"/>
      <c r="AO151" s="63"/>
      <c r="AP151" s="63"/>
      <c r="AQ151" s="63"/>
      <c r="AR151" s="63"/>
      <c r="AS151" s="63"/>
      <c r="AT151" s="63"/>
      <c r="AU151" s="63"/>
      <c r="AV151" s="63"/>
      <c r="AW151" s="63"/>
      <c r="AX151" s="63"/>
      <c r="AY151" s="63"/>
      <c r="AZ151" s="63"/>
      <c r="BA151" s="63"/>
      <c r="BB151" s="63"/>
      <c r="BC151" s="63"/>
      <c r="BD151" s="63"/>
      <c r="BE151" s="63"/>
      <c r="BF151" s="63"/>
      <c r="BG151" s="63"/>
      <c r="BH151" s="63"/>
      <c r="BI151" s="63"/>
      <c r="BJ151" s="63"/>
      <c r="BK151" s="63"/>
      <c r="BL151" s="63"/>
      <c r="BM151" s="63"/>
      <c r="BN151" s="63"/>
      <c r="BO151" s="63"/>
      <c r="BP151" s="63"/>
      <c r="BQ151" s="63"/>
      <c r="BR151" s="63"/>
      <c r="BS151" s="63"/>
      <c r="BT151" s="63"/>
      <c r="BU151" s="63"/>
      <c r="BV151" s="63"/>
      <c r="BW151" s="63"/>
      <c r="BX151" s="63"/>
      <c r="BY151" s="63"/>
      <c r="BZ151" s="63"/>
      <c r="CA151" s="63"/>
      <c r="CB151" s="63"/>
      <c r="CC151" s="63"/>
      <c r="CD151" s="63"/>
      <c r="CE151" s="63"/>
      <c r="CF151" s="63"/>
      <c r="CG151" s="63"/>
      <c r="CH151" s="63"/>
      <c r="CI151" s="63"/>
      <c r="CJ151" s="63"/>
      <c r="CK151" s="63"/>
      <c r="CL151" s="63"/>
      <c r="CM151" s="63"/>
      <c r="CN151" s="63"/>
      <c r="CO151" s="63"/>
      <c r="CP151" s="63"/>
      <c r="CQ151" s="63"/>
      <c r="CR151" s="63"/>
      <c r="CS151" s="63"/>
      <c r="CT151" s="63"/>
      <c r="CU151" s="63"/>
      <c r="CV151" s="63"/>
      <c r="CW151" s="63"/>
      <c r="CX151" s="63"/>
      <c r="CY151" s="63"/>
      <c r="CZ151" s="63"/>
      <c r="DA151" s="63"/>
      <c r="DB151" s="63"/>
      <c r="DC151" s="63"/>
      <c r="DD151" s="63"/>
      <c r="DE151" s="63"/>
      <c r="DF151" s="63"/>
      <c r="DG151" s="63"/>
      <c r="DH151" s="63"/>
      <c r="DI151" s="63"/>
      <c r="DJ151" s="63"/>
      <c r="DK151" s="63"/>
      <c r="DL151" s="63"/>
      <c r="DM151" s="63"/>
      <c r="DN151" s="63"/>
      <c r="DO151" s="63"/>
      <c r="DP151" s="63"/>
      <c r="DQ151" s="63"/>
      <c r="DR151" s="63"/>
      <c r="DS151" s="63"/>
      <c r="DT151" s="63"/>
      <c r="DU151" s="63"/>
      <c r="DV151" s="63"/>
      <c r="DW151" s="63"/>
      <c r="DX151" s="63"/>
      <c r="DY151" s="63"/>
      <c r="DZ151" s="63"/>
      <c r="EA151" s="63"/>
      <c r="EB151" s="63"/>
      <c r="EC151" s="63"/>
      <c r="ED151" s="63"/>
      <c r="EE151" s="63"/>
      <c r="EF151" s="63"/>
      <c r="EG151" s="63"/>
      <c r="EH151" s="63"/>
      <c r="EI151" s="63"/>
      <c r="EJ151" s="63"/>
      <c r="EK151" s="63"/>
      <c r="EL151" s="63"/>
      <c r="EM151" s="63"/>
      <c r="EN151" s="63"/>
      <c r="EO151" s="63"/>
      <c r="EP151" s="63"/>
      <c r="EQ151" s="63"/>
      <c r="ER151" s="63"/>
      <c r="ES151" s="63"/>
    </row>
    <row r="152" spans="35:149" x14ac:dyDescent="0.35">
      <c r="AI152" s="63"/>
      <c r="AJ152" s="63"/>
      <c r="AK152" s="63"/>
      <c r="AL152" s="63"/>
      <c r="AM152" s="63"/>
      <c r="AN152" s="63"/>
      <c r="AO152" s="63"/>
      <c r="AP152" s="63"/>
      <c r="AQ152" s="63"/>
      <c r="AR152" s="63"/>
      <c r="AS152" s="63"/>
      <c r="AT152" s="63"/>
      <c r="AU152" s="63"/>
      <c r="AV152" s="63"/>
      <c r="AW152" s="63"/>
      <c r="AX152" s="63"/>
      <c r="AY152" s="63"/>
      <c r="AZ152" s="63"/>
      <c r="BA152" s="63"/>
      <c r="BB152" s="63"/>
      <c r="BC152" s="63"/>
      <c r="BD152" s="63"/>
      <c r="BE152" s="63"/>
      <c r="BF152" s="63"/>
      <c r="BG152" s="63"/>
      <c r="BH152" s="63"/>
      <c r="BI152" s="63"/>
      <c r="BJ152" s="63"/>
      <c r="BK152" s="63"/>
      <c r="BL152" s="63"/>
      <c r="BM152" s="63"/>
      <c r="BN152" s="63"/>
      <c r="BO152" s="63"/>
      <c r="BP152" s="63"/>
      <c r="BQ152" s="63"/>
      <c r="BR152" s="63"/>
      <c r="BS152" s="63"/>
      <c r="BT152" s="63"/>
      <c r="BU152" s="63"/>
      <c r="BV152" s="63"/>
      <c r="BW152" s="63"/>
      <c r="BX152" s="63"/>
      <c r="BY152" s="63"/>
      <c r="BZ152" s="63"/>
      <c r="CA152" s="63"/>
      <c r="CB152" s="63"/>
      <c r="CC152" s="63"/>
      <c r="CD152" s="63"/>
      <c r="CE152" s="63"/>
      <c r="CF152" s="63"/>
      <c r="CG152" s="63"/>
      <c r="CH152" s="63"/>
      <c r="CI152" s="63"/>
      <c r="CJ152" s="63"/>
      <c r="CK152" s="63"/>
      <c r="CL152" s="63"/>
      <c r="CM152" s="63"/>
      <c r="CN152" s="63"/>
      <c r="CO152" s="63"/>
      <c r="CP152" s="63"/>
      <c r="CQ152" s="63"/>
      <c r="CR152" s="63"/>
      <c r="CS152" s="63"/>
      <c r="CT152" s="63"/>
      <c r="CU152" s="63"/>
      <c r="CV152" s="63"/>
      <c r="CW152" s="63"/>
      <c r="CX152" s="63"/>
      <c r="CY152" s="63"/>
      <c r="CZ152" s="63"/>
      <c r="DA152" s="63"/>
      <c r="DB152" s="63"/>
      <c r="DC152" s="63"/>
      <c r="DD152" s="63"/>
      <c r="DE152" s="63"/>
      <c r="DF152" s="63"/>
      <c r="DG152" s="63"/>
      <c r="DH152" s="63"/>
      <c r="DI152" s="63"/>
      <c r="DJ152" s="63"/>
      <c r="DK152" s="63"/>
      <c r="DL152" s="63"/>
      <c r="DM152" s="63"/>
      <c r="DN152" s="63"/>
      <c r="DO152" s="63"/>
      <c r="DP152" s="63"/>
      <c r="DQ152" s="63"/>
      <c r="DR152" s="63"/>
      <c r="DS152" s="63"/>
      <c r="DT152" s="63"/>
      <c r="DU152" s="63"/>
      <c r="DV152" s="63"/>
      <c r="DW152" s="63"/>
      <c r="DX152" s="63"/>
      <c r="DY152" s="63"/>
      <c r="DZ152" s="63"/>
      <c r="EA152" s="63"/>
      <c r="EB152" s="63"/>
      <c r="EC152" s="63"/>
      <c r="ED152" s="63"/>
      <c r="EE152" s="63"/>
      <c r="EF152" s="63"/>
      <c r="EG152" s="63"/>
      <c r="EH152" s="63"/>
      <c r="EI152" s="63"/>
      <c r="EJ152" s="63"/>
      <c r="EK152" s="63"/>
      <c r="EL152" s="63"/>
      <c r="EM152" s="63"/>
      <c r="EN152" s="63"/>
      <c r="EO152" s="63"/>
      <c r="EP152" s="63"/>
      <c r="EQ152" s="63"/>
      <c r="ER152" s="63"/>
      <c r="ES152" s="63"/>
    </row>
    <row r="153" spans="35:149" x14ac:dyDescent="0.35">
      <c r="AI153" s="63"/>
      <c r="AJ153" s="63"/>
      <c r="AK153" s="63"/>
      <c r="AL153" s="63"/>
      <c r="AM153" s="63"/>
      <c r="AN153" s="63"/>
      <c r="AO153" s="63"/>
      <c r="AP153" s="63"/>
      <c r="AQ153" s="63"/>
      <c r="AR153" s="63"/>
      <c r="AS153" s="63"/>
      <c r="AT153" s="63"/>
      <c r="AU153" s="63"/>
      <c r="AV153" s="63"/>
      <c r="AW153" s="63"/>
      <c r="AX153" s="63"/>
      <c r="AY153" s="63"/>
      <c r="AZ153" s="63"/>
      <c r="BA153" s="63"/>
      <c r="BB153" s="63"/>
      <c r="BC153" s="63"/>
      <c r="BD153" s="63"/>
      <c r="BE153" s="63"/>
      <c r="BF153" s="63"/>
      <c r="BG153" s="63"/>
      <c r="BH153" s="63"/>
      <c r="BI153" s="63"/>
      <c r="BJ153" s="63"/>
      <c r="BK153" s="63"/>
      <c r="BL153" s="63"/>
      <c r="BM153" s="63"/>
      <c r="BN153" s="63"/>
      <c r="BO153" s="63"/>
      <c r="BP153" s="63"/>
      <c r="BQ153" s="63"/>
      <c r="BR153" s="63"/>
      <c r="BS153" s="63"/>
      <c r="BT153" s="63"/>
      <c r="BU153" s="63"/>
      <c r="BV153" s="63"/>
      <c r="BW153" s="63"/>
      <c r="BX153" s="63"/>
      <c r="BY153" s="63"/>
      <c r="BZ153" s="63"/>
      <c r="CA153" s="63"/>
      <c r="CB153" s="63"/>
      <c r="CC153" s="63"/>
      <c r="CD153" s="63"/>
      <c r="CE153" s="63"/>
      <c r="CF153" s="63"/>
      <c r="CG153" s="63"/>
      <c r="CH153" s="63"/>
      <c r="CI153" s="63"/>
      <c r="CJ153" s="63"/>
      <c r="CK153" s="63"/>
      <c r="CL153" s="63"/>
      <c r="CM153" s="63"/>
      <c r="CN153" s="63"/>
      <c r="CO153" s="63"/>
      <c r="CP153" s="63"/>
      <c r="CQ153" s="63"/>
      <c r="CR153" s="63"/>
      <c r="CS153" s="63"/>
      <c r="CT153" s="63"/>
      <c r="CU153" s="63"/>
      <c r="CV153" s="63"/>
      <c r="CW153" s="63"/>
      <c r="CX153" s="63"/>
      <c r="CY153" s="63"/>
      <c r="CZ153" s="63"/>
      <c r="DA153" s="63"/>
      <c r="DB153" s="63"/>
      <c r="DC153" s="63"/>
      <c r="DD153" s="63"/>
      <c r="DE153" s="63"/>
      <c r="DF153" s="63"/>
      <c r="DG153" s="63"/>
      <c r="DH153" s="63"/>
      <c r="DI153" s="63"/>
      <c r="DJ153" s="63"/>
      <c r="DK153" s="63"/>
      <c r="DL153" s="63"/>
      <c r="DM153" s="63"/>
      <c r="DN153" s="63"/>
      <c r="DO153" s="63"/>
      <c r="DP153" s="63"/>
      <c r="DQ153" s="63"/>
      <c r="DR153" s="63"/>
      <c r="DS153" s="63"/>
      <c r="DT153" s="63"/>
      <c r="DU153" s="63"/>
      <c r="DV153" s="63"/>
      <c r="DW153" s="63"/>
      <c r="DX153" s="63"/>
      <c r="DY153" s="63"/>
      <c r="DZ153" s="63"/>
      <c r="EA153" s="63"/>
      <c r="EB153" s="63"/>
      <c r="EC153" s="63"/>
      <c r="ED153" s="63"/>
      <c r="EE153" s="63"/>
      <c r="EF153" s="63"/>
      <c r="EG153" s="63"/>
      <c r="EH153" s="63"/>
      <c r="EI153" s="63"/>
      <c r="EJ153" s="63"/>
      <c r="EK153" s="63"/>
      <c r="EL153" s="63"/>
      <c r="EM153" s="63"/>
      <c r="EN153" s="63"/>
      <c r="EO153" s="63"/>
      <c r="EP153" s="63"/>
      <c r="EQ153" s="63"/>
      <c r="ER153" s="63"/>
      <c r="ES153" s="63"/>
    </row>
    <row r="154" spans="35:149" x14ac:dyDescent="0.35">
      <c r="AI154" s="63"/>
      <c r="AJ154" s="63"/>
      <c r="AK154" s="63"/>
      <c r="AL154" s="63"/>
      <c r="AM154" s="63"/>
      <c r="AN154" s="63"/>
      <c r="AO154" s="63"/>
      <c r="AP154" s="63"/>
      <c r="AQ154" s="63"/>
      <c r="AR154" s="63"/>
      <c r="AS154" s="63"/>
      <c r="AT154" s="63"/>
      <c r="AU154" s="63"/>
      <c r="AV154" s="63"/>
      <c r="AW154" s="63"/>
      <c r="AX154" s="63"/>
      <c r="AY154" s="63"/>
      <c r="AZ154" s="63"/>
      <c r="BA154" s="63"/>
      <c r="BB154" s="63"/>
      <c r="BC154" s="63"/>
      <c r="BD154" s="63"/>
      <c r="BE154" s="63"/>
      <c r="BF154" s="63"/>
      <c r="BG154" s="63"/>
      <c r="BH154" s="63"/>
      <c r="BI154" s="63"/>
      <c r="BJ154" s="63"/>
      <c r="BK154" s="63"/>
      <c r="BL154" s="63"/>
      <c r="BM154" s="63"/>
      <c r="BN154" s="63"/>
      <c r="BO154" s="63"/>
      <c r="BP154" s="63"/>
      <c r="BQ154" s="63"/>
      <c r="BR154" s="63"/>
      <c r="BS154" s="63"/>
      <c r="BT154" s="63"/>
      <c r="BU154" s="63"/>
      <c r="BV154" s="63"/>
      <c r="BW154" s="63"/>
      <c r="BX154" s="63"/>
      <c r="BY154" s="63"/>
      <c r="BZ154" s="63"/>
      <c r="CA154" s="63"/>
      <c r="CB154" s="63"/>
      <c r="CC154" s="63"/>
      <c r="CD154" s="63"/>
      <c r="CE154" s="63"/>
      <c r="CF154" s="63"/>
      <c r="CG154" s="63"/>
      <c r="CH154" s="63"/>
      <c r="CI154" s="63"/>
      <c r="CJ154" s="63"/>
      <c r="CK154" s="63"/>
      <c r="CL154" s="63"/>
      <c r="CM154" s="63"/>
      <c r="CN154" s="63"/>
      <c r="CO154" s="63"/>
      <c r="CP154" s="63"/>
      <c r="CQ154" s="63"/>
      <c r="CR154" s="63"/>
      <c r="CS154" s="63"/>
      <c r="CT154" s="63"/>
      <c r="CU154" s="63"/>
      <c r="CV154" s="63"/>
      <c r="CW154" s="63"/>
      <c r="CX154" s="63"/>
      <c r="CY154" s="63"/>
      <c r="CZ154" s="63"/>
      <c r="DA154" s="63"/>
      <c r="DB154" s="63"/>
      <c r="DC154" s="63"/>
      <c r="DD154" s="63"/>
      <c r="DE154" s="63"/>
      <c r="DF154" s="63"/>
      <c r="DG154" s="63"/>
      <c r="DH154" s="63"/>
      <c r="DI154" s="63"/>
      <c r="DJ154" s="63"/>
      <c r="DK154" s="63"/>
      <c r="DL154" s="63"/>
      <c r="DM154" s="63"/>
      <c r="DN154" s="63"/>
      <c r="DO154" s="63"/>
      <c r="DP154" s="63"/>
      <c r="DQ154" s="63"/>
      <c r="DR154" s="63"/>
      <c r="DS154" s="63"/>
      <c r="DT154" s="63"/>
      <c r="DU154" s="63"/>
      <c r="DV154" s="63"/>
      <c r="DW154" s="63"/>
      <c r="DX154" s="63"/>
      <c r="DY154" s="63"/>
      <c r="DZ154" s="63"/>
      <c r="EA154" s="63"/>
      <c r="EB154" s="63"/>
      <c r="EC154" s="63"/>
      <c r="ED154" s="63"/>
      <c r="EE154" s="63"/>
      <c r="EF154" s="63"/>
      <c r="EG154" s="63"/>
      <c r="EH154" s="63"/>
      <c r="EI154" s="63"/>
      <c r="EJ154" s="63"/>
      <c r="EK154" s="63"/>
      <c r="EL154" s="63"/>
      <c r="EM154" s="63"/>
      <c r="EN154" s="63"/>
      <c r="EO154" s="63"/>
      <c r="EP154" s="63"/>
      <c r="EQ154" s="63"/>
      <c r="ER154" s="63"/>
      <c r="ES154" s="63"/>
    </row>
    <row r="155" spans="35:149" x14ac:dyDescent="0.35">
      <c r="AI155" s="63"/>
      <c r="AJ155" s="63"/>
      <c r="AK155" s="63"/>
      <c r="AL155" s="63"/>
      <c r="AM155" s="63"/>
      <c r="AN155" s="63"/>
      <c r="AO155" s="63"/>
      <c r="AP155" s="63"/>
      <c r="AQ155" s="63"/>
      <c r="AR155" s="63"/>
      <c r="AS155" s="63"/>
      <c r="AT155" s="63"/>
      <c r="AU155" s="63"/>
      <c r="AV155" s="63"/>
      <c r="AW155" s="63"/>
      <c r="AX155" s="63"/>
      <c r="AY155" s="63"/>
      <c r="AZ155" s="63"/>
      <c r="BA155" s="63"/>
      <c r="BB155" s="63"/>
      <c r="BC155" s="63"/>
      <c r="BD155" s="63"/>
      <c r="BE155" s="63"/>
      <c r="BF155" s="63"/>
      <c r="BG155" s="63"/>
      <c r="BH155" s="63"/>
      <c r="BI155" s="63"/>
      <c r="BJ155" s="63"/>
      <c r="BK155" s="63"/>
      <c r="BL155" s="63"/>
      <c r="BM155" s="63"/>
      <c r="BN155" s="63"/>
      <c r="BO155" s="63"/>
      <c r="BP155" s="63"/>
      <c r="BQ155" s="63"/>
      <c r="BR155" s="63"/>
      <c r="BS155" s="63"/>
      <c r="BT155" s="63"/>
      <c r="BU155" s="63"/>
      <c r="BV155" s="63"/>
      <c r="BW155" s="63"/>
      <c r="BX155" s="63"/>
      <c r="BY155" s="63"/>
      <c r="BZ155" s="63"/>
      <c r="CA155" s="63"/>
      <c r="CB155" s="63"/>
      <c r="CC155" s="63"/>
      <c r="CD155" s="63"/>
      <c r="CE155" s="63"/>
      <c r="CF155" s="63"/>
      <c r="CG155" s="63"/>
      <c r="CH155" s="63"/>
      <c r="CI155" s="63"/>
      <c r="CJ155" s="63"/>
      <c r="CK155" s="63"/>
      <c r="CL155" s="63"/>
      <c r="CM155" s="63"/>
      <c r="CN155" s="63"/>
      <c r="CO155" s="63"/>
      <c r="CP155" s="63"/>
      <c r="CQ155" s="63"/>
      <c r="CR155" s="63"/>
      <c r="CS155" s="63"/>
      <c r="CT155" s="63"/>
      <c r="CU155" s="63"/>
      <c r="CV155" s="63"/>
      <c r="CW155" s="63"/>
      <c r="CX155" s="63"/>
      <c r="CY155" s="63"/>
      <c r="CZ155" s="63"/>
      <c r="DA155" s="63"/>
      <c r="DB155" s="63"/>
      <c r="DC155" s="63"/>
      <c r="DD155" s="63"/>
      <c r="DE155" s="63"/>
      <c r="DF155" s="63"/>
      <c r="DG155" s="63"/>
      <c r="DH155" s="63"/>
      <c r="DI155" s="63"/>
      <c r="DJ155" s="63"/>
      <c r="DK155" s="63"/>
      <c r="DL155" s="63"/>
      <c r="DM155" s="63"/>
      <c r="DN155" s="63"/>
      <c r="DO155" s="63"/>
      <c r="DP155" s="63"/>
      <c r="DQ155" s="63"/>
      <c r="DR155" s="63"/>
      <c r="DS155" s="63"/>
      <c r="DT155" s="63"/>
      <c r="DU155" s="63"/>
      <c r="DV155" s="63"/>
      <c r="DW155" s="63"/>
      <c r="DX155" s="63"/>
      <c r="DY155" s="63"/>
      <c r="DZ155" s="63"/>
      <c r="EA155" s="63"/>
      <c r="EB155" s="63"/>
      <c r="EC155" s="63"/>
      <c r="ED155" s="63"/>
      <c r="EE155" s="63"/>
      <c r="EF155" s="63"/>
      <c r="EG155" s="63"/>
      <c r="EH155" s="63"/>
      <c r="EI155" s="63"/>
      <c r="EJ155" s="63"/>
      <c r="EK155" s="63"/>
      <c r="EL155" s="63"/>
      <c r="EM155" s="63"/>
      <c r="EN155" s="63"/>
      <c r="EO155" s="63"/>
      <c r="EP155" s="63"/>
      <c r="EQ155" s="63"/>
      <c r="ER155" s="63"/>
      <c r="ES155" s="63"/>
    </row>
    <row r="156" spans="35:149" x14ac:dyDescent="0.35">
      <c r="AI156" s="63"/>
      <c r="AJ156" s="63"/>
      <c r="AK156" s="63"/>
      <c r="AL156" s="63"/>
      <c r="AM156" s="63"/>
      <c r="AN156" s="63"/>
      <c r="AO156" s="63"/>
      <c r="AP156" s="63"/>
      <c r="AQ156" s="63"/>
      <c r="AR156" s="63"/>
      <c r="AS156" s="63"/>
      <c r="AT156" s="63"/>
      <c r="AU156" s="63"/>
      <c r="AV156" s="63"/>
      <c r="AW156" s="63"/>
      <c r="AX156" s="63"/>
      <c r="AY156" s="63"/>
      <c r="AZ156" s="63"/>
      <c r="BA156" s="63"/>
      <c r="BB156" s="63"/>
      <c r="BC156" s="63"/>
      <c r="BD156" s="63"/>
      <c r="BE156" s="63"/>
      <c r="BF156" s="63"/>
      <c r="BG156" s="63"/>
      <c r="BH156" s="63"/>
      <c r="BI156" s="63"/>
      <c r="BJ156" s="63"/>
      <c r="BK156" s="63"/>
      <c r="BL156" s="63"/>
      <c r="BM156" s="63"/>
      <c r="BN156" s="63"/>
      <c r="BO156" s="63"/>
      <c r="BP156" s="63"/>
      <c r="BQ156" s="63"/>
      <c r="BR156" s="63"/>
      <c r="BS156" s="63"/>
      <c r="BT156" s="63"/>
      <c r="BU156" s="63"/>
      <c r="BV156" s="63"/>
      <c r="BW156" s="63"/>
      <c r="BX156" s="63"/>
      <c r="BY156" s="63"/>
      <c r="BZ156" s="63"/>
      <c r="CA156" s="63"/>
      <c r="CB156" s="63"/>
      <c r="CC156" s="63"/>
      <c r="CD156" s="63"/>
      <c r="CE156" s="63"/>
      <c r="CF156" s="63"/>
      <c r="CG156" s="63"/>
      <c r="CH156" s="63"/>
      <c r="CI156" s="63"/>
      <c r="CJ156" s="63"/>
      <c r="CK156" s="63"/>
      <c r="CL156" s="63"/>
      <c r="CM156" s="63"/>
      <c r="CN156" s="63"/>
      <c r="CO156" s="63"/>
      <c r="CP156" s="63"/>
      <c r="CQ156" s="63"/>
      <c r="CR156" s="63"/>
      <c r="CS156" s="63"/>
      <c r="CT156" s="63"/>
      <c r="CU156" s="63"/>
      <c r="CV156" s="63"/>
      <c r="CW156" s="63"/>
      <c r="CX156" s="63"/>
      <c r="CY156" s="63"/>
      <c r="CZ156" s="63"/>
      <c r="DA156" s="63"/>
      <c r="DB156" s="63"/>
      <c r="DC156" s="63"/>
      <c r="DD156" s="63"/>
      <c r="DE156" s="63"/>
      <c r="DF156" s="63"/>
      <c r="DG156" s="63"/>
      <c r="DH156" s="63"/>
      <c r="DI156" s="63"/>
      <c r="DJ156" s="63"/>
      <c r="DK156" s="63"/>
      <c r="DL156" s="63"/>
      <c r="DM156" s="63"/>
      <c r="DN156" s="63"/>
      <c r="DO156" s="63"/>
      <c r="DP156" s="63"/>
      <c r="DQ156" s="63"/>
      <c r="DR156" s="63"/>
      <c r="DS156" s="63"/>
      <c r="DT156" s="63"/>
      <c r="DU156" s="63"/>
      <c r="DV156" s="63"/>
      <c r="DW156" s="63"/>
      <c r="DX156" s="63"/>
      <c r="DY156" s="63"/>
      <c r="DZ156" s="63"/>
      <c r="EA156" s="63"/>
      <c r="EB156" s="63"/>
      <c r="EC156" s="63"/>
      <c r="ED156" s="63"/>
      <c r="EE156" s="63"/>
      <c r="EF156" s="63"/>
      <c r="EG156" s="63"/>
      <c r="EH156" s="63"/>
      <c r="EI156" s="63"/>
      <c r="EJ156" s="63"/>
      <c r="EK156" s="63"/>
      <c r="EL156" s="63"/>
      <c r="EM156" s="63"/>
      <c r="EN156" s="63"/>
      <c r="EO156" s="63"/>
      <c r="EP156" s="63"/>
      <c r="EQ156" s="63"/>
      <c r="ER156" s="63"/>
      <c r="ES156" s="63"/>
    </row>
    <row r="157" spans="35:149" x14ac:dyDescent="0.35">
      <c r="AI157" s="63"/>
      <c r="AJ157" s="63"/>
      <c r="AK157" s="63"/>
      <c r="AL157" s="63"/>
      <c r="AM157" s="63"/>
      <c r="AN157" s="63"/>
      <c r="AO157" s="63"/>
      <c r="AP157" s="63"/>
      <c r="AQ157" s="63"/>
      <c r="AR157" s="63"/>
      <c r="AS157" s="63"/>
      <c r="AT157" s="63"/>
      <c r="AU157" s="63"/>
      <c r="AV157" s="63"/>
      <c r="AW157" s="63"/>
      <c r="AX157" s="63"/>
      <c r="AY157" s="63"/>
      <c r="AZ157" s="63"/>
      <c r="BA157" s="63"/>
      <c r="BB157" s="63"/>
      <c r="BC157" s="63"/>
      <c r="BD157" s="63"/>
      <c r="BE157" s="63"/>
      <c r="BF157" s="63"/>
      <c r="BG157" s="63"/>
      <c r="BH157" s="63"/>
      <c r="BI157" s="63"/>
      <c r="BJ157" s="63"/>
      <c r="BK157" s="63"/>
      <c r="BL157" s="63"/>
      <c r="BM157" s="63"/>
      <c r="BN157" s="63"/>
      <c r="BO157" s="63"/>
      <c r="BP157" s="63"/>
      <c r="BQ157" s="63"/>
      <c r="BR157" s="63"/>
      <c r="BS157" s="63"/>
      <c r="BT157" s="63"/>
      <c r="BU157" s="63"/>
      <c r="BV157" s="63"/>
      <c r="BW157" s="63"/>
      <c r="BX157" s="63"/>
      <c r="BY157" s="63"/>
      <c r="BZ157" s="63"/>
      <c r="CA157" s="63"/>
      <c r="CB157" s="63"/>
      <c r="CC157" s="63"/>
      <c r="CD157" s="63"/>
      <c r="CE157" s="63"/>
      <c r="CF157" s="63"/>
      <c r="CG157" s="63"/>
      <c r="CH157" s="63"/>
      <c r="CI157" s="63"/>
      <c r="CJ157" s="63"/>
      <c r="CK157" s="63"/>
      <c r="CL157" s="63"/>
      <c r="CM157" s="63"/>
      <c r="CN157" s="63"/>
      <c r="CO157" s="63"/>
      <c r="CP157" s="63"/>
      <c r="CQ157" s="63"/>
      <c r="CR157" s="63"/>
      <c r="CS157" s="63"/>
      <c r="CT157" s="63"/>
      <c r="CU157" s="63"/>
      <c r="CV157" s="63"/>
      <c r="CW157" s="63"/>
      <c r="CX157" s="63"/>
      <c r="CY157" s="63"/>
      <c r="CZ157" s="63"/>
      <c r="DA157" s="63"/>
      <c r="DB157" s="63"/>
      <c r="DC157" s="63"/>
      <c r="DD157" s="63"/>
      <c r="DE157" s="63"/>
      <c r="DF157" s="63"/>
      <c r="DG157" s="63"/>
      <c r="DH157" s="63"/>
      <c r="DI157" s="63"/>
      <c r="DJ157" s="63"/>
      <c r="DK157" s="63"/>
      <c r="DL157" s="63"/>
      <c r="DM157" s="63"/>
      <c r="DN157" s="63"/>
      <c r="DO157" s="63"/>
      <c r="DP157" s="63"/>
      <c r="DQ157" s="63"/>
      <c r="DR157" s="63"/>
      <c r="DS157" s="63"/>
      <c r="DT157" s="63"/>
      <c r="DU157" s="63"/>
      <c r="DV157" s="63"/>
      <c r="DW157" s="63"/>
      <c r="DX157" s="63"/>
      <c r="DY157" s="63"/>
      <c r="DZ157" s="63"/>
      <c r="EA157" s="63"/>
      <c r="EB157" s="63"/>
      <c r="EC157" s="63"/>
      <c r="ED157" s="63"/>
      <c r="EE157" s="63"/>
      <c r="EF157" s="63"/>
      <c r="EG157" s="63"/>
      <c r="EH157" s="63"/>
      <c r="EI157" s="63"/>
      <c r="EJ157" s="63"/>
      <c r="EK157" s="63"/>
      <c r="EL157" s="63"/>
      <c r="EM157" s="63"/>
      <c r="EN157" s="63"/>
      <c r="EO157" s="63"/>
      <c r="EP157" s="63"/>
      <c r="EQ157" s="63"/>
      <c r="ER157" s="63"/>
      <c r="ES157" s="63"/>
    </row>
    <row r="158" spans="35:149" x14ac:dyDescent="0.35">
      <c r="AI158" s="63"/>
      <c r="AJ158" s="63"/>
      <c r="AK158" s="63"/>
      <c r="AL158" s="63"/>
      <c r="AM158" s="63"/>
      <c r="AN158" s="63"/>
      <c r="AO158" s="63"/>
      <c r="AP158" s="63"/>
      <c r="AQ158" s="63"/>
      <c r="AR158" s="63"/>
      <c r="AS158" s="63"/>
      <c r="AT158" s="63"/>
      <c r="AU158" s="63"/>
      <c r="AV158" s="63"/>
      <c r="AW158" s="63"/>
      <c r="AX158" s="63"/>
      <c r="AY158" s="63"/>
      <c r="AZ158" s="63"/>
      <c r="BA158" s="63"/>
      <c r="BB158" s="63"/>
      <c r="BC158" s="63"/>
      <c r="BD158" s="63"/>
      <c r="BE158" s="63"/>
      <c r="BF158" s="63"/>
      <c r="BG158" s="63"/>
      <c r="BH158" s="63"/>
      <c r="BI158" s="63"/>
      <c r="BJ158" s="63"/>
      <c r="BK158" s="63"/>
      <c r="BL158" s="63"/>
      <c r="BM158" s="63"/>
      <c r="BN158" s="63"/>
      <c r="BO158" s="63"/>
      <c r="BP158" s="63"/>
      <c r="BQ158" s="63"/>
      <c r="BR158" s="63"/>
      <c r="BS158" s="63"/>
      <c r="BT158" s="63"/>
      <c r="BU158" s="63"/>
      <c r="BV158" s="63"/>
      <c r="BW158" s="63"/>
      <c r="BX158" s="63"/>
      <c r="BY158" s="63"/>
      <c r="BZ158" s="63"/>
      <c r="CA158" s="63"/>
      <c r="CB158" s="63"/>
      <c r="CC158" s="63"/>
      <c r="CD158" s="63"/>
      <c r="CE158" s="63"/>
      <c r="CF158" s="63"/>
      <c r="CG158" s="63"/>
      <c r="CH158" s="63"/>
      <c r="CI158" s="63"/>
      <c r="CJ158" s="63"/>
      <c r="CK158" s="63"/>
      <c r="CL158" s="63"/>
      <c r="CM158" s="63"/>
      <c r="CN158" s="63"/>
      <c r="CO158" s="63"/>
      <c r="CP158" s="63"/>
      <c r="CQ158" s="63"/>
      <c r="CR158" s="63"/>
      <c r="CS158" s="63"/>
      <c r="CT158" s="63"/>
      <c r="CU158" s="63"/>
      <c r="CV158" s="63"/>
      <c r="CW158" s="63"/>
      <c r="CX158" s="63"/>
      <c r="CY158" s="63"/>
      <c r="CZ158" s="63"/>
      <c r="DA158" s="63"/>
      <c r="DB158" s="63"/>
      <c r="DC158" s="63"/>
      <c r="DD158" s="63"/>
      <c r="DE158" s="63"/>
      <c r="DF158" s="63"/>
      <c r="DG158" s="63"/>
      <c r="DH158" s="63"/>
      <c r="DI158" s="63"/>
      <c r="DJ158" s="63"/>
      <c r="DK158" s="63"/>
      <c r="DL158" s="63"/>
      <c r="DM158" s="63"/>
      <c r="DN158" s="63"/>
      <c r="DO158" s="63"/>
      <c r="DP158" s="63"/>
      <c r="DQ158" s="63"/>
      <c r="DR158" s="63"/>
      <c r="DS158" s="63"/>
      <c r="DT158" s="63"/>
      <c r="DU158" s="63"/>
      <c r="DV158" s="63"/>
      <c r="DW158" s="63"/>
      <c r="DX158" s="63"/>
      <c r="DY158" s="63"/>
      <c r="DZ158" s="63"/>
      <c r="EA158" s="63"/>
      <c r="EB158" s="63"/>
      <c r="EC158" s="63"/>
      <c r="ED158" s="63"/>
      <c r="EE158" s="63"/>
      <c r="EF158" s="63"/>
      <c r="EG158" s="63"/>
      <c r="EH158" s="63"/>
      <c r="EI158" s="63"/>
      <c r="EJ158" s="63"/>
      <c r="EK158" s="63"/>
      <c r="EL158" s="63"/>
      <c r="EM158" s="63"/>
      <c r="EN158" s="63"/>
      <c r="EO158" s="63"/>
      <c r="EP158" s="63"/>
      <c r="EQ158" s="63"/>
      <c r="ER158" s="63"/>
      <c r="ES158" s="63"/>
    </row>
    <row r="159" spans="35:149" x14ac:dyDescent="0.35">
      <c r="AI159" s="63"/>
      <c r="AJ159" s="63"/>
      <c r="AK159" s="63"/>
      <c r="AL159" s="63"/>
      <c r="AM159" s="63"/>
      <c r="AN159" s="63"/>
      <c r="AO159" s="63"/>
      <c r="AP159" s="63"/>
      <c r="AQ159" s="63"/>
      <c r="AR159" s="63"/>
      <c r="AS159" s="63"/>
      <c r="AT159" s="63"/>
      <c r="AU159" s="63"/>
      <c r="AV159" s="63"/>
      <c r="AW159" s="63"/>
      <c r="AX159" s="63"/>
      <c r="AY159" s="63"/>
      <c r="AZ159" s="63"/>
      <c r="BA159" s="63"/>
      <c r="BB159" s="63"/>
      <c r="BC159" s="63"/>
      <c r="BD159" s="63"/>
      <c r="BE159" s="63"/>
      <c r="BF159" s="63"/>
      <c r="BG159" s="63"/>
      <c r="BH159" s="63"/>
      <c r="BI159" s="63"/>
      <c r="BJ159" s="63"/>
      <c r="BK159" s="63"/>
      <c r="BL159" s="63"/>
      <c r="BM159" s="63"/>
      <c r="BN159" s="63"/>
      <c r="BO159" s="63"/>
      <c r="BP159" s="63"/>
      <c r="BQ159" s="63"/>
      <c r="BR159" s="63"/>
      <c r="BS159" s="63"/>
      <c r="BT159" s="63"/>
      <c r="BU159" s="63"/>
      <c r="BV159" s="63"/>
      <c r="BW159" s="63"/>
      <c r="BX159" s="63"/>
      <c r="BY159" s="63"/>
      <c r="BZ159" s="63"/>
      <c r="CA159" s="63"/>
      <c r="CB159" s="63"/>
      <c r="CC159" s="63"/>
      <c r="CD159" s="63"/>
      <c r="CE159" s="63"/>
      <c r="CF159" s="63"/>
      <c r="CG159" s="63"/>
      <c r="CH159" s="63"/>
      <c r="CI159" s="63"/>
      <c r="CJ159" s="63"/>
      <c r="CK159" s="63"/>
      <c r="CL159" s="63"/>
      <c r="CM159" s="63"/>
      <c r="CN159" s="63"/>
      <c r="CO159" s="63"/>
      <c r="CP159" s="63"/>
      <c r="CQ159" s="63"/>
      <c r="CR159" s="63"/>
      <c r="CS159" s="63"/>
      <c r="CT159" s="63"/>
      <c r="CU159" s="63"/>
      <c r="CV159" s="63"/>
      <c r="CW159" s="63"/>
      <c r="CX159" s="63"/>
      <c r="CY159" s="63"/>
      <c r="CZ159" s="63"/>
      <c r="DA159" s="63"/>
      <c r="DB159" s="63"/>
      <c r="DC159" s="63"/>
      <c r="DD159" s="63"/>
      <c r="DE159" s="63"/>
      <c r="DF159" s="63"/>
      <c r="DG159" s="63"/>
      <c r="DH159" s="63"/>
      <c r="DI159" s="63"/>
      <c r="DJ159" s="63"/>
      <c r="DK159" s="63"/>
      <c r="DL159" s="63"/>
      <c r="DM159" s="63"/>
      <c r="DN159" s="63"/>
      <c r="DO159" s="63"/>
      <c r="DP159" s="63"/>
      <c r="DQ159" s="63"/>
      <c r="DR159" s="63"/>
      <c r="DS159" s="63"/>
      <c r="DT159" s="63"/>
      <c r="DU159" s="63"/>
      <c r="DV159" s="63"/>
      <c r="DW159" s="63"/>
      <c r="DX159" s="63"/>
      <c r="DY159" s="63"/>
      <c r="DZ159" s="63"/>
      <c r="EA159" s="63"/>
      <c r="EB159" s="63"/>
      <c r="EC159" s="63"/>
      <c r="ED159" s="63"/>
      <c r="EE159" s="63"/>
      <c r="EF159" s="63"/>
      <c r="EG159" s="63"/>
      <c r="EH159" s="63"/>
      <c r="EI159" s="63"/>
      <c r="EJ159" s="63"/>
      <c r="EK159" s="63"/>
      <c r="EL159" s="63"/>
      <c r="EM159" s="63"/>
      <c r="EN159" s="63"/>
      <c r="EO159" s="63"/>
      <c r="EP159" s="63"/>
      <c r="EQ159" s="63"/>
      <c r="ER159" s="63"/>
      <c r="ES159" s="63"/>
    </row>
    <row r="160" spans="35:149" x14ac:dyDescent="0.35">
      <c r="AI160" s="63"/>
      <c r="AJ160" s="63"/>
      <c r="AK160" s="63"/>
      <c r="AL160" s="63"/>
      <c r="AM160" s="63"/>
      <c r="AN160" s="63"/>
      <c r="AO160" s="63"/>
      <c r="AP160" s="63"/>
      <c r="AQ160" s="63"/>
      <c r="AR160" s="63"/>
      <c r="AS160" s="63"/>
      <c r="AT160" s="63"/>
      <c r="AU160" s="63"/>
      <c r="AV160" s="63"/>
      <c r="AW160" s="63"/>
      <c r="AX160" s="63"/>
      <c r="AY160" s="63"/>
      <c r="AZ160" s="63"/>
      <c r="BA160" s="63"/>
      <c r="BB160" s="63"/>
      <c r="BC160" s="63"/>
      <c r="BD160" s="63"/>
      <c r="BE160" s="63"/>
      <c r="BF160" s="63"/>
      <c r="BG160" s="63"/>
      <c r="BH160" s="63"/>
      <c r="BI160" s="63"/>
      <c r="BJ160" s="63"/>
      <c r="BK160" s="63"/>
      <c r="BL160" s="63"/>
      <c r="BM160" s="63"/>
      <c r="BN160" s="63"/>
      <c r="BO160" s="63"/>
      <c r="BP160" s="63"/>
      <c r="BQ160" s="63"/>
      <c r="BR160" s="63"/>
      <c r="BS160" s="63"/>
      <c r="BT160" s="63"/>
      <c r="BU160" s="63"/>
      <c r="BV160" s="63"/>
      <c r="BW160" s="63"/>
      <c r="BX160" s="63"/>
      <c r="BY160" s="63"/>
      <c r="BZ160" s="63"/>
      <c r="CA160" s="63"/>
      <c r="CB160" s="63"/>
      <c r="CC160" s="63"/>
      <c r="CD160" s="63"/>
      <c r="CE160" s="63"/>
      <c r="CF160" s="63"/>
      <c r="CG160" s="63"/>
      <c r="CH160" s="63"/>
      <c r="CI160" s="63"/>
      <c r="CJ160" s="63"/>
      <c r="CK160" s="63"/>
      <c r="CL160" s="63"/>
      <c r="CM160" s="63"/>
      <c r="CN160" s="63"/>
      <c r="CO160" s="63"/>
      <c r="CP160" s="63"/>
      <c r="CQ160" s="63"/>
      <c r="CR160" s="63"/>
      <c r="CS160" s="63"/>
      <c r="CT160" s="63"/>
      <c r="CU160" s="63"/>
      <c r="CV160" s="63"/>
      <c r="CW160" s="63"/>
      <c r="CX160" s="63"/>
      <c r="CY160" s="63"/>
      <c r="CZ160" s="63"/>
      <c r="DA160" s="63"/>
      <c r="DB160" s="63"/>
      <c r="DC160" s="63"/>
      <c r="DD160" s="63"/>
      <c r="DE160" s="63"/>
      <c r="DF160" s="63"/>
      <c r="DG160" s="63"/>
      <c r="DH160" s="63"/>
      <c r="DI160" s="63"/>
      <c r="DJ160" s="63"/>
      <c r="DK160" s="63"/>
      <c r="DL160" s="63"/>
      <c r="DM160" s="63"/>
      <c r="DN160" s="63"/>
      <c r="DO160" s="63"/>
      <c r="DP160" s="63"/>
      <c r="DQ160" s="63"/>
      <c r="DR160" s="63"/>
      <c r="DS160" s="63"/>
      <c r="DT160" s="63"/>
      <c r="DU160" s="63"/>
      <c r="DV160" s="63"/>
      <c r="DW160" s="63"/>
      <c r="DX160" s="63"/>
      <c r="DY160" s="63"/>
      <c r="DZ160" s="63"/>
      <c r="EA160" s="63"/>
      <c r="EB160" s="63"/>
      <c r="EC160" s="63"/>
      <c r="ED160" s="63"/>
      <c r="EE160" s="63"/>
      <c r="EF160" s="63"/>
      <c r="EG160" s="63"/>
      <c r="EH160" s="63"/>
      <c r="EI160" s="63"/>
      <c r="EJ160" s="63"/>
      <c r="EK160" s="63"/>
      <c r="EL160" s="63"/>
      <c r="EM160" s="63"/>
      <c r="EN160" s="63"/>
      <c r="EO160" s="63"/>
      <c r="EP160" s="63"/>
      <c r="EQ160" s="63"/>
      <c r="ER160" s="63"/>
      <c r="ES160" s="63"/>
    </row>
    <row r="161" spans="35:149" x14ac:dyDescent="0.35">
      <c r="AI161" s="63"/>
      <c r="AJ161" s="63"/>
      <c r="AK161" s="63"/>
      <c r="AL161" s="63"/>
      <c r="AM161" s="63"/>
      <c r="AN161" s="63"/>
      <c r="AO161" s="63"/>
      <c r="AP161" s="63"/>
      <c r="AQ161" s="63"/>
      <c r="AR161" s="63"/>
      <c r="AS161" s="63"/>
      <c r="AT161" s="63"/>
      <c r="AU161" s="63"/>
      <c r="AV161" s="63"/>
      <c r="AW161" s="63"/>
      <c r="AX161" s="63"/>
      <c r="AY161" s="63"/>
      <c r="AZ161" s="63"/>
      <c r="BA161" s="63"/>
      <c r="BB161" s="63"/>
      <c r="BC161" s="63"/>
      <c r="BD161" s="63"/>
      <c r="BE161" s="63"/>
      <c r="BF161" s="63"/>
      <c r="BG161" s="63"/>
      <c r="BH161" s="63"/>
      <c r="BI161" s="63"/>
      <c r="BJ161" s="63"/>
      <c r="BK161" s="63"/>
      <c r="BL161" s="63"/>
      <c r="BM161" s="63"/>
      <c r="BN161" s="63"/>
      <c r="BO161" s="63"/>
      <c r="BP161" s="63"/>
      <c r="BQ161" s="63"/>
      <c r="BR161" s="63"/>
      <c r="BS161" s="63"/>
      <c r="BT161" s="63"/>
      <c r="BU161" s="63"/>
      <c r="BV161" s="63"/>
      <c r="BW161" s="63"/>
      <c r="BX161" s="63"/>
      <c r="BY161" s="63"/>
      <c r="BZ161" s="63"/>
      <c r="CA161" s="63"/>
      <c r="CB161" s="63"/>
      <c r="CC161" s="63"/>
      <c r="CD161" s="63"/>
      <c r="CE161" s="63"/>
      <c r="CF161" s="63"/>
      <c r="CG161" s="63"/>
      <c r="CH161" s="63"/>
      <c r="CI161" s="63"/>
      <c r="CJ161" s="63"/>
      <c r="CK161" s="63"/>
      <c r="CL161" s="63"/>
      <c r="CM161" s="63"/>
      <c r="CN161" s="63"/>
      <c r="CO161" s="63"/>
      <c r="CP161" s="63"/>
      <c r="CQ161" s="63"/>
      <c r="CR161" s="63"/>
      <c r="CS161" s="63"/>
      <c r="CT161" s="63"/>
      <c r="CU161" s="63"/>
      <c r="CV161" s="63"/>
      <c r="CW161" s="63"/>
      <c r="CX161" s="63"/>
      <c r="CY161" s="63"/>
      <c r="CZ161" s="63"/>
      <c r="DA161" s="63"/>
      <c r="DB161" s="63"/>
      <c r="DC161" s="63"/>
      <c r="DD161" s="63"/>
      <c r="DE161" s="63"/>
      <c r="DF161" s="63"/>
      <c r="DG161" s="63"/>
      <c r="DH161" s="63"/>
      <c r="DI161" s="63"/>
      <c r="DJ161" s="63"/>
      <c r="DK161" s="63"/>
      <c r="DL161" s="63"/>
      <c r="DM161" s="63"/>
      <c r="DN161" s="63"/>
      <c r="DO161" s="63"/>
      <c r="DP161" s="63"/>
      <c r="DQ161" s="63"/>
      <c r="DR161" s="63"/>
      <c r="DS161" s="63"/>
      <c r="DT161" s="63"/>
      <c r="DU161" s="63"/>
      <c r="DV161" s="63"/>
      <c r="DW161" s="63"/>
      <c r="DX161" s="63"/>
      <c r="DY161" s="63"/>
      <c r="DZ161" s="63"/>
      <c r="EA161" s="63"/>
      <c r="EB161" s="63"/>
      <c r="EC161" s="63"/>
      <c r="ED161" s="63"/>
      <c r="EE161" s="63"/>
      <c r="EF161" s="63"/>
      <c r="EG161" s="63"/>
      <c r="EH161" s="63"/>
      <c r="EI161" s="63"/>
      <c r="EJ161" s="63"/>
      <c r="EK161" s="63"/>
      <c r="EL161" s="63"/>
      <c r="EM161" s="63"/>
      <c r="EN161" s="63"/>
      <c r="EO161" s="63"/>
      <c r="EP161" s="63"/>
      <c r="EQ161" s="63"/>
      <c r="ER161" s="63"/>
      <c r="ES161" s="63"/>
    </row>
    <row r="162" spans="35:149" x14ac:dyDescent="0.35">
      <c r="AI162" s="63"/>
      <c r="AJ162" s="63"/>
      <c r="AK162" s="63"/>
      <c r="AL162" s="63"/>
      <c r="AM162" s="63"/>
      <c r="AN162" s="63"/>
      <c r="AO162" s="63"/>
      <c r="AP162" s="63"/>
      <c r="AQ162" s="63"/>
      <c r="AR162" s="63"/>
      <c r="AS162" s="63"/>
      <c r="AT162" s="63"/>
      <c r="AU162" s="63"/>
      <c r="AV162" s="63"/>
      <c r="AW162" s="63"/>
      <c r="AX162" s="63"/>
      <c r="AY162" s="63"/>
      <c r="AZ162" s="63"/>
      <c r="BA162" s="63"/>
      <c r="BB162" s="63"/>
      <c r="BC162" s="63"/>
      <c r="BD162" s="63"/>
      <c r="BE162" s="63"/>
      <c r="BF162" s="63"/>
      <c r="BG162" s="63"/>
      <c r="BH162" s="63"/>
      <c r="BI162" s="63"/>
      <c r="BJ162" s="63"/>
      <c r="BK162" s="63"/>
      <c r="BL162" s="63"/>
      <c r="BM162" s="63"/>
      <c r="BN162" s="63"/>
      <c r="BO162" s="63"/>
      <c r="BP162" s="63"/>
      <c r="BQ162" s="63"/>
      <c r="BR162" s="63"/>
      <c r="BS162" s="63"/>
      <c r="BT162" s="63"/>
      <c r="BU162" s="63"/>
      <c r="BV162" s="63"/>
      <c r="BW162" s="63"/>
      <c r="BX162" s="63"/>
      <c r="BY162" s="63"/>
      <c r="BZ162" s="63"/>
      <c r="CA162" s="63"/>
      <c r="CB162" s="63"/>
      <c r="CC162" s="63"/>
      <c r="CD162" s="63"/>
      <c r="CE162" s="63"/>
      <c r="CF162" s="63"/>
      <c r="CG162" s="63"/>
      <c r="CH162" s="63"/>
      <c r="CI162" s="63"/>
      <c r="CJ162" s="63"/>
      <c r="CK162" s="63"/>
      <c r="CL162" s="63"/>
      <c r="CM162" s="63"/>
      <c r="CN162" s="63"/>
      <c r="CO162" s="63"/>
      <c r="CP162" s="63"/>
      <c r="CQ162" s="63"/>
      <c r="CR162" s="63"/>
      <c r="CS162" s="63"/>
      <c r="CT162" s="63"/>
      <c r="CU162" s="63"/>
      <c r="CV162" s="63"/>
      <c r="CW162" s="63"/>
      <c r="CX162" s="63"/>
      <c r="CY162" s="63"/>
      <c r="CZ162" s="63"/>
      <c r="DA162" s="63"/>
      <c r="DB162" s="63"/>
      <c r="DC162" s="63"/>
      <c r="DD162" s="63"/>
      <c r="DE162" s="63"/>
      <c r="DF162" s="63"/>
      <c r="DG162" s="63"/>
      <c r="DH162" s="63"/>
      <c r="DI162" s="63"/>
      <c r="DJ162" s="63"/>
      <c r="DK162" s="63"/>
      <c r="DL162" s="63"/>
      <c r="DM162" s="63"/>
      <c r="DN162" s="63"/>
      <c r="DO162" s="63"/>
      <c r="DP162" s="63"/>
      <c r="DQ162" s="63"/>
      <c r="DR162" s="63"/>
      <c r="DS162" s="63"/>
      <c r="DT162" s="63"/>
      <c r="DU162" s="63"/>
      <c r="DV162" s="63"/>
      <c r="DW162" s="63"/>
      <c r="DX162" s="63"/>
      <c r="DY162" s="63"/>
      <c r="DZ162" s="63"/>
      <c r="EA162" s="63"/>
      <c r="EB162" s="63"/>
      <c r="EC162" s="63"/>
      <c r="ED162" s="63"/>
      <c r="EE162" s="63"/>
      <c r="EF162" s="63"/>
      <c r="EG162" s="63"/>
      <c r="EH162" s="63"/>
      <c r="EI162" s="63"/>
      <c r="EJ162" s="63"/>
      <c r="EK162" s="63"/>
      <c r="EL162" s="63"/>
      <c r="EM162" s="63"/>
      <c r="EN162" s="63"/>
      <c r="EO162" s="63"/>
      <c r="EP162" s="63"/>
      <c r="EQ162" s="63"/>
      <c r="ER162" s="63"/>
      <c r="ES162" s="63"/>
    </row>
    <row r="163" spans="35:149" x14ac:dyDescent="0.35">
      <c r="AI163" s="63"/>
      <c r="AJ163" s="63"/>
      <c r="AK163" s="63"/>
      <c r="AL163" s="63"/>
      <c r="AM163" s="63"/>
      <c r="AN163" s="63"/>
      <c r="AO163" s="63"/>
      <c r="AP163" s="63"/>
      <c r="AQ163" s="63"/>
      <c r="AR163" s="63"/>
      <c r="AS163" s="63"/>
      <c r="AT163" s="63"/>
      <c r="AU163" s="63"/>
      <c r="AV163" s="63"/>
      <c r="AW163" s="63"/>
      <c r="AX163" s="63"/>
      <c r="AY163" s="63"/>
      <c r="AZ163" s="63"/>
      <c r="BA163" s="63"/>
      <c r="BB163" s="63"/>
      <c r="BC163" s="63"/>
      <c r="BD163" s="63"/>
      <c r="BE163" s="63"/>
      <c r="BF163" s="63"/>
      <c r="BG163" s="63"/>
      <c r="BH163" s="63"/>
      <c r="BI163" s="63"/>
      <c r="BJ163" s="63"/>
      <c r="BK163" s="63"/>
      <c r="BL163" s="63"/>
      <c r="BM163" s="63"/>
      <c r="BN163" s="63"/>
      <c r="BO163" s="63"/>
      <c r="BP163" s="63"/>
      <c r="BQ163" s="63"/>
      <c r="BR163" s="63"/>
      <c r="BS163" s="63"/>
      <c r="BT163" s="63"/>
      <c r="BU163" s="63"/>
      <c r="BV163" s="63"/>
      <c r="BW163" s="63"/>
      <c r="BX163" s="63"/>
      <c r="BY163" s="63"/>
      <c r="BZ163" s="63"/>
      <c r="CA163" s="63"/>
      <c r="CB163" s="63"/>
      <c r="CC163" s="63"/>
      <c r="CD163" s="63"/>
      <c r="CE163" s="63"/>
      <c r="CF163" s="63"/>
      <c r="CG163" s="63"/>
      <c r="CH163" s="63"/>
      <c r="CI163" s="63"/>
      <c r="CJ163" s="63"/>
      <c r="CK163" s="63"/>
      <c r="CL163" s="63"/>
      <c r="CM163" s="63"/>
      <c r="CN163" s="63"/>
      <c r="CO163" s="63"/>
      <c r="CP163" s="63"/>
      <c r="CQ163" s="63"/>
      <c r="CR163" s="63"/>
      <c r="CS163" s="63"/>
      <c r="CT163" s="63"/>
      <c r="CU163" s="63"/>
      <c r="CV163" s="63"/>
      <c r="CW163" s="63"/>
      <c r="CX163" s="63"/>
      <c r="CY163" s="63"/>
      <c r="CZ163" s="63"/>
      <c r="DA163" s="63"/>
      <c r="DB163" s="63"/>
      <c r="DC163" s="63"/>
      <c r="DD163" s="63"/>
      <c r="DE163" s="63"/>
      <c r="DF163" s="63"/>
      <c r="DG163" s="63"/>
      <c r="DH163" s="63"/>
      <c r="DI163" s="63"/>
      <c r="DJ163" s="63"/>
      <c r="DK163" s="63"/>
      <c r="DL163" s="63"/>
      <c r="DM163" s="63"/>
      <c r="DN163" s="63"/>
      <c r="DO163" s="63"/>
      <c r="DP163" s="63"/>
      <c r="DQ163" s="63"/>
      <c r="DR163" s="63"/>
      <c r="DS163" s="63"/>
      <c r="DT163" s="63"/>
      <c r="DU163" s="63"/>
      <c r="DV163" s="63"/>
      <c r="DW163" s="63"/>
      <c r="DX163" s="63"/>
      <c r="DY163" s="63"/>
      <c r="DZ163" s="63"/>
      <c r="EA163" s="63"/>
      <c r="EB163" s="63"/>
      <c r="EC163" s="63"/>
      <c r="ED163" s="63"/>
      <c r="EE163" s="63"/>
      <c r="EF163" s="63"/>
      <c r="EG163" s="63"/>
      <c r="EH163" s="63"/>
      <c r="EI163" s="63"/>
      <c r="EJ163" s="63"/>
      <c r="EK163" s="63"/>
      <c r="EL163" s="63"/>
      <c r="EM163" s="63"/>
      <c r="EN163" s="63"/>
      <c r="EO163" s="63"/>
      <c r="EP163" s="63"/>
      <c r="EQ163" s="63"/>
      <c r="ER163" s="63"/>
      <c r="ES163" s="63"/>
    </row>
    <row r="164" spans="35:149" x14ac:dyDescent="0.35">
      <c r="AI164" s="63"/>
      <c r="AJ164" s="63"/>
      <c r="AK164" s="63"/>
      <c r="AL164" s="63"/>
      <c r="AM164" s="63"/>
      <c r="AN164" s="63"/>
      <c r="AO164" s="63"/>
      <c r="AP164" s="63"/>
      <c r="AQ164" s="63"/>
      <c r="AR164" s="63"/>
      <c r="AS164" s="63"/>
      <c r="AT164" s="63"/>
      <c r="AU164" s="63"/>
      <c r="AV164" s="63"/>
      <c r="AW164" s="63"/>
      <c r="AX164" s="63"/>
      <c r="AY164" s="63"/>
      <c r="AZ164" s="63"/>
      <c r="BA164" s="63"/>
      <c r="BB164" s="63"/>
      <c r="BC164" s="63"/>
      <c r="BD164" s="63"/>
      <c r="BE164" s="63"/>
      <c r="BF164" s="63"/>
      <c r="BG164" s="63"/>
      <c r="BH164" s="63"/>
      <c r="BI164" s="63"/>
      <c r="BJ164" s="63"/>
      <c r="BK164" s="63"/>
      <c r="BL164" s="63"/>
      <c r="BM164" s="63"/>
      <c r="BN164" s="63"/>
      <c r="BO164" s="63"/>
      <c r="BP164" s="63"/>
      <c r="BQ164" s="63"/>
      <c r="BR164" s="63"/>
      <c r="BS164" s="63"/>
      <c r="BT164" s="63"/>
      <c r="BU164" s="63"/>
      <c r="BV164" s="63"/>
      <c r="BW164" s="63"/>
      <c r="BX164" s="63"/>
      <c r="BY164" s="63"/>
      <c r="BZ164" s="63"/>
      <c r="CA164" s="63"/>
      <c r="CB164" s="63"/>
      <c r="CC164" s="63"/>
      <c r="CD164" s="63"/>
      <c r="CE164" s="63"/>
      <c r="CF164" s="63"/>
      <c r="CG164" s="63"/>
      <c r="CH164" s="63"/>
      <c r="CI164" s="63"/>
      <c r="CJ164" s="63"/>
      <c r="CK164" s="63"/>
      <c r="CL164" s="63"/>
      <c r="CM164" s="63"/>
      <c r="CN164" s="63"/>
      <c r="CO164" s="63"/>
      <c r="CP164" s="63"/>
      <c r="CQ164" s="63"/>
      <c r="CR164" s="63"/>
      <c r="CS164" s="63"/>
      <c r="CT164" s="63"/>
      <c r="CU164" s="63"/>
      <c r="CV164" s="63"/>
      <c r="CW164" s="63"/>
      <c r="CX164" s="63"/>
      <c r="CY164" s="63"/>
      <c r="CZ164" s="63"/>
      <c r="DA164" s="63"/>
      <c r="DB164" s="63"/>
      <c r="DC164" s="63"/>
      <c r="DD164" s="63"/>
      <c r="DE164" s="63"/>
      <c r="DF164" s="63"/>
      <c r="DG164" s="63"/>
      <c r="DH164" s="63"/>
      <c r="DI164" s="63"/>
      <c r="DJ164" s="63"/>
      <c r="DK164" s="63"/>
      <c r="DL164" s="63"/>
      <c r="DM164" s="63"/>
      <c r="DN164" s="63"/>
      <c r="DO164" s="63"/>
      <c r="DP164" s="63"/>
      <c r="DQ164" s="63"/>
      <c r="DR164" s="63"/>
      <c r="DS164" s="63"/>
      <c r="DT164" s="63"/>
      <c r="DU164" s="63"/>
      <c r="DV164" s="63"/>
      <c r="DW164" s="63"/>
      <c r="DX164" s="63"/>
      <c r="DY164" s="63"/>
      <c r="DZ164" s="63"/>
      <c r="EA164" s="63"/>
      <c r="EB164" s="63"/>
      <c r="EC164" s="63"/>
      <c r="ED164" s="63"/>
      <c r="EE164" s="63"/>
      <c r="EF164" s="63"/>
      <c r="EG164" s="63"/>
      <c r="EH164" s="63"/>
      <c r="EI164" s="63"/>
      <c r="EJ164" s="63"/>
      <c r="EK164" s="63"/>
      <c r="EL164" s="63"/>
      <c r="EM164" s="63"/>
      <c r="EN164" s="63"/>
      <c r="EO164" s="63"/>
      <c r="EP164" s="63"/>
      <c r="EQ164" s="63"/>
      <c r="ER164" s="63"/>
      <c r="ES164" s="63"/>
    </row>
    <row r="165" spans="35:149" x14ac:dyDescent="0.35">
      <c r="AI165" s="63"/>
      <c r="AJ165" s="63"/>
      <c r="AK165" s="63"/>
      <c r="AL165" s="63"/>
      <c r="AM165" s="63"/>
      <c r="AN165" s="63"/>
      <c r="AO165" s="63"/>
      <c r="AP165" s="63"/>
      <c r="AQ165" s="63"/>
      <c r="AR165" s="63"/>
      <c r="AS165" s="63"/>
      <c r="AT165" s="63"/>
      <c r="AU165" s="63"/>
      <c r="AV165" s="63"/>
      <c r="AW165" s="63"/>
      <c r="AX165" s="63"/>
      <c r="AY165" s="63"/>
      <c r="AZ165" s="63"/>
      <c r="BA165" s="63"/>
      <c r="BB165" s="63"/>
      <c r="BC165" s="63"/>
      <c r="BD165" s="63"/>
      <c r="BE165" s="63"/>
      <c r="BF165" s="63"/>
      <c r="BG165" s="63"/>
      <c r="BH165" s="63"/>
      <c r="BI165" s="63"/>
      <c r="BJ165" s="63"/>
      <c r="BK165" s="63"/>
      <c r="BL165" s="63"/>
      <c r="BM165" s="63"/>
      <c r="BN165" s="63"/>
      <c r="BO165" s="63"/>
      <c r="BP165" s="63"/>
      <c r="BQ165" s="63"/>
      <c r="BR165" s="63"/>
      <c r="BS165" s="63"/>
      <c r="BT165" s="63"/>
      <c r="BU165" s="63"/>
      <c r="BV165" s="63"/>
      <c r="BW165" s="63"/>
      <c r="BX165" s="63"/>
      <c r="BY165" s="63"/>
      <c r="BZ165" s="63"/>
      <c r="CA165" s="63"/>
      <c r="CB165" s="63"/>
      <c r="CC165" s="63"/>
      <c r="CD165" s="63"/>
      <c r="CE165" s="63"/>
      <c r="CF165" s="63"/>
      <c r="CG165" s="63"/>
      <c r="CH165" s="63"/>
      <c r="CI165" s="63"/>
      <c r="CJ165" s="63"/>
      <c r="CK165" s="63"/>
      <c r="CL165" s="63"/>
      <c r="CM165" s="63"/>
      <c r="CN165" s="63"/>
      <c r="CO165" s="63"/>
      <c r="CP165" s="63"/>
      <c r="CQ165" s="63"/>
      <c r="CR165" s="63"/>
      <c r="CS165" s="63"/>
      <c r="CT165" s="63"/>
      <c r="CU165" s="63"/>
      <c r="CV165" s="63"/>
      <c r="CW165" s="63"/>
      <c r="CX165" s="63"/>
      <c r="CY165" s="63"/>
      <c r="CZ165" s="63"/>
      <c r="DA165" s="63"/>
      <c r="DB165" s="63"/>
      <c r="DC165" s="63"/>
      <c r="DD165" s="63"/>
      <c r="DE165" s="63"/>
      <c r="DF165" s="63"/>
      <c r="DG165" s="63"/>
      <c r="DH165" s="63"/>
      <c r="DI165" s="63"/>
      <c r="DJ165" s="63"/>
      <c r="DK165" s="63"/>
      <c r="DL165" s="63"/>
      <c r="DM165" s="63"/>
      <c r="DN165" s="63"/>
      <c r="DO165" s="63"/>
      <c r="DP165" s="63"/>
      <c r="DQ165" s="63"/>
      <c r="DR165" s="63"/>
      <c r="DS165" s="63"/>
      <c r="DT165" s="63"/>
      <c r="DU165" s="63"/>
      <c r="DV165" s="63"/>
      <c r="DW165" s="63"/>
      <c r="DX165" s="63"/>
      <c r="DY165" s="63"/>
      <c r="DZ165" s="63"/>
      <c r="EA165" s="63"/>
      <c r="EB165" s="63"/>
      <c r="EC165" s="63"/>
      <c r="ED165" s="63"/>
      <c r="EE165" s="63"/>
      <c r="EF165" s="63"/>
      <c r="EG165" s="63"/>
      <c r="EH165" s="63"/>
      <c r="EI165" s="63"/>
      <c r="EJ165" s="63"/>
      <c r="EK165" s="63"/>
      <c r="EL165" s="63"/>
      <c r="EM165" s="63"/>
      <c r="EN165" s="63"/>
      <c r="EO165" s="63"/>
      <c r="EP165" s="63"/>
      <c r="EQ165" s="63"/>
      <c r="ER165" s="63"/>
      <c r="ES165" s="63"/>
    </row>
    <row r="166" spans="35:149" x14ac:dyDescent="0.35">
      <c r="AI166" s="63"/>
      <c r="AJ166" s="63"/>
      <c r="AK166" s="63"/>
      <c r="AL166" s="63"/>
      <c r="AM166" s="63"/>
      <c r="AN166" s="63"/>
      <c r="AO166" s="63"/>
      <c r="AP166" s="63"/>
      <c r="AQ166" s="63"/>
      <c r="AR166" s="63"/>
      <c r="AS166" s="63"/>
      <c r="AT166" s="63"/>
      <c r="AU166" s="63"/>
      <c r="AV166" s="63"/>
      <c r="AW166" s="63"/>
      <c r="AX166" s="63"/>
      <c r="AY166" s="63"/>
      <c r="AZ166" s="63"/>
      <c r="BA166" s="63"/>
      <c r="BB166" s="63"/>
      <c r="BC166" s="63"/>
      <c r="BD166" s="63"/>
      <c r="BE166" s="63"/>
      <c r="BF166" s="63"/>
      <c r="BG166" s="63"/>
      <c r="BH166" s="63"/>
      <c r="BI166" s="63"/>
      <c r="BJ166" s="63"/>
      <c r="BK166" s="63"/>
      <c r="BL166" s="63"/>
      <c r="BM166" s="63"/>
      <c r="BN166" s="63"/>
      <c r="BO166" s="63"/>
      <c r="BP166" s="63"/>
      <c r="BQ166" s="63"/>
      <c r="BR166" s="63"/>
      <c r="BS166" s="63"/>
      <c r="BT166" s="63"/>
      <c r="BU166" s="63"/>
      <c r="BV166" s="63"/>
      <c r="BW166" s="63"/>
      <c r="BX166" s="63"/>
      <c r="BY166" s="63"/>
      <c r="BZ166" s="63"/>
      <c r="CA166" s="63"/>
      <c r="CB166" s="63"/>
      <c r="CC166" s="63"/>
      <c r="CD166" s="63"/>
    </row>
    <row r="167" spans="35:149" x14ac:dyDescent="0.35">
      <c r="AI167" s="63"/>
      <c r="AJ167" s="63"/>
      <c r="AK167" s="63"/>
      <c r="AL167" s="63"/>
      <c r="AM167" s="63"/>
      <c r="AN167" s="63"/>
      <c r="AO167" s="63"/>
      <c r="AP167" s="63"/>
      <c r="AQ167" s="63"/>
      <c r="AR167" s="63"/>
      <c r="AS167" s="63"/>
      <c r="AT167" s="63"/>
      <c r="AU167" s="63"/>
      <c r="AV167" s="63"/>
      <c r="AW167" s="63"/>
      <c r="AX167" s="63"/>
      <c r="AY167" s="63"/>
      <c r="AZ167" s="63"/>
      <c r="BA167" s="63"/>
      <c r="BB167" s="63"/>
      <c r="BC167" s="63"/>
      <c r="BD167" s="63"/>
      <c r="BE167" s="63"/>
      <c r="BF167" s="63"/>
      <c r="BG167" s="63"/>
      <c r="BH167" s="63"/>
      <c r="BI167" s="63"/>
      <c r="BJ167" s="63"/>
      <c r="BK167" s="63"/>
      <c r="BL167" s="63"/>
      <c r="BM167" s="63"/>
      <c r="BN167" s="63"/>
      <c r="BO167" s="63"/>
      <c r="BP167" s="63"/>
      <c r="BQ167" s="63"/>
      <c r="BR167" s="63"/>
      <c r="BS167" s="63"/>
      <c r="BT167" s="63"/>
      <c r="BU167" s="63"/>
      <c r="BV167" s="63"/>
      <c r="BW167" s="63"/>
      <c r="BX167" s="63"/>
      <c r="BY167" s="63"/>
      <c r="BZ167" s="63"/>
      <c r="CA167" s="63"/>
      <c r="CB167" s="63"/>
      <c r="CC167" s="63"/>
      <c r="CD167" s="63"/>
    </row>
    <row r="168" spans="35:149" x14ac:dyDescent="0.35">
      <c r="AI168" s="63"/>
      <c r="AJ168" s="63"/>
      <c r="AK168" s="63"/>
      <c r="AL168" s="63"/>
      <c r="AM168" s="63"/>
      <c r="AN168" s="63"/>
      <c r="AO168" s="63"/>
      <c r="AP168" s="63"/>
      <c r="AQ168" s="63"/>
      <c r="AR168" s="63"/>
      <c r="AS168" s="63"/>
      <c r="AT168" s="63"/>
      <c r="AU168" s="63"/>
      <c r="AV168" s="63"/>
      <c r="AW168" s="63"/>
      <c r="AX168" s="63"/>
      <c r="AY168" s="63"/>
      <c r="AZ168" s="63"/>
      <c r="BA168" s="63"/>
      <c r="BB168" s="63"/>
      <c r="BC168" s="63"/>
      <c r="BD168" s="63"/>
      <c r="BE168" s="63"/>
      <c r="BF168" s="63"/>
      <c r="BG168" s="63"/>
      <c r="BH168" s="63"/>
      <c r="BI168" s="63"/>
      <c r="BJ168" s="63"/>
      <c r="BK168" s="63"/>
      <c r="BL168" s="63"/>
      <c r="BM168" s="63"/>
      <c r="BN168" s="63"/>
      <c r="BO168" s="63"/>
      <c r="BP168" s="63"/>
      <c r="BQ168" s="63"/>
      <c r="BR168" s="63"/>
      <c r="BS168" s="63"/>
      <c r="BT168" s="63"/>
      <c r="BU168" s="63"/>
      <c r="BV168" s="63"/>
      <c r="BW168" s="63"/>
      <c r="BX168" s="63"/>
      <c r="BY168" s="63"/>
      <c r="BZ168" s="63"/>
      <c r="CA168" s="63"/>
      <c r="CB168" s="63"/>
      <c r="CC168" s="63"/>
      <c r="CD168" s="63"/>
    </row>
    <row r="169" spans="35:149" x14ac:dyDescent="0.35">
      <c r="AI169" s="63"/>
      <c r="AJ169" s="63"/>
      <c r="AK169" s="63"/>
      <c r="AL169" s="63"/>
      <c r="AM169" s="63"/>
      <c r="AN169" s="63"/>
      <c r="AO169" s="63"/>
      <c r="AP169" s="63"/>
      <c r="AQ169" s="63"/>
      <c r="AR169" s="63"/>
      <c r="AS169" s="63"/>
      <c r="AT169" s="63"/>
      <c r="AU169" s="63"/>
      <c r="AV169" s="63"/>
      <c r="AW169" s="63"/>
      <c r="AX169" s="63"/>
      <c r="AY169" s="63"/>
      <c r="AZ169" s="63"/>
      <c r="BA169" s="63"/>
      <c r="BB169" s="63"/>
      <c r="BC169" s="63"/>
      <c r="BD169" s="63"/>
      <c r="BE169" s="63"/>
      <c r="BF169" s="63"/>
      <c r="BG169" s="63"/>
      <c r="BH169" s="63"/>
      <c r="BI169" s="63"/>
      <c r="BJ169" s="63"/>
      <c r="BK169" s="63"/>
      <c r="BL169" s="63"/>
      <c r="BM169" s="63"/>
      <c r="BN169" s="63"/>
      <c r="BO169" s="63"/>
      <c r="BP169" s="63"/>
      <c r="BQ169" s="63"/>
      <c r="BR169" s="63"/>
      <c r="BS169" s="63"/>
      <c r="BT169" s="63"/>
      <c r="BU169" s="63"/>
      <c r="BV169" s="63"/>
      <c r="BW169" s="63"/>
      <c r="BX169" s="63"/>
      <c r="BY169" s="63"/>
      <c r="BZ169" s="63"/>
      <c r="CA169" s="63"/>
      <c r="CB169" s="63"/>
      <c r="CC169" s="63"/>
      <c r="CD169" s="63"/>
    </row>
    <row r="170" spans="35:149" x14ac:dyDescent="0.35">
      <c r="AI170" s="63"/>
      <c r="AJ170" s="63"/>
      <c r="AK170" s="63"/>
      <c r="AL170" s="63"/>
      <c r="AM170" s="63"/>
      <c r="AN170" s="63"/>
      <c r="AO170" s="63"/>
      <c r="AP170" s="63"/>
      <c r="AQ170" s="63"/>
      <c r="AR170" s="63"/>
      <c r="AS170" s="63"/>
      <c r="AT170" s="63"/>
      <c r="AU170" s="63"/>
      <c r="AV170" s="63"/>
      <c r="AW170" s="63"/>
      <c r="AX170" s="63"/>
      <c r="AY170" s="63"/>
      <c r="AZ170" s="63"/>
      <c r="BA170" s="63"/>
      <c r="BB170" s="63"/>
      <c r="BC170" s="63"/>
      <c r="BD170" s="63"/>
      <c r="BE170" s="63"/>
      <c r="BF170" s="63"/>
      <c r="BG170" s="63"/>
      <c r="BH170" s="63"/>
      <c r="BI170" s="63"/>
      <c r="BJ170" s="63"/>
      <c r="BK170" s="63"/>
      <c r="BL170" s="63"/>
      <c r="BM170" s="63"/>
      <c r="BN170" s="63"/>
      <c r="BO170" s="63"/>
      <c r="BP170" s="63"/>
      <c r="BQ170" s="63"/>
      <c r="BR170" s="63"/>
      <c r="BS170" s="63"/>
      <c r="BT170" s="63"/>
      <c r="BU170" s="63"/>
      <c r="BV170" s="63"/>
      <c r="BW170" s="63"/>
      <c r="BX170" s="63"/>
      <c r="BY170" s="63"/>
      <c r="BZ170" s="63"/>
      <c r="CA170" s="63"/>
      <c r="CB170" s="63"/>
      <c r="CC170" s="63"/>
      <c r="CD170" s="63"/>
    </row>
    <row r="171" spans="35:149" x14ac:dyDescent="0.35">
      <c r="AI171" s="63"/>
      <c r="AJ171" s="63"/>
      <c r="AK171" s="63"/>
      <c r="AL171" s="63"/>
      <c r="AM171" s="63"/>
      <c r="AN171" s="63"/>
      <c r="AO171" s="63"/>
      <c r="AP171" s="63"/>
      <c r="AQ171" s="63"/>
      <c r="AR171" s="63"/>
      <c r="AS171" s="63"/>
      <c r="AT171" s="63"/>
      <c r="AU171" s="63"/>
      <c r="AV171" s="63"/>
      <c r="AW171" s="63"/>
      <c r="AX171" s="63"/>
      <c r="AY171" s="63"/>
      <c r="AZ171" s="63"/>
      <c r="BA171" s="63"/>
      <c r="BB171" s="63"/>
      <c r="BC171" s="63"/>
      <c r="BD171" s="63"/>
      <c r="BE171" s="63"/>
      <c r="BF171" s="63"/>
      <c r="BG171" s="63"/>
      <c r="BH171" s="63"/>
      <c r="BI171" s="63"/>
      <c r="BJ171" s="63"/>
      <c r="BK171" s="63"/>
      <c r="BL171" s="63"/>
      <c r="BM171" s="63"/>
      <c r="BN171" s="63"/>
      <c r="BO171" s="63"/>
      <c r="BP171" s="63"/>
      <c r="BQ171" s="63"/>
      <c r="BR171" s="63"/>
      <c r="BS171" s="63"/>
      <c r="BT171" s="63"/>
      <c r="BU171" s="63"/>
      <c r="BV171" s="63"/>
      <c r="BW171" s="63"/>
      <c r="BX171" s="63"/>
      <c r="BY171" s="63"/>
      <c r="BZ171" s="63"/>
      <c r="CA171" s="63"/>
      <c r="CB171" s="63"/>
      <c r="CC171" s="63"/>
      <c r="CD171" s="63"/>
    </row>
    <row r="172" spans="35:149" x14ac:dyDescent="0.35">
      <c r="AI172" s="63"/>
      <c r="AJ172" s="63"/>
      <c r="AK172" s="63"/>
      <c r="AL172" s="63"/>
      <c r="AM172" s="63"/>
      <c r="AN172" s="63"/>
      <c r="AO172" s="63"/>
      <c r="AP172" s="63"/>
      <c r="AQ172" s="63"/>
      <c r="AR172" s="63"/>
      <c r="AS172" s="63"/>
      <c r="AT172" s="63"/>
      <c r="AU172" s="63"/>
      <c r="AV172" s="63"/>
      <c r="AW172" s="63"/>
      <c r="AX172" s="63"/>
      <c r="AY172" s="63"/>
      <c r="AZ172" s="63"/>
      <c r="BA172" s="63"/>
      <c r="BB172" s="63"/>
      <c r="BC172" s="63"/>
      <c r="BD172" s="63"/>
      <c r="BE172" s="63"/>
      <c r="BF172" s="63"/>
      <c r="BG172" s="63"/>
      <c r="BH172" s="63"/>
      <c r="BI172" s="63"/>
      <c r="BJ172" s="63"/>
      <c r="BK172" s="63"/>
      <c r="BL172" s="63"/>
      <c r="BM172" s="63"/>
      <c r="BN172" s="63"/>
      <c r="BO172" s="63"/>
      <c r="BP172" s="63"/>
      <c r="BQ172" s="63"/>
      <c r="BR172" s="63"/>
      <c r="BS172" s="63"/>
      <c r="BT172" s="63"/>
      <c r="BU172" s="63"/>
      <c r="BV172" s="63"/>
      <c r="BW172" s="63"/>
      <c r="BX172" s="63"/>
      <c r="BY172" s="63"/>
      <c r="BZ172" s="63"/>
      <c r="CA172" s="63"/>
      <c r="CB172" s="63"/>
      <c r="CC172" s="63"/>
      <c r="CD172" s="63"/>
    </row>
    <row r="173" spans="35:149" x14ac:dyDescent="0.35">
      <c r="AI173" s="63"/>
      <c r="AJ173" s="63"/>
      <c r="AK173" s="63"/>
      <c r="AL173" s="63"/>
      <c r="AM173" s="63"/>
      <c r="AN173" s="63"/>
      <c r="AO173" s="63"/>
      <c r="AP173" s="63"/>
      <c r="AQ173" s="63"/>
      <c r="AR173" s="63"/>
      <c r="AS173" s="63"/>
      <c r="AT173" s="63"/>
      <c r="AU173" s="63"/>
      <c r="AV173" s="63"/>
      <c r="AW173" s="63"/>
      <c r="AX173" s="63"/>
      <c r="AY173" s="63"/>
      <c r="AZ173" s="63"/>
      <c r="BA173" s="63"/>
      <c r="BB173" s="63"/>
      <c r="BC173" s="63"/>
      <c r="BD173" s="63"/>
      <c r="BE173" s="63"/>
      <c r="BF173" s="63"/>
      <c r="BG173" s="63"/>
      <c r="BH173" s="63"/>
      <c r="BI173" s="63"/>
      <c r="BJ173" s="63"/>
      <c r="BK173" s="63"/>
      <c r="BL173" s="63"/>
      <c r="BM173" s="63"/>
      <c r="BN173" s="63"/>
      <c r="BO173" s="63"/>
      <c r="BP173" s="63"/>
      <c r="BQ173" s="63"/>
      <c r="BR173" s="63"/>
      <c r="BS173" s="63"/>
      <c r="BT173" s="63"/>
      <c r="BU173" s="63"/>
      <c r="BV173" s="63"/>
      <c r="BW173" s="63"/>
      <c r="BX173" s="63"/>
      <c r="BY173" s="63"/>
      <c r="BZ173" s="63"/>
      <c r="CA173" s="63"/>
      <c r="CB173" s="63"/>
      <c r="CC173" s="63"/>
      <c r="CD173" s="63"/>
    </row>
    <row r="174" spans="35:149" x14ac:dyDescent="0.35">
      <c r="AI174" s="63"/>
      <c r="AJ174" s="63"/>
      <c r="AK174" s="63"/>
      <c r="AL174" s="63"/>
      <c r="AM174" s="63"/>
      <c r="AN174" s="63"/>
      <c r="AO174" s="63"/>
      <c r="AP174" s="63"/>
      <c r="AQ174" s="63"/>
      <c r="AR174" s="63"/>
      <c r="AS174" s="63"/>
      <c r="AT174" s="63"/>
      <c r="AU174" s="63"/>
      <c r="AV174" s="63"/>
      <c r="AW174" s="63"/>
      <c r="AX174" s="63"/>
      <c r="AY174" s="63"/>
      <c r="AZ174" s="63"/>
      <c r="BA174" s="63"/>
      <c r="BB174" s="63"/>
      <c r="BC174" s="63"/>
      <c r="BD174" s="63"/>
      <c r="BE174" s="63"/>
      <c r="BF174" s="63"/>
      <c r="BG174" s="63"/>
      <c r="BH174" s="63"/>
      <c r="BI174" s="63"/>
      <c r="BJ174" s="63"/>
      <c r="BK174" s="63"/>
      <c r="BL174" s="63"/>
      <c r="BM174" s="63"/>
      <c r="BN174" s="63"/>
      <c r="BO174" s="63"/>
      <c r="BP174" s="63"/>
      <c r="BQ174" s="63"/>
      <c r="BR174" s="63"/>
      <c r="BS174" s="63"/>
      <c r="BT174" s="63"/>
      <c r="BU174" s="63"/>
      <c r="BV174" s="63"/>
      <c r="BW174" s="63"/>
      <c r="BX174" s="63"/>
      <c r="BY174" s="63"/>
      <c r="BZ174" s="63"/>
      <c r="CA174" s="63"/>
      <c r="CB174" s="63"/>
      <c r="CC174" s="63"/>
      <c r="CD174" s="63"/>
    </row>
    <row r="175" spans="35:149" x14ac:dyDescent="0.35">
      <c r="AI175" s="63"/>
      <c r="AJ175" s="63"/>
      <c r="AK175" s="63"/>
      <c r="AL175" s="63"/>
      <c r="AM175" s="63"/>
      <c r="AN175" s="63"/>
      <c r="AO175" s="63"/>
      <c r="AP175" s="63"/>
      <c r="AQ175" s="63"/>
      <c r="AR175" s="63"/>
      <c r="AS175" s="63"/>
      <c r="AT175" s="63"/>
      <c r="AU175" s="63"/>
      <c r="AV175" s="63"/>
      <c r="AW175" s="63"/>
      <c r="AX175" s="63"/>
      <c r="AY175" s="63"/>
      <c r="AZ175" s="63"/>
      <c r="BA175" s="63"/>
      <c r="BB175" s="63"/>
      <c r="BC175" s="63"/>
      <c r="BD175" s="63"/>
      <c r="BE175" s="63"/>
      <c r="BF175" s="63"/>
      <c r="BG175" s="63"/>
      <c r="BH175" s="63"/>
      <c r="BI175" s="63"/>
      <c r="BJ175" s="63"/>
      <c r="BK175" s="63"/>
      <c r="BL175" s="63"/>
      <c r="BM175" s="63"/>
      <c r="BN175" s="63"/>
      <c r="BO175" s="63"/>
      <c r="BP175" s="63"/>
      <c r="BQ175" s="63"/>
      <c r="BR175" s="63"/>
      <c r="BS175" s="63"/>
      <c r="BT175" s="63"/>
      <c r="BU175" s="63"/>
      <c r="BV175" s="63"/>
      <c r="BW175" s="63"/>
      <c r="BX175" s="63"/>
      <c r="BY175" s="63"/>
      <c r="BZ175" s="63"/>
      <c r="CA175" s="63"/>
      <c r="CB175" s="63"/>
      <c r="CC175" s="63"/>
      <c r="CD175" s="63"/>
    </row>
    <row r="176" spans="35:149" x14ac:dyDescent="0.35">
      <c r="AI176" s="63"/>
      <c r="AJ176" s="63"/>
      <c r="AK176" s="63"/>
      <c r="AL176" s="63"/>
      <c r="AM176" s="63"/>
      <c r="AN176" s="63"/>
      <c r="AO176" s="63"/>
      <c r="AP176" s="63"/>
      <c r="AQ176" s="63"/>
      <c r="AR176" s="63"/>
      <c r="AS176" s="63"/>
      <c r="AT176" s="63"/>
      <c r="AU176" s="63"/>
      <c r="AV176" s="63"/>
      <c r="AW176" s="63"/>
      <c r="AX176" s="63"/>
      <c r="AY176" s="63"/>
      <c r="AZ176" s="63"/>
      <c r="BA176" s="63"/>
      <c r="BB176" s="63"/>
      <c r="BC176" s="63"/>
      <c r="BD176" s="63"/>
      <c r="BE176" s="63"/>
      <c r="BF176" s="63"/>
      <c r="BG176" s="63"/>
      <c r="BH176" s="63"/>
      <c r="BI176" s="63"/>
      <c r="BJ176" s="63"/>
      <c r="BK176" s="63"/>
      <c r="BL176" s="63"/>
      <c r="BM176" s="63"/>
      <c r="BN176" s="63"/>
      <c r="BO176" s="63"/>
      <c r="BP176" s="63"/>
      <c r="BQ176" s="63"/>
      <c r="BR176" s="63"/>
      <c r="BS176" s="63"/>
      <c r="BT176" s="63"/>
      <c r="BU176" s="63"/>
      <c r="BV176" s="63"/>
      <c r="BW176" s="63"/>
      <c r="BX176" s="63"/>
      <c r="BY176" s="63"/>
      <c r="BZ176" s="63"/>
      <c r="CA176" s="63"/>
      <c r="CB176" s="63"/>
      <c r="CC176" s="63"/>
      <c r="CD176" s="63"/>
    </row>
    <row r="177" spans="35:82" x14ac:dyDescent="0.35">
      <c r="AI177" s="63"/>
      <c r="AJ177" s="63"/>
      <c r="AK177" s="63"/>
      <c r="AL177" s="63"/>
      <c r="AM177" s="63"/>
      <c r="AN177" s="63"/>
      <c r="AO177" s="63"/>
      <c r="AP177" s="63"/>
      <c r="AQ177" s="63"/>
      <c r="AR177" s="63"/>
      <c r="AS177" s="63"/>
      <c r="AT177" s="63"/>
      <c r="AU177" s="63"/>
      <c r="AV177" s="63"/>
      <c r="AW177" s="63"/>
      <c r="AX177" s="63"/>
      <c r="AY177" s="63"/>
      <c r="AZ177" s="63"/>
      <c r="BA177" s="63"/>
      <c r="BB177" s="63"/>
      <c r="BC177" s="63"/>
      <c r="BD177" s="63"/>
      <c r="BE177" s="63"/>
      <c r="BF177" s="63"/>
      <c r="BG177" s="63"/>
      <c r="BH177" s="63"/>
      <c r="BI177" s="63"/>
      <c r="BJ177" s="63"/>
      <c r="BK177" s="63"/>
      <c r="BL177" s="63"/>
      <c r="BM177" s="63"/>
      <c r="BN177" s="63"/>
      <c r="BO177" s="63"/>
      <c r="BP177" s="63"/>
      <c r="BQ177" s="63"/>
      <c r="BR177" s="63"/>
      <c r="BS177" s="63"/>
      <c r="BT177" s="63"/>
      <c r="BU177" s="63"/>
      <c r="BV177" s="63"/>
      <c r="BW177" s="63"/>
      <c r="BX177" s="63"/>
      <c r="BY177" s="63"/>
      <c r="BZ177" s="63"/>
      <c r="CA177" s="63"/>
      <c r="CB177" s="63"/>
      <c r="CC177" s="63"/>
      <c r="CD177" s="63"/>
    </row>
    <row r="178" spans="35:82" x14ac:dyDescent="0.35">
      <c r="AI178" s="63"/>
      <c r="AJ178" s="63"/>
      <c r="AK178" s="63"/>
      <c r="AL178" s="63"/>
      <c r="AM178" s="63"/>
      <c r="AN178" s="63"/>
      <c r="AO178" s="63"/>
      <c r="AP178" s="63"/>
      <c r="AQ178" s="63"/>
      <c r="AR178" s="63"/>
      <c r="AS178" s="63"/>
      <c r="AT178" s="63"/>
      <c r="AU178" s="63"/>
      <c r="AV178" s="63"/>
      <c r="AW178" s="63"/>
      <c r="AX178" s="63"/>
      <c r="AY178" s="63"/>
      <c r="AZ178" s="63"/>
      <c r="BA178" s="63"/>
      <c r="BB178" s="63"/>
      <c r="BC178" s="63"/>
      <c r="BD178" s="63"/>
      <c r="BE178" s="63"/>
      <c r="BF178" s="63"/>
      <c r="BG178" s="63"/>
      <c r="BH178" s="63"/>
      <c r="BI178" s="63"/>
      <c r="BJ178" s="63"/>
      <c r="BK178" s="63"/>
      <c r="BL178" s="63"/>
      <c r="BM178" s="63"/>
      <c r="BN178" s="63"/>
      <c r="BO178" s="63"/>
      <c r="BP178" s="63"/>
      <c r="BQ178" s="63"/>
      <c r="BR178" s="63"/>
      <c r="BS178" s="63"/>
      <c r="BT178" s="63"/>
      <c r="BU178" s="63"/>
      <c r="BV178" s="63"/>
      <c r="BW178" s="63"/>
      <c r="BX178" s="63"/>
      <c r="BY178" s="63"/>
      <c r="BZ178" s="63"/>
      <c r="CA178" s="63"/>
      <c r="CB178" s="63"/>
      <c r="CC178" s="63"/>
      <c r="CD178" s="63"/>
    </row>
    <row r="179" spans="35:82" x14ac:dyDescent="0.35">
      <c r="AI179" s="63"/>
      <c r="AJ179" s="63"/>
      <c r="AK179" s="63"/>
      <c r="AL179" s="63"/>
      <c r="AM179" s="63"/>
      <c r="AN179" s="63"/>
      <c r="AO179" s="63"/>
      <c r="AP179" s="63"/>
      <c r="AQ179" s="63"/>
      <c r="AR179" s="63"/>
      <c r="AS179" s="63"/>
      <c r="AT179" s="63"/>
      <c r="AU179" s="63"/>
      <c r="AV179" s="63"/>
      <c r="AW179" s="63"/>
      <c r="AX179" s="63"/>
      <c r="AY179" s="63"/>
      <c r="AZ179" s="63"/>
      <c r="BA179" s="63"/>
      <c r="BB179" s="63"/>
      <c r="BC179" s="63"/>
      <c r="BD179" s="63"/>
      <c r="BE179" s="63"/>
      <c r="BF179" s="63"/>
      <c r="BG179" s="63"/>
      <c r="BH179" s="63"/>
      <c r="BI179" s="63"/>
      <c r="BJ179" s="63"/>
      <c r="BK179" s="63"/>
      <c r="BL179" s="63"/>
      <c r="BM179" s="63"/>
      <c r="BN179" s="63"/>
      <c r="BO179" s="63"/>
      <c r="BP179" s="63"/>
      <c r="BQ179" s="63"/>
      <c r="BR179" s="63"/>
      <c r="BS179" s="63"/>
      <c r="BT179" s="63"/>
      <c r="BU179" s="63"/>
      <c r="BV179" s="63"/>
      <c r="BW179" s="63"/>
      <c r="BX179" s="63"/>
      <c r="BY179" s="63"/>
      <c r="BZ179" s="63"/>
      <c r="CA179" s="63"/>
      <c r="CB179" s="63"/>
      <c r="CC179" s="63"/>
      <c r="CD179" s="63"/>
    </row>
    <row r="180" spans="35:82" x14ac:dyDescent="0.35">
      <c r="AI180" s="63"/>
      <c r="AJ180" s="63"/>
      <c r="AK180" s="63"/>
      <c r="AL180" s="63"/>
      <c r="AM180" s="63"/>
      <c r="AN180" s="63"/>
      <c r="AO180" s="63"/>
      <c r="AP180" s="63"/>
      <c r="AQ180" s="63"/>
      <c r="AR180" s="63"/>
      <c r="AS180" s="63"/>
      <c r="AT180" s="63"/>
      <c r="AU180" s="63"/>
      <c r="AV180" s="63"/>
      <c r="AW180" s="63"/>
      <c r="AX180" s="63"/>
      <c r="AY180" s="63"/>
      <c r="AZ180" s="63"/>
      <c r="BA180" s="63"/>
      <c r="BB180" s="63"/>
      <c r="BC180" s="63"/>
      <c r="BD180" s="63"/>
      <c r="BE180" s="63"/>
      <c r="BF180" s="63"/>
      <c r="BG180" s="63"/>
      <c r="BH180" s="63"/>
      <c r="BI180" s="63"/>
      <c r="BJ180" s="63"/>
      <c r="BK180" s="63"/>
      <c r="BL180" s="63"/>
      <c r="BM180" s="63"/>
      <c r="BN180" s="63"/>
      <c r="BO180" s="63"/>
      <c r="BP180" s="63"/>
      <c r="BQ180" s="63"/>
      <c r="BR180" s="63"/>
      <c r="BS180" s="63"/>
      <c r="BT180" s="63"/>
      <c r="BU180" s="63"/>
      <c r="BV180" s="63"/>
      <c r="BW180" s="63"/>
      <c r="BX180" s="63"/>
      <c r="BY180" s="63"/>
      <c r="BZ180" s="63"/>
      <c r="CA180" s="63"/>
      <c r="CB180" s="63"/>
      <c r="CC180" s="63"/>
      <c r="CD180" s="63"/>
    </row>
    <row r="181" spans="35:82" x14ac:dyDescent="0.35">
      <c r="AI181" s="63"/>
      <c r="AJ181" s="63"/>
      <c r="AK181" s="63"/>
      <c r="AL181" s="63"/>
      <c r="AM181" s="63"/>
      <c r="AN181" s="63"/>
      <c r="AO181" s="63"/>
      <c r="AP181" s="63"/>
      <c r="AQ181" s="63"/>
      <c r="AR181" s="63"/>
      <c r="AS181" s="63"/>
      <c r="AT181" s="63"/>
      <c r="AU181" s="63"/>
      <c r="AV181" s="63"/>
      <c r="AW181" s="63"/>
      <c r="AX181" s="63"/>
      <c r="AY181" s="63"/>
      <c r="AZ181" s="63"/>
      <c r="BA181" s="63"/>
      <c r="BB181" s="63"/>
      <c r="BC181" s="63"/>
      <c r="BD181" s="63"/>
      <c r="BE181" s="63"/>
      <c r="BF181" s="63"/>
      <c r="BG181" s="63"/>
      <c r="BH181" s="63"/>
      <c r="BI181" s="63"/>
      <c r="BJ181" s="63"/>
      <c r="BK181" s="63"/>
      <c r="BL181" s="63"/>
      <c r="BM181" s="63"/>
      <c r="BN181" s="63"/>
      <c r="BO181" s="63"/>
      <c r="BP181" s="63"/>
      <c r="BQ181" s="63"/>
      <c r="BR181" s="63"/>
      <c r="BS181" s="63"/>
      <c r="BT181" s="63"/>
      <c r="BU181" s="63"/>
      <c r="BV181" s="63"/>
      <c r="BW181" s="63"/>
      <c r="BX181" s="63"/>
      <c r="BY181" s="63"/>
      <c r="BZ181" s="63"/>
      <c r="CA181" s="63"/>
      <c r="CB181" s="63"/>
      <c r="CC181" s="63"/>
      <c r="CD181" s="63"/>
    </row>
    <row r="182" spans="35:82" x14ac:dyDescent="0.35">
      <c r="AI182" s="63"/>
      <c r="AJ182" s="63"/>
      <c r="AK182" s="63"/>
      <c r="AL182" s="63"/>
      <c r="AM182" s="63"/>
      <c r="AN182" s="63"/>
      <c r="AO182" s="63"/>
      <c r="AP182" s="63"/>
      <c r="AQ182" s="63"/>
      <c r="AR182" s="63"/>
      <c r="AS182" s="63"/>
      <c r="AT182" s="63"/>
      <c r="AU182" s="63"/>
      <c r="AV182" s="63"/>
      <c r="AW182" s="63"/>
      <c r="AX182" s="63"/>
      <c r="AY182" s="63"/>
      <c r="AZ182" s="63"/>
      <c r="BA182" s="63"/>
      <c r="BB182" s="63"/>
      <c r="BC182" s="63"/>
      <c r="BD182" s="63"/>
      <c r="BE182" s="63"/>
      <c r="BF182" s="63"/>
      <c r="BG182" s="63"/>
      <c r="BH182" s="63"/>
      <c r="BI182" s="63"/>
      <c r="BJ182" s="63"/>
      <c r="BK182" s="63"/>
      <c r="BL182" s="63"/>
      <c r="BM182" s="63"/>
      <c r="BN182" s="63"/>
      <c r="BO182" s="63"/>
      <c r="BP182" s="63"/>
      <c r="BQ182" s="63"/>
      <c r="BR182" s="63"/>
      <c r="BS182" s="63"/>
      <c r="BT182" s="63"/>
      <c r="BU182" s="63"/>
      <c r="BV182" s="63"/>
      <c r="BW182" s="63"/>
      <c r="BX182" s="63"/>
      <c r="BY182" s="63"/>
      <c r="BZ182" s="63"/>
      <c r="CA182" s="63"/>
      <c r="CB182" s="63"/>
      <c r="CC182" s="63"/>
      <c r="CD182" s="63"/>
    </row>
    <row r="183" spans="35:82" x14ac:dyDescent="0.35">
      <c r="AI183" s="63"/>
      <c r="AJ183" s="63"/>
      <c r="AK183" s="63"/>
      <c r="AL183" s="63"/>
      <c r="AM183" s="63"/>
      <c r="AN183" s="63"/>
      <c r="AO183" s="63"/>
      <c r="AP183" s="63"/>
      <c r="AQ183" s="63"/>
      <c r="AR183" s="63"/>
      <c r="AS183" s="63"/>
      <c r="AT183" s="63"/>
      <c r="AU183" s="63"/>
      <c r="AV183" s="63"/>
      <c r="AW183" s="63"/>
      <c r="AX183" s="63"/>
      <c r="AY183" s="63"/>
      <c r="AZ183" s="63"/>
      <c r="BA183" s="63"/>
      <c r="BB183" s="63"/>
      <c r="BC183" s="63"/>
      <c r="BD183" s="63"/>
      <c r="BE183" s="63"/>
      <c r="BF183" s="63"/>
      <c r="BG183" s="63"/>
      <c r="BH183" s="63"/>
      <c r="BI183" s="63"/>
      <c r="BJ183" s="63"/>
      <c r="BK183" s="63"/>
      <c r="BL183" s="63"/>
      <c r="BM183" s="63"/>
      <c r="BN183" s="63"/>
      <c r="BO183" s="63"/>
      <c r="BP183" s="63"/>
      <c r="BQ183" s="63"/>
      <c r="BR183" s="63"/>
      <c r="BS183" s="63"/>
      <c r="BT183" s="63"/>
      <c r="BU183" s="63"/>
      <c r="BV183" s="63"/>
      <c r="BW183" s="63"/>
      <c r="BX183" s="63"/>
      <c r="BY183" s="63"/>
      <c r="BZ183" s="63"/>
      <c r="CA183" s="63"/>
      <c r="CB183" s="63"/>
      <c r="CC183" s="63"/>
      <c r="CD183" s="63"/>
    </row>
    <row r="184" spans="35:82" x14ac:dyDescent="0.35">
      <c r="AI184" s="63"/>
      <c r="AJ184" s="63"/>
      <c r="AK184" s="63"/>
      <c r="AL184" s="63"/>
      <c r="AM184" s="63"/>
      <c r="AN184" s="63"/>
      <c r="AO184" s="63"/>
      <c r="AP184" s="63"/>
      <c r="AQ184" s="63"/>
      <c r="AR184" s="63"/>
      <c r="AS184" s="63"/>
      <c r="AT184" s="63"/>
      <c r="AU184" s="63"/>
      <c r="AV184" s="63"/>
      <c r="AW184" s="63"/>
      <c r="AX184" s="63"/>
      <c r="AY184" s="63"/>
      <c r="AZ184" s="63"/>
      <c r="BA184" s="63"/>
      <c r="BB184" s="63"/>
      <c r="BC184" s="63"/>
      <c r="BD184" s="63"/>
      <c r="BE184" s="63"/>
      <c r="BF184" s="63"/>
      <c r="BG184" s="63"/>
      <c r="BH184" s="63"/>
      <c r="BI184" s="63"/>
      <c r="BJ184" s="63"/>
      <c r="BK184" s="63"/>
      <c r="BL184" s="63"/>
      <c r="BM184" s="63"/>
      <c r="BN184" s="63"/>
      <c r="BO184" s="63"/>
      <c r="BP184" s="63"/>
      <c r="BQ184" s="63"/>
      <c r="BR184" s="63"/>
      <c r="BS184" s="63"/>
      <c r="BT184" s="63"/>
      <c r="BU184" s="63"/>
      <c r="BV184" s="63"/>
      <c r="BW184" s="63"/>
      <c r="BX184" s="63"/>
      <c r="BY184" s="63"/>
      <c r="BZ184" s="63"/>
      <c r="CA184" s="63"/>
      <c r="CB184" s="63"/>
      <c r="CC184" s="63"/>
      <c r="CD184" s="63"/>
    </row>
    <row r="185" spans="35:82" x14ac:dyDescent="0.35">
      <c r="AI185" s="63"/>
      <c r="AJ185" s="63"/>
      <c r="AK185" s="63"/>
      <c r="AL185" s="63"/>
      <c r="AM185" s="63"/>
      <c r="AN185" s="63"/>
      <c r="AO185" s="63"/>
      <c r="AP185" s="63"/>
      <c r="AQ185" s="63"/>
      <c r="AR185" s="63"/>
      <c r="AS185" s="63"/>
      <c r="AT185" s="63"/>
      <c r="AU185" s="63"/>
      <c r="AV185" s="63"/>
      <c r="AW185" s="63"/>
      <c r="AX185" s="63"/>
      <c r="AY185" s="63"/>
      <c r="AZ185" s="63"/>
      <c r="BA185" s="63"/>
      <c r="BB185" s="63"/>
      <c r="BC185" s="63"/>
      <c r="BD185" s="63"/>
      <c r="BE185" s="63"/>
      <c r="BF185" s="63"/>
      <c r="BG185" s="63"/>
      <c r="BH185" s="63"/>
      <c r="BI185" s="63"/>
      <c r="BJ185" s="63"/>
      <c r="BK185" s="63"/>
      <c r="BL185" s="63"/>
      <c r="BM185" s="63"/>
      <c r="BN185" s="63"/>
      <c r="BO185" s="63"/>
      <c r="BP185" s="63"/>
      <c r="BQ185" s="63"/>
      <c r="BR185" s="63"/>
      <c r="BS185" s="63"/>
      <c r="BT185" s="63"/>
      <c r="BU185" s="63"/>
      <c r="BV185" s="63"/>
      <c r="BW185" s="63"/>
      <c r="BX185" s="63"/>
      <c r="BY185" s="63"/>
      <c r="BZ185" s="63"/>
      <c r="CA185" s="63"/>
      <c r="CB185" s="63"/>
      <c r="CC185" s="63"/>
      <c r="CD185" s="63"/>
    </row>
    <row r="186" spans="35:82" x14ac:dyDescent="0.35">
      <c r="AI186" s="63"/>
      <c r="AJ186" s="63"/>
      <c r="AK186" s="63"/>
      <c r="AL186" s="63"/>
      <c r="AM186" s="63"/>
      <c r="AN186" s="63"/>
      <c r="AO186" s="63"/>
      <c r="AP186" s="63"/>
      <c r="AQ186" s="63"/>
      <c r="AR186" s="63"/>
      <c r="AS186" s="63"/>
      <c r="AT186" s="63"/>
      <c r="AU186" s="63"/>
      <c r="AV186" s="63"/>
      <c r="AW186" s="63"/>
      <c r="AX186" s="63"/>
      <c r="AY186" s="63"/>
      <c r="AZ186" s="63"/>
      <c r="BA186" s="63"/>
      <c r="BB186" s="63"/>
      <c r="BC186" s="63"/>
      <c r="BD186" s="63"/>
      <c r="BE186" s="63"/>
      <c r="BF186" s="63"/>
      <c r="BG186" s="63"/>
      <c r="BH186" s="63"/>
      <c r="BI186" s="63"/>
      <c r="BJ186" s="63"/>
      <c r="BK186" s="63"/>
      <c r="BL186" s="63"/>
      <c r="BM186" s="63"/>
      <c r="BN186" s="63"/>
      <c r="BO186" s="63"/>
      <c r="BP186" s="63"/>
      <c r="BQ186" s="63"/>
      <c r="BR186" s="63"/>
      <c r="BS186" s="63"/>
      <c r="BT186" s="63"/>
      <c r="BU186" s="63"/>
      <c r="BV186" s="63"/>
      <c r="BW186" s="63"/>
      <c r="BX186" s="63"/>
      <c r="BY186" s="63"/>
      <c r="BZ186" s="63"/>
      <c r="CA186" s="63"/>
      <c r="CB186" s="63"/>
      <c r="CC186" s="63"/>
      <c r="CD186" s="63"/>
    </row>
    <row r="187" spans="35:82" x14ac:dyDescent="0.35">
      <c r="AI187" s="63"/>
      <c r="AJ187" s="63"/>
      <c r="AK187" s="63"/>
      <c r="AL187" s="63"/>
      <c r="AM187" s="63"/>
      <c r="AN187" s="63"/>
      <c r="AO187" s="63"/>
      <c r="AP187" s="63"/>
      <c r="AQ187" s="63"/>
      <c r="AR187" s="63"/>
      <c r="AS187" s="63"/>
      <c r="AT187" s="63"/>
      <c r="AU187" s="63"/>
      <c r="AV187" s="63"/>
      <c r="AW187" s="63"/>
      <c r="AX187" s="63"/>
      <c r="AY187" s="63"/>
      <c r="AZ187" s="63"/>
      <c r="BA187" s="63"/>
      <c r="BB187" s="63"/>
      <c r="BC187" s="63"/>
      <c r="BD187" s="63"/>
      <c r="BE187" s="63"/>
      <c r="BF187" s="63"/>
      <c r="BG187" s="63"/>
      <c r="BH187" s="63"/>
      <c r="BI187" s="63"/>
      <c r="BJ187" s="63"/>
      <c r="BK187" s="63"/>
      <c r="BL187" s="63"/>
      <c r="BM187" s="63"/>
      <c r="BN187" s="63"/>
      <c r="BO187" s="63"/>
      <c r="BP187" s="63"/>
      <c r="BQ187" s="63"/>
      <c r="BR187" s="63"/>
      <c r="BS187" s="63"/>
      <c r="BT187" s="63"/>
      <c r="BU187" s="63"/>
      <c r="BV187" s="63"/>
      <c r="BW187" s="63"/>
      <c r="BX187" s="63"/>
      <c r="BY187" s="63"/>
      <c r="BZ187" s="63"/>
      <c r="CA187" s="63"/>
      <c r="CB187" s="63"/>
      <c r="CC187" s="63"/>
      <c r="CD187" s="63"/>
    </row>
    <row r="188" spans="35:82" x14ac:dyDescent="0.35">
      <c r="AI188" s="63"/>
      <c r="AJ188" s="63"/>
      <c r="AK188" s="63"/>
      <c r="AL188" s="63"/>
      <c r="AM188" s="63"/>
      <c r="AN188" s="63"/>
      <c r="AO188" s="63"/>
      <c r="AP188" s="63"/>
      <c r="AQ188" s="63"/>
      <c r="AR188" s="63"/>
      <c r="AS188" s="63"/>
      <c r="AT188" s="63"/>
      <c r="AU188" s="63"/>
      <c r="AV188" s="63"/>
      <c r="AW188" s="63"/>
      <c r="AX188" s="63"/>
      <c r="AY188" s="63"/>
      <c r="AZ188" s="63"/>
      <c r="BA188" s="63"/>
      <c r="BB188" s="63"/>
      <c r="BC188" s="63"/>
      <c r="BD188" s="63"/>
      <c r="BE188" s="63"/>
      <c r="BF188" s="63"/>
      <c r="BG188" s="63"/>
      <c r="BH188" s="63"/>
      <c r="BI188" s="63"/>
      <c r="BJ188" s="63"/>
      <c r="BK188" s="63"/>
      <c r="BL188" s="63"/>
      <c r="BM188" s="63"/>
      <c r="BN188" s="63"/>
      <c r="BO188" s="63"/>
      <c r="BP188" s="63"/>
      <c r="BQ188" s="63"/>
      <c r="BR188" s="63"/>
      <c r="BS188" s="63"/>
      <c r="BT188" s="63"/>
      <c r="BU188" s="63"/>
      <c r="BV188" s="63"/>
      <c r="BW188" s="63"/>
      <c r="BX188" s="63"/>
      <c r="BY188" s="63"/>
      <c r="BZ188" s="63"/>
      <c r="CA188" s="63"/>
      <c r="CB188" s="63"/>
      <c r="CC188" s="63"/>
      <c r="CD188" s="63"/>
    </row>
    <row r="189" spans="35:82" x14ac:dyDescent="0.35">
      <c r="AI189" s="63"/>
      <c r="AJ189" s="63"/>
      <c r="AK189" s="63"/>
      <c r="AL189" s="63"/>
      <c r="AM189" s="63"/>
      <c r="AN189" s="63"/>
      <c r="AO189" s="63"/>
      <c r="AP189" s="63"/>
      <c r="AQ189" s="63"/>
      <c r="AR189" s="63"/>
      <c r="AS189" s="63"/>
      <c r="AT189" s="63"/>
      <c r="AU189" s="63"/>
      <c r="AV189" s="63"/>
      <c r="AW189" s="63"/>
      <c r="AX189" s="63"/>
      <c r="AY189" s="63"/>
      <c r="AZ189" s="63"/>
      <c r="BA189" s="63"/>
      <c r="BB189" s="63"/>
      <c r="BC189" s="63"/>
      <c r="BD189" s="63"/>
      <c r="BE189" s="63"/>
      <c r="BF189" s="63"/>
      <c r="BG189" s="63"/>
      <c r="BH189" s="63"/>
      <c r="BI189" s="63"/>
      <c r="BJ189" s="63"/>
      <c r="BK189" s="63"/>
      <c r="BL189" s="63"/>
      <c r="BM189" s="63"/>
      <c r="BN189" s="63"/>
      <c r="BO189" s="63"/>
      <c r="BP189" s="63"/>
      <c r="BQ189" s="63"/>
      <c r="BR189" s="63"/>
      <c r="BS189" s="63"/>
      <c r="BT189" s="63"/>
      <c r="BU189" s="63"/>
      <c r="BV189" s="63"/>
      <c r="BW189" s="63"/>
      <c r="BX189" s="63"/>
      <c r="BY189" s="63"/>
      <c r="BZ189" s="63"/>
      <c r="CA189" s="63"/>
      <c r="CB189" s="63"/>
      <c r="CC189" s="63"/>
      <c r="CD189" s="63"/>
    </row>
    <row r="190" spans="35:82" x14ac:dyDescent="0.35">
      <c r="AI190" s="63"/>
      <c r="AJ190" s="63"/>
      <c r="AK190" s="63"/>
      <c r="AL190" s="63"/>
      <c r="AM190" s="63"/>
      <c r="AN190" s="63"/>
      <c r="AO190" s="63"/>
      <c r="AP190" s="63"/>
      <c r="AQ190" s="63"/>
      <c r="AR190" s="63"/>
      <c r="AS190" s="63"/>
      <c r="AT190" s="63"/>
      <c r="AU190" s="63"/>
      <c r="AV190" s="63"/>
      <c r="AW190" s="63"/>
      <c r="AX190" s="63"/>
      <c r="AY190" s="63"/>
      <c r="AZ190" s="63"/>
      <c r="BA190" s="63"/>
      <c r="BB190" s="63"/>
      <c r="BC190" s="63"/>
      <c r="BD190" s="63"/>
      <c r="BE190" s="63"/>
      <c r="BF190" s="63"/>
      <c r="BG190" s="63"/>
      <c r="BH190" s="63"/>
      <c r="BI190" s="63"/>
      <c r="BJ190" s="63"/>
      <c r="BK190" s="63"/>
      <c r="BL190" s="63"/>
      <c r="BM190" s="63"/>
      <c r="BN190" s="63"/>
      <c r="BO190" s="63"/>
      <c r="BP190" s="63"/>
      <c r="BQ190" s="63"/>
      <c r="BR190" s="63"/>
      <c r="BS190" s="63"/>
      <c r="BT190" s="63"/>
      <c r="BU190" s="63"/>
      <c r="BV190" s="63"/>
      <c r="BW190" s="63"/>
      <c r="BX190" s="63"/>
      <c r="BY190" s="63"/>
      <c r="BZ190" s="63"/>
      <c r="CA190" s="63"/>
      <c r="CB190" s="63"/>
      <c r="CC190" s="63"/>
      <c r="CD190" s="63"/>
    </row>
    <row r="191" spans="35:82" x14ac:dyDescent="0.35">
      <c r="AI191" s="63"/>
      <c r="AJ191" s="63"/>
      <c r="AK191" s="63"/>
      <c r="AL191" s="63"/>
      <c r="AM191" s="63"/>
      <c r="AN191" s="63"/>
      <c r="AO191" s="63"/>
      <c r="AP191" s="63"/>
      <c r="AQ191" s="63"/>
      <c r="AR191" s="63"/>
      <c r="AS191" s="63"/>
      <c r="AT191" s="63"/>
      <c r="AU191" s="63"/>
      <c r="AV191" s="63"/>
      <c r="AW191" s="63"/>
      <c r="AX191" s="63"/>
      <c r="AY191" s="63"/>
      <c r="AZ191" s="63"/>
      <c r="BA191" s="63"/>
      <c r="BB191" s="63"/>
      <c r="BC191" s="63"/>
      <c r="BD191" s="63"/>
      <c r="BE191" s="63"/>
      <c r="BF191" s="63"/>
      <c r="BG191" s="63"/>
      <c r="BH191" s="63"/>
      <c r="BI191" s="63"/>
      <c r="BJ191" s="63"/>
      <c r="BK191" s="63"/>
      <c r="BL191" s="63"/>
      <c r="BM191" s="63"/>
      <c r="BN191" s="63"/>
      <c r="BO191" s="63"/>
      <c r="BP191" s="63"/>
      <c r="BQ191" s="63"/>
      <c r="BR191" s="63"/>
      <c r="BS191" s="63"/>
      <c r="BT191" s="63"/>
      <c r="BU191" s="63"/>
      <c r="BV191" s="63"/>
      <c r="BW191" s="63"/>
      <c r="BX191" s="63"/>
      <c r="BY191" s="63"/>
      <c r="BZ191" s="63"/>
      <c r="CA191" s="63"/>
      <c r="CB191" s="63"/>
      <c r="CC191" s="63"/>
      <c r="CD191" s="63"/>
    </row>
    <row r="192" spans="35:82" x14ac:dyDescent="0.35">
      <c r="AI192" s="63"/>
      <c r="AJ192" s="63"/>
      <c r="AK192" s="63"/>
      <c r="AL192" s="63"/>
      <c r="AM192" s="63"/>
      <c r="AN192" s="63"/>
      <c r="AO192" s="63"/>
      <c r="AP192" s="63"/>
      <c r="AQ192" s="63"/>
      <c r="AR192" s="63"/>
      <c r="AS192" s="63"/>
      <c r="AT192" s="63"/>
      <c r="AU192" s="63"/>
      <c r="AV192" s="63"/>
      <c r="AW192" s="63"/>
      <c r="AX192" s="63"/>
      <c r="AY192" s="63"/>
      <c r="AZ192" s="63"/>
      <c r="BA192" s="63"/>
      <c r="BB192" s="63"/>
      <c r="BC192" s="63"/>
      <c r="BD192" s="63"/>
      <c r="BE192" s="63"/>
      <c r="BF192" s="63"/>
      <c r="BG192" s="63"/>
      <c r="BH192" s="63"/>
      <c r="BI192" s="63"/>
      <c r="BJ192" s="63"/>
      <c r="BK192" s="63"/>
      <c r="BL192" s="63"/>
      <c r="BM192" s="63"/>
      <c r="BN192" s="63"/>
      <c r="BO192" s="63"/>
      <c r="BP192" s="63"/>
      <c r="BQ192" s="63"/>
      <c r="BR192" s="63"/>
      <c r="BS192" s="63"/>
      <c r="BT192" s="63"/>
      <c r="BU192" s="63"/>
      <c r="BV192" s="63"/>
      <c r="BW192" s="63"/>
      <c r="BX192" s="63"/>
      <c r="BY192" s="63"/>
      <c r="BZ192" s="63"/>
      <c r="CA192" s="63"/>
      <c r="CB192" s="63"/>
      <c r="CC192" s="63"/>
      <c r="CD192" s="63"/>
    </row>
    <row r="193" spans="35:82" x14ac:dyDescent="0.35">
      <c r="AI193" s="63"/>
      <c r="AJ193" s="63"/>
      <c r="AK193" s="63"/>
      <c r="AL193" s="63"/>
      <c r="AM193" s="63"/>
      <c r="AN193" s="63"/>
      <c r="AO193" s="63"/>
      <c r="AP193" s="63"/>
      <c r="AQ193" s="63"/>
      <c r="AR193" s="63"/>
      <c r="AS193" s="63"/>
      <c r="AT193" s="63"/>
      <c r="AU193" s="63"/>
      <c r="AV193" s="63"/>
      <c r="AW193" s="63"/>
      <c r="AX193" s="63"/>
      <c r="AY193" s="63"/>
      <c r="AZ193" s="63"/>
      <c r="BA193" s="63"/>
      <c r="BB193" s="63"/>
      <c r="BC193" s="63"/>
      <c r="BD193" s="63"/>
      <c r="BE193" s="63"/>
      <c r="BF193" s="63"/>
      <c r="BG193" s="63"/>
      <c r="BH193" s="63"/>
      <c r="BI193" s="63"/>
      <c r="BJ193" s="63"/>
      <c r="BK193" s="63"/>
      <c r="BL193" s="63"/>
      <c r="BM193" s="63"/>
      <c r="BN193" s="63"/>
      <c r="BO193" s="63"/>
      <c r="BP193" s="63"/>
      <c r="BQ193" s="63"/>
      <c r="BR193" s="63"/>
      <c r="BS193" s="63"/>
      <c r="BT193" s="63"/>
      <c r="BU193" s="63"/>
      <c r="BV193" s="63"/>
      <c r="BW193" s="63"/>
      <c r="BX193" s="63"/>
      <c r="BY193" s="63"/>
      <c r="BZ193" s="63"/>
      <c r="CA193" s="63"/>
      <c r="CB193" s="63"/>
      <c r="CC193" s="63"/>
      <c r="CD193" s="63"/>
    </row>
    <row r="194" spans="35:82" x14ac:dyDescent="0.35">
      <c r="AI194" s="63"/>
      <c r="AJ194" s="63"/>
      <c r="AK194" s="63"/>
      <c r="AL194" s="63"/>
      <c r="AM194" s="63"/>
      <c r="AN194" s="63"/>
      <c r="AO194" s="63"/>
      <c r="AP194" s="63"/>
      <c r="AQ194" s="63"/>
      <c r="AR194" s="63"/>
      <c r="AS194" s="63"/>
      <c r="AT194" s="63"/>
      <c r="AU194" s="63"/>
      <c r="AV194" s="63"/>
      <c r="AW194" s="63"/>
      <c r="AX194" s="63"/>
      <c r="AY194" s="63"/>
      <c r="AZ194" s="63"/>
      <c r="BA194" s="63"/>
      <c r="BB194" s="63"/>
      <c r="BC194" s="63"/>
      <c r="BD194" s="63"/>
      <c r="BE194" s="63"/>
      <c r="BF194" s="63"/>
      <c r="BG194" s="63"/>
      <c r="BH194" s="63"/>
      <c r="BI194" s="63"/>
      <c r="BJ194" s="63"/>
      <c r="BK194" s="63"/>
      <c r="BL194" s="63"/>
      <c r="BM194" s="63"/>
      <c r="BN194" s="63"/>
      <c r="BO194" s="63"/>
      <c r="BP194" s="63"/>
      <c r="BQ194" s="63"/>
      <c r="BR194" s="63"/>
      <c r="BS194" s="63"/>
      <c r="BT194" s="63"/>
      <c r="BU194" s="63"/>
      <c r="BV194" s="63"/>
      <c r="BW194" s="63"/>
      <c r="BX194" s="63"/>
      <c r="BY194" s="63"/>
      <c r="BZ194" s="63"/>
      <c r="CA194" s="63"/>
      <c r="CB194" s="63"/>
      <c r="CC194" s="63"/>
      <c r="CD194" s="63"/>
    </row>
    <row r="195" spans="35:82" x14ac:dyDescent="0.35">
      <c r="AI195" s="63"/>
      <c r="AJ195" s="63"/>
      <c r="AK195" s="63"/>
      <c r="AL195" s="63"/>
      <c r="AM195" s="63"/>
      <c r="AN195" s="63"/>
      <c r="AO195" s="63"/>
      <c r="AP195" s="63"/>
      <c r="AQ195" s="63"/>
      <c r="AR195" s="63"/>
      <c r="AS195" s="63"/>
      <c r="AT195" s="63"/>
      <c r="AU195" s="63"/>
      <c r="AV195" s="63"/>
      <c r="AW195" s="63"/>
      <c r="AX195" s="63"/>
      <c r="AY195" s="63"/>
      <c r="AZ195" s="63"/>
      <c r="BA195" s="63"/>
      <c r="BB195" s="63"/>
      <c r="BC195" s="63"/>
      <c r="BD195" s="63"/>
      <c r="BE195" s="63"/>
      <c r="BF195" s="63"/>
      <c r="BG195" s="63"/>
      <c r="BH195" s="63"/>
      <c r="BI195" s="63"/>
      <c r="BJ195" s="63"/>
      <c r="BK195" s="63"/>
      <c r="BL195" s="63"/>
      <c r="BM195" s="63"/>
      <c r="BN195" s="63"/>
      <c r="BO195" s="63"/>
      <c r="BP195" s="63"/>
      <c r="BQ195" s="63"/>
      <c r="BR195" s="63"/>
      <c r="BS195" s="63"/>
      <c r="BT195" s="63"/>
      <c r="BU195" s="63"/>
      <c r="BV195" s="63"/>
      <c r="BW195" s="63"/>
      <c r="BX195" s="63"/>
      <c r="BY195" s="63"/>
      <c r="BZ195" s="63"/>
      <c r="CA195" s="63"/>
      <c r="CB195" s="63"/>
      <c r="CC195" s="63"/>
      <c r="CD195" s="63"/>
    </row>
    <row r="196" spans="35:82" x14ac:dyDescent="0.35">
      <c r="AI196" s="63"/>
      <c r="AJ196" s="63"/>
      <c r="AK196" s="63"/>
      <c r="AL196" s="63"/>
      <c r="AM196" s="63"/>
      <c r="AN196" s="63"/>
      <c r="AO196" s="63"/>
      <c r="AP196" s="63"/>
      <c r="AQ196" s="63"/>
      <c r="AR196" s="63"/>
      <c r="AS196" s="63"/>
      <c r="AT196" s="63"/>
      <c r="AU196" s="63"/>
      <c r="AV196" s="63"/>
      <c r="AW196" s="63"/>
      <c r="AX196" s="63"/>
      <c r="AY196" s="63"/>
      <c r="AZ196" s="63"/>
      <c r="BA196" s="63"/>
      <c r="BB196" s="63"/>
      <c r="BC196" s="63"/>
      <c r="BD196" s="63"/>
      <c r="BE196" s="63"/>
      <c r="BF196" s="63"/>
      <c r="BG196" s="63"/>
      <c r="BH196" s="63"/>
      <c r="BI196" s="63"/>
      <c r="BJ196" s="63"/>
      <c r="BK196" s="63"/>
      <c r="BL196" s="63"/>
      <c r="BM196" s="63"/>
      <c r="BN196" s="63"/>
      <c r="BO196" s="63"/>
      <c r="BP196" s="63"/>
      <c r="BQ196" s="63"/>
      <c r="BR196" s="63"/>
      <c r="BS196" s="63"/>
      <c r="BT196" s="63"/>
      <c r="BU196" s="63"/>
      <c r="BV196" s="63"/>
      <c r="BW196" s="63"/>
      <c r="BX196" s="63"/>
      <c r="BY196" s="63"/>
      <c r="BZ196" s="63"/>
      <c r="CA196" s="63"/>
      <c r="CB196" s="63"/>
      <c r="CC196" s="63"/>
      <c r="CD196" s="63"/>
    </row>
    <row r="197" spans="35:82" x14ac:dyDescent="0.35">
      <c r="AI197" s="63"/>
      <c r="AJ197" s="63"/>
      <c r="AK197" s="63"/>
      <c r="AL197" s="63"/>
      <c r="AM197" s="63"/>
      <c r="AN197" s="63"/>
      <c r="AO197" s="63"/>
      <c r="AP197" s="63"/>
      <c r="AQ197" s="63"/>
      <c r="AR197" s="63"/>
      <c r="AS197" s="63"/>
      <c r="AT197" s="63"/>
      <c r="AU197" s="63"/>
      <c r="AV197" s="63"/>
      <c r="AW197" s="63"/>
      <c r="AX197" s="63"/>
      <c r="AY197" s="63"/>
      <c r="AZ197" s="63"/>
      <c r="BA197" s="63"/>
      <c r="BB197" s="63"/>
      <c r="BC197" s="63"/>
      <c r="BD197" s="63"/>
      <c r="BE197" s="63"/>
      <c r="BF197" s="63"/>
      <c r="BG197" s="63"/>
      <c r="BH197" s="63"/>
      <c r="BI197" s="63"/>
      <c r="BJ197" s="63"/>
      <c r="BK197" s="63"/>
      <c r="BL197" s="63"/>
      <c r="BM197" s="63"/>
      <c r="BN197" s="63"/>
      <c r="BO197" s="63"/>
      <c r="BP197" s="63"/>
      <c r="BQ197" s="63"/>
      <c r="BR197" s="63"/>
      <c r="BS197" s="63"/>
      <c r="BT197" s="63"/>
      <c r="BU197" s="63"/>
      <c r="BV197" s="63"/>
      <c r="BW197" s="63"/>
      <c r="BX197" s="63"/>
      <c r="BY197" s="63"/>
      <c r="BZ197" s="63"/>
      <c r="CA197" s="63"/>
      <c r="CB197" s="63"/>
      <c r="CC197" s="63"/>
      <c r="CD197" s="63"/>
    </row>
    <row r="198" spans="35:82" x14ac:dyDescent="0.35">
      <c r="AI198" s="63"/>
      <c r="AJ198" s="63"/>
      <c r="AK198" s="63"/>
      <c r="AL198" s="63"/>
      <c r="AM198" s="63"/>
      <c r="AN198" s="63"/>
      <c r="AO198" s="63"/>
      <c r="AP198" s="63"/>
      <c r="AQ198" s="63"/>
      <c r="AR198" s="63"/>
      <c r="AS198" s="63"/>
      <c r="AT198" s="63"/>
      <c r="AU198" s="63"/>
      <c r="AV198" s="63"/>
      <c r="AW198" s="63"/>
      <c r="AX198" s="63"/>
      <c r="AY198" s="63"/>
      <c r="AZ198" s="63"/>
      <c r="BA198" s="63"/>
      <c r="BB198" s="63"/>
      <c r="BC198" s="63"/>
      <c r="BD198" s="63"/>
      <c r="BE198" s="63"/>
      <c r="BF198" s="63"/>
      <c r="BG198" s="63"/>
      <c r="BH198" s="63"/>
      <c r="BI198" s="63"/>
      <c r="BJ198" s="63"/>
      <c r="BK198" s="63"/>
      <c r="BL198" s="63"/>
      <c r="BM198" s="63"/>
      <c r="BN198" s="63"/>
      <c r="BO198" s="63"/>
      <c r="BP198" s="63"/>
      <c r="BQ198" s="63"/>
      <c r="BR198" s="63"/>
      <c r="BS198" s="63"/>
      <c r="BT198" s="63"/>
      <c r="BU198" s="63"/>
      <c r="BV198" s="63"/>
      <c r="BW198" s="63"/>
      <c r="BX198" s="63"/>
      <c r="BY198" s="63"/>
      <c r="BZ198" s="63"/>
      <c r="CA198" s="63"/>
      <c r="CB198" s="63"/>
      <c r="CC198" s="63"/>
      <c r="CD198" s="63"/>
    </row>
    <row r="199" spans="35:82" x14ac:dyDescent="0.35">
      <c r="AI199" s="63"/>
      <c r="AJ199" s="63"/>
      <c r="AK199" s="63"/>
      <c r="AL199" s="63"/>
      <c r="AM199" s="63"/>
      <c r="AN199" s="63"/>
      <c r="AO199" s="63"/>
      <c r="AP199" s="63"/>
      <c r="AQ199" s="63"/>
      <c r="AR199" s="63"/>
      <c r="AS199" s="63"/>
      <c r="AT199" s="63"/>
      <c r="AU199" s="63"/>
      <c r="AV199" s="63"/>
      <c r="AW199" s="63"/>
      <c r="AX199" s="63"/>
      <c r="AY199" s="63"/>
      <c r="AZ199" s="63"/>
      <c r="BA199" s="63"/>
      <c r="BB199" s="63"/>
      <c r="BC199" s="63"/>
      <c r="BD199" s="63"/>
      <c r="BE199" s="63"/>
      <c r="BF199" s="63"/>
      <c r="BG199" s="63"/>
      <c r="BH199" s="63"/>
      <c r="BI199" s="63"/>
      <c r="BJ199" s="63"/>
      <c r="BK199" s="63"/>
      <c r="BL199" s="63"/>
      <c r="BM199" s="63"/>
      <c r="BN199" s="63"/>
      <c r="BO199" s="63"/>
      <c r="BP199" s="63"/>
      <c r="BQ199" s="63"/>
      <c r="BR199" s="63"/>
      <c r="BS199" s="63"/>
      <c r="BT199" s="63"/>
      <c r="BU199" s="63"/>
      <c r="BV199" s="63"/>
      <c r="BW199" s="63"/>
      <c r="BX199" s="63"/>
      <c r="BY199" s="63"/>
      <c r="BZ199" s="63"/>
      <c r="CA199" s="63"/>
      <c r="CB199" s="63"/>
      <c r="CC199" s="63"/>
      <c r="CD199" s="63"/>
    </row>
    <row r="200" spans="35:82" x14ac:dyDescent="0.35">
      <c r="AI200" s="63"/>
      <c r="AJ200" s="63"/>
      <c r="AK200" s="63"/>
      <c r="AL200" s="63"/>
      <c r="AM200" s="63"/>
      <c r="AN200" s="63"/>
      <c r="AO200" s="63"/>
      <c r="AP200" s="63"/>
      <c r="AQ200" s="63"/>
      <c r="AR200" s="63"/>
      <c r="AS200" s="63"/>
      <c r="AT200" s="63"/>
      <c r="AU200" s="63"/>
      <c r="AV200" s="63"/>
      <c r="AW200" s="63"/>
      <c r="AX200" s="63"/>
      <c r="AY200" s="63"/>
      <c r="AZ200" s="63"/>
      <c r="BA200" s="63"/>
      <c r="BB200" s="63"/>
      <c r="BC200" s="63"/>
      <c r="BD200" s="63"/>
      <c r="BE200" s="63"/>
      <c r="BF200" s="63"/>
      <c r="BG200" s="63"/>
      <c r="BH200" s="63"/>
      <c r="BI200" s="63"/>
      <c r="BJ200" s="63"/>
      <c r="BK200" s="63"/>
      <c r="BL200" s="63"/>
      <c r="BM200" s="63"/>
      <c r="BN200" s="63"/>
      <c r="BO200" s="63"/>
      <c r="BP200" s="63"/>
      <c r="BQ200" s="63"/>
      <c r="BR200" s="63"/>
      <c r="BS200" s="63"/>
      <c r="BT200" s="63"/>
      <c r="BU200" s="63"/>
      <c r="BV200" s="63"/>
      <c r="BW200" s="63"/>
      <c r="BX200" s="63"/>
      <c r="BY200" s="63"/>
      <c r="BZ200" s="63"/>
      <c r="CA200" s="63"/>
      <c r="CB200" s="63"/>
      <c r="CC200" s="63"/>
      <c r="CD200" s="63"/>
    </row>
    <row r="201" spans="35:82" x14ac:dyDescent="0.35">
      <c r="AI201" s="63"/>
      <c r="AJ201" s="63"/>
      <c r="AK201" s="63"/>
      <c r="AL201" s="63"/>
      <c r="AM201" s="63"/>
      <c r="AN201" s="63"/>
      <c r="AO201" s="63"/>
      <c r="AP201" s="63"/>
      <c r="AQ201" s="63"/>
      <c r="AR201" s="63"/>
      <c r="AS201" s="63"/>
      <c r="AT201" s="63"/>
      <c r="AU201" s="63"/>
      <c r="AV201" s="63"/>
      <c r="AW201" s="63"/>
      <c r="AX201" s="63"/>
      <c r="AY201" s="63"/>
      <c r="AZ201" s="63"/>
      <c r="BA201" s="63"/>
      <c r="BB201" s="63"/>
      <c r="BC201" s="63"/>
      <c r="BD201" s="63"/>
      <c r="BE201" s="63"/>
      <c r="BF201" s="63"/>
      <c r="BG201" s="63"/>
      <c r="BH201" s="63"/>
      <c r="BI201" s="63"/>
      <c r="BJ201" s="63"/>
      <c r="BK201" s="63"/>
      <c r="BL201" s="63"/>
      <c r="BM201" s="63"/>
      <c r="BN201" s="63"/>
      <c r="BO201" s="63"/>
      <c r="BP201" s="63"/>
      <c r="BQ201" s="63"/>
      <c r="BR201" s="63"/>
      <c r="BS201" s="63"/>
      <c r="BT201" s="63"/>
      <c r="BU201" s="63"/>
      <c r="BV201" s="63"/>
      <c r="BW201" s="63"/>
      <c r="BX201" s="63"/>
      <c r="BY201" s="63"/>
      <c r="BZ201" s="63"/>
      <c r="CA201" s="63"/>
      <c r="CB201" s="63"/>
      <c r="CC201" s="63"/>
      <c r="CD201" s="63"/>
    </row>
    <row r="202" spans="35:82" x14ac:dyDescent="0.35">
      <c r="AI202" s="63"/>
      <c r="AJ202" s="63"/>
      <c r="AK202" s="63"/>
      <c r="AL202" s="63"/>
      <c r="AM202" s="63"/>
      <c r="AN202" s="63"/>
      <c r="AO202" s="63"/>
      <c r="AP202" s="63"/>
      <c r="AQ202" s="63"/>
      <c r="AR202" s="63"/>
      <c r="AS202" s="63"/>
      <c r="AT202" s="63"/>
      <c r="AU202" s="63"/>
      <c r="AV202" s="63"/>
      <c r="AW202" s="63"/>
      <c r="AX202" s="63"/>
      <c r="AY202" s="63"/>
      <c r="AZ202" s="63"/>
      <c r="BA202" s="63"/>
      <c r="BB202" s="63"/>
      <c r="BC202" s="63"/>
      <c r="BD202" s="63"/>
      <c r="BE202" s="63"/>
      <c r="BF202" s="63"/>
      <c r="BG202" s="63"/>
      <c r="BH202" s="63"/>
      <c r="BI202" s="63"/>
      <c r="BJ202" s="63"/>
      <c r="BK202" s="63"/>
      <c r="BL202" s="63"/>
      <c r="BM202" s="63"/>
      <c r="BN202" s="63"/>
      <c r="BO202" s="63"/>
      <c r="BP202" s="63"/>
      <c r="BQ202" s="63"/>
      <c r="BR202" s="63"/>
      <c r="BS202" s="63"/>
      <c r="BT202" s="63"/>
      <c r="BU202" s="63"/>
      <c r="BV202" s="63"/>
      <c r="BW202" s="63"/>
      <c r="BX202" s="63"/>
      <c r="BY202" s="63"/>
      <c r="BZ202" s="63"/>
      <c r="CA202" s="63"/>
      <c r="CB202" s="63"/>
      <c r="CC202" s="63"/>
      <c r="CD202" s="63"/>
    </row>
    <row r="203" spans="35:82" x14ac:dyDescent="0.35">
      <c r="AI203" s="63"/>
      <c r="AJ203" s="63"/>
      <c r="AK203" s="63"/>
      <c r="AL203" s="63"/>
      <c r="AM203" s="63"/>
      <c r="AN203" s="63"/>
      <c r="AO203" s="63"/>
      <c r="AP203" s="63"/>
      <c r="AQ203" s="63"/>
      <c r="AR203" s="63"/>
      <c r="AS203" s="63"/>
      <c r="AT203" s="63"/>
      <c r="AU203" s="63"/>
      <c r="AV203" s="63"/>
      <c r="AW203" s="63"/>
      <c r="AX203" s="63"/>
      <c r="AY203" s="63"/>
      <c r="AZ203" s="63"/>
      <c r="BA203" s="63"/>
      <c r="BB203" s="63"/>
      <c r="BC203" s="63"/>
      <c r="BD203" s="63"/>
      <c r="BE203" s="63"/>
      <c r="BF203" s="63"/>
      <c r="BG203" s="63"/>
      <c r="BH203" s="63"/>
      <c r="BI203" s="63"/>
      <c r="BJ203" s="63"/>
      <c r="BK203" s="63"/>
      <c r="BL203" s="63"/>
      <c r="BM203" s="63"/>
      <c r="BN203" s="63"/>
      <c r="BO203" s="63"/>
      <c r="BP203" s="63"/>
      <c r="BQ203" s="63"/>
      <c r="BR203" s="63"/>
      <c r="BS203" s="63"/>
      <c r="BT203" s="63"/>
      <c r="BU203" s="63"/>
      <c r="BV203" s="63"/>
      <c r="BW203" s="63"/>
      <c r="BX203" s="63"/>
      <c r="BY203" s="63"/>
      <c r="BZ203" s="63"/>
      <c r="CA203" s="63"/>
      <c r="CB203" s="63"/>
      <c r="CC203" s="63"/>
      <c r="CD203" s="63"/>
    </row>
    <row r="204" spans="35:82" x14ac:dyDescent="0.35">
      <c r="AI204" s="63"/>
      <c r="AJ204" s="63"/>
      <c r="AK204" s="63"/>
      <c r="AL204" s="63"/>
      <c r="AM204" s="63"/>
      <c r="AN204" s="63"/>
      <c r="AO204" s="63"/>
      <c r="AP204" s="63"/>
      <c r="AQ204" s="63"/>
      <c r="AR204" s="63"/>
      <c r="AS204" s="63"/>
      <c r="AT204" s="63"/>
      <c r="AU204" s="63"/>
      <c r="AV204" s="63"/>
      <c r="AW204" s="63"/>
      <c r="AX204" s="63"/>
      <c r="AY204" s="63"/>
      <c r="AZ204" s="63"/>
      <c r="BA204" s="63"/>
      <c r="BB204" s="63"/>
      <c r="BC204" s="63"/>
      <c r="BD204" s="63"/>
      <c r="BE204" s="63"/>
      <c r="BF204" s="63"/>
      <c r="BG204" s="63"/>
      <c r="BH204" s="63"/>
      <c r="BI204" s="63"/>
      <c r="BJ204" s="63"/>
      <c r="BK204" s="63"/>
      <c r="BL204" s="63"/>
      <c r="BM204" s="63"/>
      <c r="BN204" s="63"/>
      <c r="BO204" s="63"/>
      <c r="BP204" s="63"/>
      <c r="BQ204" s="63"/>
      <c r="BR204" s="63"/>
      <c r="BS204" s="63"/>
      <c r="BT204" s="63"/>
      <c r="BU204" s="63"/>
      <c r="BV204" s="63"/>
      <c r="BW204" s="63"/>
      <c r="BX204" s="63"/>
      <c r="BY204" s="63"/>
      <c r="BZ204" s="63"/>
      <c r="CA204" s="63"/>
      <c r="CB204" s="63"/>
      <c r="CC204" s="63"/>
      <c r="CD204" s="63"/>
    </row>
    <row r="205" spans="35:82" x14ac:dyDescent="0.35">
      <c r="AI205" s="63"/>
      <c r="AJ205" s="63"/>
      <c r="AK205" s="63"/>
      <c r="AL205" s="63"/>
      <c r="AM205" s="63"/>
      <c r="AN205" s="63"/>
      <c r="AO205" s="63"/>
      <c r="AP205" s="63"/>
      <c r="AQ205" s="63"/>
      <c r="AR205" s="63"/>
      <c r="AS205" s="63"/>
      <c r="AT205" s="63"/>
      <c r="AU205" s="63"/>
      <c r="AV205" s="63"/>
      <c r="AW205" s="63"/>
      <c r="AX205" s="63"/>
      <c r="AY205" s="63"/>
      <c r="AZ205" s="63"/>
      <c r="BA205" s="63"/>
      <c r="BB205" s="63"/>
      <c r="BC205" s="63"/>
      <c r="BD205" s="63"/>
      <c r="BE205" s="63"/>
      <c r="BF205" s="63"/>
      <c r="BG205" s="63"/>
      <c r="BH205" s="63"/>
      <c r="BI205" s="63"/>
      <c r="BJ205" s="63"/>
      <c r="BK205" s="63"/>
      <c r="BL205" s="63"/>
      <c r="BM205" s="63"/>
      <c r="BN205" s="63"/>
      <c r="BO205" s="63"/>
      <c r="BP205" s="63"/>
      <c r="BQ205" s="63"/>
      <c r="BR205" s="63"/>
      <c r="BS205" s="63"/>
      <c r="BT205" s="63"/>
      <c r="BU205" s="63"/>
      <c r="BV205" s="63"/>
      <c r="BW205" s="63"/>
      <c r="BX205" s="63"/>
      <c r="BY205" s="63"/>
      <c r="BZ205" s="63"/>
      <c r="CA205" s="63"/>
      <c r="CB205" s="63"/>
      <c r="CC205" s="63"/>
      <c r="CD205" s="63"/>
    </row>
    <row r="206" spans="35:82" x14ac:dyDescent="0.35">
      <c r="AI206" s="63"/>
      <c r="AJ206" s="63"/>
      <c r="AK206" s="63"/>
      <c r="AL206" s="63"/>
      <c r="AM206" s="63"/>
      <c r="AN206" s="63"/>
      <c r="AO206" s="63"/>
      <c r="AP206" s="63"/>
      <c r="AQ206" s="63"/>
      <c r="AR206" s="63"/>
      <c r="AS206" s="63"/>
      <c r="AT206" s="63"/>
      <c r="AU206" s="63"/>
      <c r="AV206" s="63"/>
      <c r="AW206" s="63"/>
      <c r="AX206" s="63"/>
      <c r="AY206" s="63"/>
      <c r="AZ206" s="63"/>
      <c r="BA206" s="63"/>
      <c r="BB206" s="63"/>
      <c r="BC206" s="63"/>
      <c r="BD206" s="63"/>
      <c r="BE206" s="63"/>
      <c r="BF206" s="63"/>
      <c r="BG206" s="63"/>
      <c r="BH206" s="63"/>
      <c r="BI206" s="63"/>
      <c r="BJ206" s="63"/>
      <c r="BK206" s="63"/>
      <c r="BL206" s="63"/>
      <c r="BM206" s="63"/>
      <c r="BN206" s="63"/>
      <c r="BO206" s="63"/>
      <c r="BP206" s="63"/>
      <c r="BQ206" s="63"/>
      <c r="BR206" s="63"/>
      <c r="BS206" s="63"/>
      <c r="BT206" s="63"/>
      <c r="BU206" s="63"/>
      <c r="BV206" s="63"/>
      <c r="BW206" s="63"/>
      <c r="BX206" s="63"/>
      <c r="BY206" s="63"/>
      <c r="BZ206" s="63"/>
      <c r="CA206" s="63"/>
      <c r="CB206" s="63"/>
      <c r="CC206" s="63"/>
      <c r="CD206" s="63"/>
    </row>
    <row r="207" spans="35:82" x14ac:dyDescent="0.35">
      <c r="AI207" s="63"/>
      <c r="AJ207" s="63"/>
      <c r="AK207" s="63"/>
      <c r="AL207" s="63"/>
      <c r="AM207" s="63"/>
      <c r="AN207" s="63"/>
      <c r="AO207" s="63"/>
      <c r="AP207" s="63"/>
      <c r="AQ207" s="63"/>
      <c r="AR207" s="63"/>
      <c r="AS207" s="63"/>
      <c r="AT207" s="63"/>
      <c r="AU207" s="63"/>
      <c r="AV207" s="63"/>
      <c r="AW207" s="63"/>
      <c r="AX207" s="63"/>
      <c r="AY207" s="63"/>
      <c r="AZ207" s="63"/>
      <c r="BA207" s="63"/>
      <c r="BB207" s="63"/>
      <c r="BC207" s="63"/>
      <c r="BD207" s="63"/>
      <c r="BE207" s="63"/>
      <c r="BF207" s="63"/>
      <c r="BG207" s="63"/>
      <c r="BH207" s="63"/>
      <c r="BI207" s="63"/>
      <c r="BJ207" s="63"/>
      <c r="BK207" s="63"/>
      <c r="BL207" s="63"/>
      <c r="BM207" s="63"/>
      <c r="BN207" s="63"/>
      <c r="BO207" s="63"/>
      <c r="BP207" s="63"/>
      <c r="BQ207" s="63"/>
      <c r="BR207" s="63"/>
      <c r="BS207" s="63"/>
      <c r="BT207" s="63"/>
      <c r="BU207" s="63"/>
      <c r="BV207" s="63"/>
      <c r="BW207" s="63"/>
      <c r="BX207" s="63"/>
      <c r="BY207" s="63"/>
      <c r="BZ207" s="63"/>
      <c r="CA207" s="63"/>
      <c r="CB207" s="63"/>
      <c r="CC207" s="63"/>
      <c r="CD207" s="63"/>
    </row>
    <row r="208" spans="35:82" x14ac:dyDescent="0.35">
      <c r="AI208" s="63"/>
      <c r="AJ208" s="63"/>
      <c r="AK208" s="63"/>
      <c r="AL208" s="63"/>
      <c r="AM208" s="63"/>
      <c r="AN208" s="63"/>
      <c r="AO208" s="63"/>
      <c r="AP208" s="63"/>
      <c r="AQ208" s="63"/>
      <c r="AR208" s="63"/>
      <c r="AS208" s="63"/>
      <c r="AT208" s="63"/>
      <c r="AU208" s="63"/>
      <c r="AV208" s="63"/>
      <c r="AW208" s="63"/>
      <c r="AX208" s="63"/>
      <c r="AY208" s="63"/>
      <c r="AZ208" s="63"/>
      <c r="BA208" s="63"/>
      <c r="BB208" s="63"/>
      <c r="BC208" s="63"/>
      <c r="BD208" s="63"/>
      <c r="BE208" s="63"/>
      <c r="BF208" s="63"/>
      <c r="BG208" s="63"/>
      <c r="BH208" s="63"/>
      <c r="BI208" s="63"/>
      <c r="BJ208" s="63"/>
      <c r="BK208" s="63"/>
      <c r="BL208" s="63"/>
      <c r="BM208" s="63"/>
      <c r="BN208" s="63"/>
      <c r="BO208" s="63"/>
      <c r="BP208" s="63"/>
      <c r="BQ208" s="63"/>
      <c r="BR208" s="63"/>
      <c r="BS208" s="63"/>
      <c r="BT208" s="63"/>
      <c r="BU208" s="63"/>
      <c r="BV208" s="63"/>
      <c r="BW208" s="63"/>
      <c r="BX208" s="63"/>
      <c r="BY208" s="63"/>
      <c r="BZ208" s="63"/>
      <c r="CA208" s="63"/>
      <c r="CB208" s="63"/>
      <c r="CC208" s="63"/>
      <c r="CD208" s="63"/>
    </row>
    <row r="209" spans="35:82" x14ac:dyDescent="0.35">
      <c r="AI209" s="63"/>
      <c r="AJ209" s="63"/>
      <c r="AK209" s="63"/>
      <c r="AL209" s="63"/>
      <c r="AM209" s="63"/>
      <c r="AN209" s="63"/>
      <c r="AO209" s="63"/>
      <c r="AP209" s="63"/>
      <c r="AQ209" s="63"/>
      <c r="AR209" s="63"/>
      <c r="AS209" s="63"/>
      <c r="AT209" s="63"/>
      <c r="AU209" s="63"/>
      <c r="AV209" s="63"/>
      <c r="AW209" s="63"/>
      <c r="AX209" s="63"/>
      <c r="AY209" s="63"/>
      <c r="AZ209" s="63"/>
      <c r="BA209" s="63"/>
      <c r="BB209" s="63"/>
      <c r="BC209" s="63"/>
      <c r="BD209" s="63"/>
      <c r="BE209" s="63"/>
      <c r="BF209" s="63"/>
      <c r="BG209" s="63"/>
      <c r="BH209" s="63"/>
      <c r="BI209" s="63"/>
      <c r="BJ209" s="63"/>
      <c r="BK209" s="63"/>
      <c r="BL209" s="63"/>
      <c r="BM209" s="63"/>
      <c r="BN209" s="63"/>
      <c r="BO209" s="63"/>
      <c r="BP209" s="63"/>
      <c r="BQ209" s="63"/>
      <c r="BR209" s="63"/>
      <c r="BS209" s="63"/>
      <c r="BT209" s="63"/>
      <c r="BU209" s="63"/>
      <c r="BV209" s="63"/>
      <c r="BW209" s="63"/>
      <c r="BX209" s="63"/>
      <c r="BY209" s="63"/>
      <c r="BZ209" s="63"/>
      <c r="CA209" s="63"/>
      <c r="CB209" s="63"/>
      <c r="CC209" s="63"/>
      <c r="CD209" s="63"/>
    </row>
    <row r="210" spans="35:82" x14ac:dyDescent="0.35">
      <c r="AI210" s="63"/>
      <c r="AJ210" s="63"/>
      <c r="AK210" s="63"/>
      <c r="AL210" s="63"/>
      <c r="AM210" s="63"/>
      <c r="AN210" s="63"/>
      <c r="AO210" s="63"/>
      <c r="AP210" s="63"/>
      <c r="AQ210" s="63"/>
      <c r="AR210" s="63"/>
      <c r="AS210" s="63"/>
      <c r="AT210" s="63"/>
      <c r="AU210" s="63"/>
      <c r="AV210" s="63"/>
      <c r="AW210" s="63"/>
      <c r="AX210" s="63"/>
      <c r="AY210" s="63"/>
      <c r="AZ210" s="63"/>
      <c r="BA210" s="63"/>
      <c r="BB210" s="63"/>
      <c r="BC210" s="63"/>
      <c r="BD210" s="63"/>
      <c r="BE210" s="63"/>
      <c r="BF210" s="63"/>
      <c r="BG210" s="63"/>
      <c r="BH210" s="63"/>
      <c r="BI210" s="63"/>
      <c r="BJ210" s="63"/>
      <c r="BK210" s="63"/>
      <c r="BL210" s="63"/>
      <c r="BM210" s="63"/>
      <c r="BN210" s="63"/>
      <c r="BO210" s="63"/>
      <c r="BP210" s="63"/>
      <c r="BQ210" s="63"/>
      <c r="BR210" s="63"/>
      <c r="BS210" s="63"/>
      <c r="BT210" s="63"/>
      <c r="BU210" s="63"/>
      <c r="BV210" s="63"/>
      <c r="BW210" s="63"/>
      <c r="BX210" s="63"/>
      <c r="BY210" s="63"/>
      <c r="BZ210" s="63"/>
      <c r="CA210" s="63"/>
      <c r="CB210" s="63"/>
      <c r="CC210" s="63"/>
      <c r="CD210" s="63"/>
    </row>
    <row r="211" spans="35:82" x14ac:dyDescent="0.35">
      <c r="AI211" s="63"/>
      <c r="AJ211" s="63"/>
      <c r="AK211" s="63"/>
      <c r="AL211" s="63"/>
      <c r="AM211" s="63"/>
      <c r="AN211" s="63"/>
      <c r="AO211" s="63"/>
      <c r="AP211" s="63"/>
      <c r="AQ211" s="63"/>
      <c r="AR211" s="63"/>
      <c r="AS211" s="63"/>
      <c r="AT211" s="63"/>
      <c r="AU211" s="63"/>
      <c r="AV211" s="63"/>
      <c r="AW211" s="63"/>
      <c r="AX211" s="63"/>
      <c r="AY211" s="63"/>
      <c r="AZ211" s="63"/>
      <c r="BA211" s="63"/>
      <c r="BB211" s="63"/>
      <c r="BC211" s="63"/>
      <c r="BD211" s="63"/>
      <c r="BE211" s="63"/>
      <c r="BF211" s="63"/>
      <c r="BG211" s="63"/>
      <c r="BH211" s="63"/>
      <c r="BI211" s="63"/>
      <c r="BJ211" s="63"/>
      <c r="BK211" s="63"/>
      <c r="BL211" s="63"/>
      <c r="BM211" s="63"/>
      <c r="BN211" s="63"/>
      <c r="BO211" s="63"/>
      <c r="BP211" s="63"/>
      <c r="BQ211" s="63"/>
      <c r="BR211" s="63"/>
      <c r="BS211" s="63"/>
      <c r="BT211" s="63"/>
      <c r="BU211" s="63"/>
      <c r="BV211" s="63"/>
      <c r="BW211" s="63"/>
      <c r="BX211" s="63"/>
      <c r="BY211" s="63"/>
      <c r="BZ211" s="63"/>
      <c r="CA211" s="63"/>
      <c r="CB211" s="63"/>
      <c r="CC211" s="63"/>
      <c r="CD211" s="63"/>
    </row>
    <row r="212" spans="35:82" x14ac:dyDescent="0.35">
      <c r="AI212" s="63"/>
      <c r="AJ212" s="63"/>
      <c r="AK212" s="63"/>
      <c r="AL212" s="63"/>
      <c r="AM212" s="63"/>
      <c r="AN212" s="63"/>
      <c r="AO212" s="63"/>
      <c r="AP212" s="63"/>
      <c r="AQ212" s="63"/>
      <c r="AR212" s="63"/>
      <c r="AS212" s="63"/>
      <c r="AT212" s="63"/>
      <c r="AU212" s="63"/>
      <c r="AV212" s="63"/>
      <c r="AW212" s="63"/>
      <c r="AX212" s="63"/>
      <c r="AY212" s="63"/>
      <c r="AZ212" s="63"/>
      <c r="BA212" s="63"/>
      <c r="BB212" s="63"/>
      <c r="BC212" s="63"/>
      <c r="BD212" s="63"/>
      <c r="BE212" s="63"/>
      <c r="BF212" s="63"/>
      <c r="BG212" s="63"/>
      <c r="BH212" s="63"/>
      <c r="BI212" s="63"/>
      <c r="BJ212" s="63"/>
      <c r="BK212" s="63"/>
      <c r="BL212" s="63"/>
      <c r="BM212" s="63"/>
      <c r="BN212" s="63"/>
      <c r="BO212" s="63"/>
      <c r="BP212" s="63"/>
      <c r="BQ212" s="63"/>
      <c r="BR212" s="63"/>
      <c r="BS212" s="63"/>
      <c r="BT212" s="63"/>
      <c r="BU212" s="63"/>
      <c r="BV212" s="63"/>
      <c r="BW212" s="63"/>
      <c r="BX212" s="63"/>
      <c r="BY212" s="63"/>
      <c r="BZ212" s="63"/>
      <c r="CA212" s="63"/>
      <c r="CB212" s="63"/>
      <c r="CC212" s="63"/>
      <c r="CD212" s="63"/>
    </row>
    <row r="213" spans="35:82" x14ac:dyDescent="0.35">
      <c r="AI213" s="63"/>
      <c r="AJ213" s="63"/>
      <c r="AK213" s="63"/>
      <c r="AL213" s="63"/>
      <c r="AM213" s="63"/>
      <c r="AN213" s="63"/>
      <c r="AO213" s="63"/>
      <c r="AP213" s="63"/>
      <c r="AQ213" s="63"/>
      <c r="AR213" s="63"/>
      <c r="AS213" s="63"/>
      <c r="AT213" s="63"/>
      <c r="AU213" s="63"/>
      <c r="AV213" s="63"/>
      <c r="AW213" s="63"/>
      <c r="AX213" s="63"/>
      <c r="AY213" s="63"/>
      <c r="AZ213" s="63"/>
      <c r="BA213" s="63"/>
      <c r="BB213" s="63"/>
      <c r="BC213" s="63"/>
      <c r="BD213" s="63"/>
      <c r="BE213" s="63"/>
      <c r="BF213" s="63"/>
      <c r="BG213" s="63"/>
      <c r="BH213" s="63"/>
      <c r="BI213" s="63"/>
      <c r="BJ213" s="63"/>
      <c r="BK213" s="63"/>
      <c r="BL213" s="63"/>
      <c r="BM213" s="63"/>
      <c r="BN213" s="63"/>
      <c r="BO213" s="63"/>
      <c r="BP213" s="63"/>
      <c r="BQ213" s="63"/>
      <c r="BR213" s="63"/>
      <c r="BS213" s="63"/>
      <c r="BT213" s="63"/>
      <c r="BU213" s="63"/>
      <c r="BV213" s="63"/>
      <c r="BW213" s="63"/>
      <c r="BX213" s="63"/>
      <c r="BY213" s="63"/>
      <c r="BZ213" s="63"/>
      <c r="CA213" s="63"/>
      <c r="CB213" s="63"/>
      <c r="CC213" s="63"/>
      <c r="CD213" s="63"/>
    </row>
    <row r="214" spans="35:82" x14ac:dyDescent="0.35">
      <c r="AI214" s="63"/>
      <c r="AJ214" s="63"/>
      <c r="AK214" s="63"/>
      <c r="AL214" s="63"/>
      <c r="AM214" s="63"/>
      <c r="AN214" s="63"/>
      <c r="AO214" s="63"/>
      <c r="AP214" s="63"/>
      <c r="AQ214" s="63"/>
      <c r="AR214" s="63"/>
      <c r="AS214" s="63"/>
      <c r="AT214" s="63"/>
      <c r="AU214" s="63"/>
      <c r="AV214" s="63"/>
      <c r="AW214" s="63"/>
      <c r="AX214" s="63"/>
      <c r="AY214" s="63"/>
      <c r="AZ214" s="63"/>
      <c r="BA214" s="63"/>
      <c r="BB214" s="63"/>
      <c r="BC214" s="63"/>
      <c r="BD214" s="63"/>
      <c r="BE214" s="63"/>
      <c r="BF214" s="63"/>
      <c r="BG214" s="63"/>
      <c r="BH214" s="63"/>
      <c r="BI214" s="63"/>
      <c r="BJ214" s="63"/>
      <c r="BK214" s="63"/>
      <c r="BL214" s="63"/>
      <c r="BM214" s="63"/>
      <c r="BN214" s="63"/>
      <c r="BO214" s="63"/>
      <c r="BP214" s="63"/>
      <c r="BQ214" s="63"/>
      <c r="BR214" s="63"/>
      <c r="BS214" s="63"/>
      <c r="BT214" s="63"/>
      <c r="BU214" s="63"/>
      <c r="BV214" s="63"/>
      <c r="BW214" s="63"/>
      <c r="BX214" s="63"/>
      <c r="BY214" s="63"/>
      <c r="BZ214" s="63"/>
      <c r="CA214" s="63"/>
      <c r="CB214" s="63"/>
      <c r="CC214" s="63"/>
      <c r="CD214" s="63"/>
    </row>
    <row r="215" spans="35:82" x14ac:dyDescent="0.35">
      <c r="AI215" s="63"/>
      <c r="AJ215" s="63"/>
      <c r="AK215" s="63"/>
      <c r="AL215" s="63"/>
      <c r="AM215" s="63"/>
      <c r="AN215" s="63"/>
      <c r="AO215" s="63"/>
      <c r="AP215" s="63"/>
      <c r="AQ215" s="63"/>
      <c r="AR215" s="63"/>
      <c r="AS215" s="63"/>
      <c r="AT215" s="63"/>
      <c r="AU215" s="63"/>
      <c r="AV215" s="63"/>
      <c r="AW215" s="63"/>
      <c r="AX215" s="63"/>
      <c r="AY215" s="63"/>
      <c r="AZ215" s="63"/>
      <c r="BA215" s="63"/>
      <c r="BB215" s="63"/>
      <c r="BC215" s="63"/>
      <c r="BD215" s="63"/>
      <c r="BE215" s="63"/>
      <c r="BF215" s="63"/>
      <c r="BG215" s="63"/>
      <c r="BH215" s="63"/>
      <c r="BI215" s="63"/>
      <c r="BJ215" s="63"/>
      <c r="BK215" s="63"/>
      <c r="BL215" s="63"/>
      <c r="BM215" s="63"/>
      <c r="BN215" s="63"/>
      <c r="BO215" s="63"/>
      <c r="BP215" s="63"/>
      <c r="BQ215" s="63"/>
      <c r="BR215" s="63"/>
      <c r="BS215" s="63"/>
      <c r="BT215" s="63"/>
      <c r="BU215" s="63"/>
      <c r="BV215" s="63"/>
      <c r="BW215" s="63"/>
      <c r="BX215" s="63"/>
      <c r="BY215" s="63"/>
      <c r="BZ215" s="63"/>
      <c r="CA215" s="63"/>
      <c r="CB215" s="63"/>
      <c r="CC215" s="63"/>
      <c r="CD215" s="63"/>
    </row>
    <row r="216" spans="35:82" x14ac:dyDescent="0.35">
      <c r="AI216" s="63"/>
      <c r="AJ216" s="63"/>
      <c r="AK216" s="63"/>
      <c r="AL216" s="63"/>
      <c r="AM216" s="63"/>
      <c r="AN216" s="63"/>
      <c r="AO216" s="63"/>
      <c r="AP216" s="63"/>
      <c r="AQ216" s="63"/>
      <c r="AR216" s="63"/>
      <c r="AS216" s="63"/>
      <c r="AT216" s="63"/>
      <c r="AU216" s="63"/>
      <c r="AV216" s="63"/>
      <c r="AW216" s="63"/>
      <c r="AX216" s="63"/>
      <c r="AY216" s="63"/>
      <c r="AZ216" s="63"/>
      <c r="BA216" s="63"/>
      <c r="BB216" s="63"/>
      <c r="BC216" s="63"/>
      <c r="BD216" s="63"/>
      <c r="BE216" s="63"/>
      <c r="BF216" s="63"/>
      <c r="BG216" s="63"/>
      <c r="BH216" s="63"/>
      <c r="BI216" s="63"/>
      <c r="BJ216" s="63"/>
      <c r="BK216" s="63"/>
      <c r="BL216" s="63"/>
      <c r="BM216" s="63"/>
      <c r="BN216" s="63"/>
      <c r="BO216" s="63"/>
      <c r="BP216" s="63"/>
      <c r="BQ216" s="63"/>
      <c r="BR216" s="63"/>
      <c r="BS216" s="63"/>
      <c r="BT216" s="63"/>
      <c r="BU216" s="63"/>
      <c r="BV216" s="63"/>
      <c r="BW216" s="63"/>
      <c r="BX216" s="63"/>
      <c r="BY216" s="63"/>
      <c r="BZ216" s="63"/>
      <c r="CA216" s="63"/>
      <c r="CB216" s="63"/>
      <c r="CC216" s="63"/>
      <c r="CD216" s="63"/>
    </row>
    <row r="217" spans="35:82" x14ac:dyDescent="0.35">
      <c r="AI217" s="63"/>
      <c r="AJ217" s="63"/>
      <c r="AK217" s="63"/>
      <c r="AL217" s="63"/>
      <c r="AM217" s="63"/>
      <c r="AN217" s="63"/>
      <c r="AO217" s="63"/>
      <c r="AP217" s="63"/>
      <c r="AQ217" s="63"/>
      <c r="AR217" s="63"/>
      <c r="AS217" s="63"/>
      <c r="AT217" s="63"/>
      <c r="AU217" s="63"/>
      <c r="AV217" s="63"/>
      <c r="AW217" s="63"/>
      <c r="AX217" s="63"/>
      <c r="AY217" s="63"/>
      <c r="AZ217" s="63"/>
      <c r="BA217" s="63"/>
      <c r="BB217" s="63"/>
      <c r="BC217" s="63"/>
      <c r="BD217" s="63"/>
      <c r="BE217" s="63"/>
      <c r="BF217" s="63"/>
      <c r="BG217" s="63"/>
      <c r="BH217" s="63"/>
      <c r="BI217" s="63"/>
      <c r="BJ217" s="63"/>
      <c r="BK217" s="63"/>
      <c r="BL217" s="63"/>
      <c r="BM217" s="63"/>
      <c r="BN217" s="63"/>
      <c r="BO217" s="63"/>
      <c r="BP217" s="63"/>
      <c r="BQ217" s="63"/>
      <c r="BR217" s="63"/>
      <c r="BS217" s="63"/>
      <c r="BT217" s="63"/>
      <c r="BU217" s="63"/>
      <c r="BV217" s="63"/>
      <c r="BW217" s="63"/>
      <c r="BX217" s="63"/>
      <c r="BY217" s="63"/>
      <c r="BZ217" s="63"/>
      <c r="CA217" s="63"/>
      <c r="CB217" s="63"/>
      <c r="CC217" s="63"/>
      <c r="CD217" s="63"/>
    </row>
    <row r="218" spans="35:82" x14ac:dyDescent="0.35">
      <c r="AI218" s="63"/>
      <c r="AJ218" s="63"/>
      <c r="AK218" s="63"/>
      <c r="AL218" s="63"/>
      <c r="AM218" s="63"/>
      <c r="AN218" s="63"/>
      <c r="AO218" s="63"/>
      <c r="AP218" s="63"/>
      <c r="AQ218" s="63"/>
      <c r="AR218" s="63"/>
      <c r="AS218" s="63"/>
      <c r="AT218" s="63"/>
      <c r="AU218" s="63"/>
      <c r="AV218" s="63"/>
      <c r="AW218" s="63"/>
      <c r="AX218" s="63"/>
      <c r="AY218" s="63"/>
      <c r="AZ218" s="63"/>
      <c r="BA218" s="63"/>
      <c r="BB218" s="63"/>
      <c r="BC218" s="63"/>
      <c r="BD218" s="63"/>
      <c r="BE218" s="63"/>
      <c r="BF218" s="63"/>
      <c r="BG218" s="63"/>
      <c r="BH218" s="63"/>
      <c r="BI218" s="63"/>
      <c r="BJ218" s="63"/>
      <c r="BK218" s="63"/>
      <c r="BL218" s="63"/>
      <c r="BM218" s="63"/>
      <c r="BN218" s="63"/>
      <c r="BO218" s="63"/>
      <c r="BP218" s="63"/>
      <c r="BQ218" s="63"/>
      <c r="BR218" s="63"/>
      <c r="BS218" s="63"/>
      <c r="BT218" s="63"/>
      <c r="BU218" s="63"/>
      <c r="BV218" s="63"/>
      <c r="BW218" s="63"/>
      <c r="BX218" s="63"/>
      <c r="BY218" s="63"/>
      <c r="BZ218" s="63"/>
      <c r="CA218" s="63"/>
      <c r="CB218" s="63"/>
      <c r="CC218" s="63"/>
      <c r="CD218" s="63"/>
    </row>
    <row r="219" spans="35:82" x14ac:dyDescent="0.35">
      <c r="AI219" s="63"/>
      <c r="AJ219" s="63"/>
      <c r="AK219" s="63"/>
      <c r="AL219" s="63"/>
      <c r="AM219" s="63"/>
      <c r="AN219" s="63"/>
      <c r="AO219" s="63"/>
      <c r="AP219" s="63"/>
      <c r="AQ219" s="63"/>
      <c r="AR219" s="63"/>
      <c r="AS219" s="63"/>
      <c r="AT219" s="63"/>
      <c r="AU219" s="63"/>
      <c r="AV219" s="63"/>
      <c r="AW219" s="63"/>
      <c r="AX219" s="63"/>
      <c r="AY219" s="63"/>
      <c r="AZ219" s="63"/>
      <c r="BA219" s="63"/>
      <c r="BB219" s="63"/>
      <c r="BC219" s="63"/>
      <c r="BD219" s="63"/>
      <c r="BE219" s="63"/>
      <c r="BF219" s="63"/>
      <c r="BG219" s="63"/>
      <c r="BH219" s="63"/>
      <c r="BI219" s="63"/>
      <c r="BJ219" s="63"/>
      <c r="BK219" s="63"/>
      <c r="BL219" s="63"/>
      <c r="BM219" s="63"/>
      <c r="BN219" s="63"/>
      <c r="BO219" s="63"/>
      <c r="BP219" s="63"/>
      <c r="BQ219" s="63"/>
      <c r="BR219" s="63"/>
      <c r="BS219" s="63"/>
      <c r="BT219" s="63"/>
      <c r="BU219" s="63"/>
      <c r="BV219" s="63"/>
      <c r="BW219" s="63"/>
      <c r="BX219" s="63"/>
      <c r="BY219" s="63"/>
      <c r="BZ219" s="63"/>
      <c r="CA219" s="63"/>
      <c r="CB219" s="63"/>
      <c r="CC219" s="63"/>
      <c r="CD219" s="63"/>
    </row>
    <row r="220" spans="35:82" x14ac:dyDescent="0.35">
      <c r="AI220" s="63"/>
      <c r="AJ220" s="63"/>
      <c r="AK220" s="63"/>
      <c r="AL220" s="63"/>
      <c r="AM220" s="63"/>
      <c r="AN220" s="63"/>
      <c r="AO220" s="63"/>
      <c r="AP220" s="63"/>
      <c r="AQ220" s="63"/>
      <c r="AR220" s="63"/>
      <c r="AS220" s="63"/>
      <c r="AT220" s="63"/>
      <c r="AU220" s="63"/>
      <c r="AV220" s="63"/>
      <c r="AW220" s="63"/>
      <c r="AX220" s="63"/>
      <c r="AY220" s="63"/>
      <c r="AZ220" s="63"/>
      <c r="BA220" s="63"/>
      <c r="BB220" s="63"/>
      <c r="BC220" s="63"/>
      <c r="BD220" s="63"/>
      <c r="BE220" s="63"/>
      <c r="BF220" s="63"/>
      <c r="BG220" s="63"/>
      <c r="BH220" s="63"/>
      <c r="BI220" s="63"/>
      <c r="BJ220" s="63"/>
      <c r="BK220" s="63"/>
      <c r="BL220" s="63"/>
      <c r="BM220" s="63"/>
      <c r="BN220" s="63"/>
      <c r="BO220" s="63"/>
      <c r="BP220" s="63"/>
      <c r="BQ220" s="63"/>
      <c r="BR220" s="63"/>
      <c r="BS220" s="63"/>
      <c r="BT220" s="63"/>
      <c r="BU220" s="63"/>
      <c r="BV220" s="63"/>
      <c r="BW220" s="63"/>
      <c r="BX220" s="63"/>
      <c r="BY220" s="63"/>
      <c r="BZ220" s="63"/>
      <c r="CA220" s="63"/>
      <c r="CB220" s="63"/>
      <c r="CC220" s="63"/>
      <c r="CD220" s="63"/>
    </row>
    <row r="221" spans="35:82" x14ac:dyDescent="0.35">
      <c r="AI221" s="63"/>
      <c r="AJ221" s="63"/>
      <c r="AK221" s="63"/>
      <c r="AL221" s="63"/>
      <c r="AM221" s="63"/>
      <c r="AN221" s="63"/>
      <c r="AO221" s="63"/>
      <c r="AP221" s="63"/>
      <c r="AQ221" s="63"/>
      <c r="AR221" s="63"/>
      <c r="AS221" s="63"/>
      <c r="AT221" s="63"/>
      <c r="AU221" s="63"/>
      <c r="AV221" s="63"/>
      <c r="AW221" s="63"/>
      <c r="AX221" s="63"/>
      <c r="AY221" s="63"/>
      <c r="AZ221" s="63"/>
      <c r="BA221" s="63"/>
      <c r="BB221" s="63"/>
      <c r="BC221" s="63"/>
      <c r="BD221" s="63"/>
      <c r="BE221" s="63"/>
      <c r="BF221" s="63"/>
      <c r="BG221" s="63"/>
      <c r="BH221" s="63"/>
      <c r="BI221" s="63"/>
      <c r="BJ221" s="63"/>
      <c r="BK221" s="63"/>
      <c r="BL221" s="63"/>
      <c r="BM221" s="63"/>
      <c r="BN221" s="63"/>
      <c r="BO221" s="63"/>
      <c r="BP221" s="63"/>
      <c r="BQ221" s="63"/>
      <c r="BR221" s="63"/>
      <c r="BS221" s="63"/>
      <c r="BT221" s="63"/>
      <c r="BU221" s="63"/>
      <c r="BV221" s="63"/>
      <c r="BW221" s="63"/>
      <c r="BX221" s="63"/>
      <c r="BY221" s="63"/>
      <c r="BZ221" s="63"/>
      <c r="CA221" s="63"/>
      <c r="CB221" s="63"/>
      <c r="CC221" s="63"/>
      <c r="CD221" s="63"/>
    </row>
    <row r="222" spans="35:82" x14ac:dyDescent="0.35">
      <c r="AI222" s="63"/>
      <c r="AJ222" s="63"/>
      <c r="AK222" s="63"/>
      <c r="AL222" s="63"/>
      <c r="AM222" s="63"/>
      <c r="AN222" s="63"/>
      <c r="AO222" s="63"/>
      <c r="AP222" s="63"/>
      <c r="AQ222" s="63"/>
      <c r="AR222" s="63"/>
      <c r="AS222" s="63"/>
      <c r="AT222" s="63"/>
      <c r="AU222" s="63"/>
      <c r="AV222" s="63"/>
      <c r="AW222" s="63"/>
      <c r="AX222" s="63"/>
      <c r="AY222" s="63"/>
      <c r="AZ222" s="63"/>
      <c r="BA222" s="63"/>
      <c r="BB222" s="63"/>
      <c r="BC222" s="63"/>
      <c r="BD222" s="63"/>
      <c r="BE222" s="63"/>
      <c r="BF222" s="63"/>
      <c r="BG222" s="63"/>
      <c r="BH222" s="63"/>
      <c r="BI222" s="63"/>
      <c r="BJ222" s="63"/>
      <c r="BK222" s="63"/>
      <c r="BL222" s="63"/>
      <c r="BM222" s="63"/>
      <c r="BN222" s="63"/>
      <c r="BO222" s="63"/>
      <c r="BP222" s="63"/>
      <c r="BQ222" s="63"/>
      <c r="BR222" s="63"/>
      <c r="BS222" s="63"/>
      <c r="BT222" s="63"/>
      <c r="BU222" s="63"/>
      <c r="BV222" s="63"/>
      <c r="BW222" s="63"/>
      <c r="BX222" s="63"/>
      <c r="BY222" s="63"/>
      <c r="BZ222" s="63"/>
      <c r="CA222" s="63"/>
      <c r="CB222" s="63"/>
      <c r="CC222" s="63"/>
      <c r="CD222" s="63"/>
    </row>
    <row r="223" spans="35:82" x14ac:dyDescent="0.35">
      <c r="AI223" s="63"/>
      <c r="AJ223" s="63"/>
      <c r="AK223" s="63"/>
      <c r="AL223" s="63"/>
      <c r="AM223" s="63"/>
      <c r="AN223" s="63"/>
      <c r="AO223" s="63"/>
      <c r="AP223" s="63"/>
      <c r="AQ223" s="63"/>
      <c r="AR223" s="63"/>
      <c r="AS223" s="63"/>
      <c r="AT223" s="63"/>
      <c r="AU223" s="63"/>
      <c r="AV223" s="63"/>
      <c r="AW223" s="63"/>
      <c r="AX223" s="63"/>
      <c r="AY223" s="63"/>
      <c r="AZ223" s="63"/>
      <c r="BA223" s="63"/>
      <c r="BB223" s="63"/>
      <c r="BC223" s="63"/>
      <c r="BD223" s="63"/>
      <c r="BE223" s="63"/>
      <c r="BF223" s="63"/>
      <c r="BG223" s="63"/>
      <c r="BH223" s="63"/>
      <c r="BI223" s="63"/>
      <c r="BJ223" s="63"/>
      <c r="BK223" s="63"/>
      <c r="BL223" s="63"/>
      <c r="BM223" s="63"/>
      <c r="BN223" s="63"/>
      <c r="BO223" s="63"/>
      <c r="BP223" s="63"/>
      <c r="BQ223" s="63"/>
      <c r="BR223" s="63"/>
      <c r="BS223" s="63"/>
      <c r="BT223" s="63"/>
      <c r="BU223" s="63"/>
      <c r="BV223" s="63"/>
      <c r="BW223" s="63"/>
      <c r="BX223" s="63"/>
      <c r="BY223" s="63"/>
      <c r="BZ223" s="63"/>
      <c r="CA223" s="63"/>
      <c r="CB223" s="63"/>
      <c r="CC223" s="63"/>
      <c r="CD223" s="63"/>
    </row>
    <row r="224" spans="35:82" x14ac:dyDescent="0.35">
      <c r="AI224" s="63"/>
      <c r="AJ224" s="63"/>
      <c r="AK224" s="63"/>
      <c r="AL224" s="63"/>
      <c r="AM224" s="63"/>
      <c r="AN224" s="63"/>
      <c r="AO224" s="63"/>
      <c r="AP224" s="63"/>
      <c r="AQ224" s="63"/>
      <c r="AR224" s="63"/>
      <c r="AS224" s="63"/>
      <c r="AT224" s="63"/>
      <c r="AU224" s="63"/>
      <c r="AV224" s="63"/>
      <c r="AW224" s="63"/>
      <c r="AX224" s="63"/>
      <c r="AY224" s="63"/>
      <c r="AZ224" s="63"/>
      <c r="BA224" s="63"/>
      <c r="BB224" s="63"/>
      <c r="BC224" s="63"/>
      <c r="BD224" s="63"/>
      <c r="BE224" s="63"/>
      <c r="BF224" s="63"/>
      <c r="BG224" s="63"/>
      <c r="BH224" s="63"/>
      <c r="BI224" s="63"/>
      <c r="BJ224" s="63"/>
      <c r="BK224" s="63"/>
      <c r="BL224" s="63"/>
      <c r="BM224" s="63"/>
      <c r="BN224" s="63"/>
      <c r="BO224" s="63"/>
      <c r="BP224" s="63"/>
      <c r="BQ224" s="63"/>
      <c r="BR224" s="63"/>
      <c r="BS224" s="63"/>
      <c r="BT224" s="63"/>
      <c r="BU224" s="63"/>
      <c r="BV224" s="63"/>
      <c r="BW224" s="63"/>
      <c r="BX224" s="63"/>
      <c r="BY224" s="63"/>
      <c r="BZ224" s="63"/>
      <c r="CA224" s="63"/>
      <c r="CB224" s="63"/>
      <c r="CC224" s="63"/>
      <c r="CD224" s="63"/>
    </row>
    <row r="225" spans="2:82" x14ac:dyDescent="0.35">
      <c r="AI225" s="63"/>
      <c r="AJ225" s="63"/>
      <c r="AK225" s="63"/>
      <c r="AL225" s="63"/>
      <c r="AM225" s="63"/>
      <c r="AN225" s="63"/>
      <c r="AO225" s="63"/>
      <c r="AP225" s="63"/>
      <c r="AQ225" s="63"/>
      <c r="AR225" s="63"/>
      <c r="AS225" s="63"/>
      <c r="AT225" s="63"/>
      <c r="AU225" s="63"/>
      <c r="AV225" s="63"/>
      <c r="AW225" s="63"/>
      <c r="AX225" s="63"/>
      <c r="AY225" s="63"/>
      <c r="AZ225" s="63"/>
      <c r="BA225" s="63"/>
      <c r="BB225" s="63"/>
      <c r="BC225" s="63"/>
      <c r="BD225" s="63"/>
      <c r="BE225" s="63"/>
      <c r="BF225" s="63"/>
      <c r="BG225" s="63"/>
      <c r="BH225" s="63"/>
      <c r="BI225" s="63"/>
      <c r="BJ225" s="63"/>
      <c r="BK225" s="63"/>
      <c r="BL225" s="63"/>
      <c r="BM225" s="63"/>
      <c r="BN225" s="63"/>
      <c r="BO225" s="63"/>
      <c r="BP225" s="63"/>
      <c r="BQ225" s="63"/>
      <c r="BR225" s="63"/>
      <c r="BS225" s="63"/>
      <c r="BT225" s="63"/>
      <c r="BU225" s="63"/>
      <c r="BV225" s="63"/>
      <c r="BW225" s="63"/>
      <c r="BX225" s="63"/>
      <c r="BY225" s="63"/>
      <c r="BZ225" s="63"/>
      <c r="CA225" s="63"/>
      <c r="CB225" s="63"/>
      <c r="CC225" s="63"/>
      <c r="CD225" s="63"/>
    </row>
    <row r="226" spans="2:82" x14ac:dyDescent="0.35">
      <c r="AI226" s="63"/>
      <c r="AJ226" s="63"/>
      <c r="AK226" s="63"/>
      <c r="AL226" s="63"/>
      <c r="AM226" s="63"/>
      <c r="AN226" s="63"/>
      <c r="AO226" s="63"/>
      <c r="AP226" s="63"/>
      <c r="AQ226" s="63"/>
      <c r="AR226" s="63"/>
      <c r="AS226" s="63"/>
      <c r="AT226" s="63"/>
      <c r="AU226" s="63"/>
      <c r="AV226" s="63"/>
      <c r="AW226" s="63"/>
      <c r="AX226" s="63"/>
      <c r="AY226" s="63"/>
      <c r="AZ226" s="63"/>
      <c r="BA226" s="63"/>
      <c r="BB226" s="63"/>
      <c r="BC226" s="63"/>
      <c r="BD226" s="63"/>
      <c r="BE226" s="63"/>
      <c r="BF226" s="63"/>
      <c r="BG226" s="63"/>
      <c r="BH226" s="63"/>
      <c r="BI226" s="63"/>
      <c r="BJ226" s="63"/>
      <c r="BK226" s="63"/>
      <c r="BL226" s="63"/>
      <c r="BM226" s="63"/>
      <c r="BN226" s="63"/>
      <c r="BO226" s="63"/>
      <c r="BP226" s="63"/>
      <c r="BQ226" s="63"/>
      <c r="BR226" s="63"/>
      <c r="BS226" s="63"/>
      <c r="BT226" s="63"/>
      <c r="BU226" s="63"/>
      <c r="BV226" s="63"/>
      <c r="BW226" s="63"/>
      <c r="BX226" s="63"/>
      <c r="BY226" s="63"/>
      <c r="BZ226" s="63"/>
      <c r="CA226" s="63"/>
      <c r="CB226" s="63"/>
      <c r="CC226" s="63"/>
      <c r="CD226" s="63"/>
    </row>
    <row r="227" spans="2:82" x14ac:dyDescent="0.35">
      <c r="AI227" s="63"/>
      <c r="AJ227" s="63"/>
      <c r="AK227" s="63"/>
      <c r="AL227" s="63"/>
      <c r="AM227" s="63"/>
      <c r="AN227" s="63"/>
      <c r="AO227" s="63"/>
      <c r="AP227" s="63"/>
      <c r="AQ227" s="63"/>
      <c r="AR227" s="63"/>
      <c r="AS227" s="63"/>
      <c r="AT227" s="63"/>
      <c r="AU227" s="63"/>
      <c r="AV227" s="63"/>
      <c r="AW227" s="63"/>
      <c r="AX227" s="63"/>
      <c r="AY227" s="63"/>
      <c r="AZ227" s="63"/>
      <c r="BA227" s="63"/>
      <c r="BB227" s="63"/>
      <c r="BC227" s="63"/>
      <c r="BD227" s="63"/>
      <c r="BE227" s="63"/>
      <c r="BF227" s="63"/>
      <c r="BG227" s="63"/>
      <c r="BH227" s="63"/>
      <c r="BI227" s="63"/>
      <c r="BJ227" s="63"/>
      <c r="BK227" s="63"/>
      <c r="BL227" s="63"/>
      <c r="BM227" s="63"/>
      <c r="BN227" s="63"/>
      <c r="BO227" s="63"/>
      <c r="BP227" s="63"/>
      <c r="BQ227" s="63"/>
      <c r="BR227" s="63"/>
      <c r="BS227" s="63"/>
      <c r="BT227" s="63"/>
      <c r="BU227" s="63"/>
      <c r="BV227" s="63"/>
      <c r="BW227" s="63"/>
      <c r="BX227" s="63"/>
      <c r="BY227" s="63"/>
      <c r="BZ227" s="63"/>
      <c r="CA227" s="63"/>
      <c r="CB227" s="63"/>
      <c r="CC227" s="63"/>
      <c r="CD227" s="63"/>
    </row>
    <row r="228" spans="2:82" x14ac:dyDescent="0.35">
      <c r="AI228" s="63"/>
      <c r="AJ228" s="63"/>
      <c r="AK228" s="63"/>
      <c r="AL228" s="63"/>
      <c r="AM228" s="63"/>
      <c r="AN228" s="63"/>
      <c r="AO228" s="63"/>
      <c r="AP228" s="63"/>
      <c r="AQ228" s="63"/>
      <c r="AR228" s="63"/>
      <c r="AS228" s="63"/>
      <c r="AT228" s="63"/>
      <c r="AU228" s="63"/>
      <c r="AV228" s="63"/>
      <c r="AW228" s="63"/>
      <c r="AX228" s="63"/>
      <c r="AY228" s="63"/>
      <c r="AZ228" s="63"/>
      <c r="BA228" s="63"/>
      <c r="BB228" s="63"/>
      <c r="BC228" s="63"/>
      <c r="BD228" s="63"/>
      <c r="BE228" s="63"/>
      <c r="BF228" s="63"/>
      <c r="BG228" s="63"/>
      <c r="BH228" s="63"/>
      <c r="BI228" s="63"/>
      <c r="BJ228" s="63"/>
      <c r="BK228" s="63"/>
      <c r="BL228" s="63"/>
      <c r="BM228" s="63"/>
      <c r="BN228" s="63"/>
      <c r="BO228" s="63"/>
      <c r="BP228" s="63"/>
      <c r="BQ228" s="63"/>
      <c r="BR228" s="63"/>
      <c r="BS228" s="63"/>
      <c r="BT228" s="63"/>
      <c r="BU228" s="63"/>
      <c r="BV228" s="63"/>
      <c r="BW228" s="63"/>
      <c r="BX228" s="63"/>
      <c r="BY228" s="63"/>
      <c r="BZ228" s="63"/>
      <c r="CA228" s="63"/>
      <c r="CB228" s="63"/>
      <c r="CC228" s="63"/>
      <c r="CD228" s="63"/>
    </row>
    <row r="229" spans="2:82" x14ac:dyDescent="0.35">
      <c r="AI229" s="63"/>
      <c r="AJ229" s="63"/>
      <c r="AK229" s="63"/>
      <c r="AL229" s="63"/>
      <c r="AM229" s="63"/>
      <c r="AN229" s="63"/>
      <c r="AO229" s="63"/>
      <c r="AP229" s="63"/>
      <c r="AQ229" s="63"/>
      <c r="AR229" s="63"/>
      <c r="AS229" s="63"/>
      <c r="AT229" s="63"/>
      <c r="AU229" s="63"/>
      <c r="AV229" s="63"/>
      <c r="AW229" s="63"/>
      <c r="AX229" s="63"/>
      <c r="AY229" s="63"/>
      <c r="AZ229" s="63"/>
      <c r="BA229" s="63"/>
      <c r="BB229" s="63"/>
      <c r="BC229" s="63"/>
      <c r="BD229" s="63"/>
      <c r="BE229" s="63"/>
      <c r="BF229" s="63"/>
      <c r="BG229" s="63"/>
      <c r="BH229" s="63"/>
      <c r="BI229" s="63"/>
      <c r="BJ229" s="63"/>
      <c r="BK229" s="63"/>
      <c r="BL229" s="63"/>
      <c r="BM229" s="63"/>
      <c r="BN229" s="63"/>
      <c r="BO229" s="63"/>
      <c r="BP229" s="63"/>
      <c r="BQ229" s="63"/>
      <c r="BR229" s="63"/>
      <c r="BS229" s="63"/>
      <c r="BT229" s="63"/>
      <c r="BU229" s="63"/>
      <c r="BV229" s="63"/>
      <c r="BW229" s="63"/>
      <c r="BX229" s="63"/>
      <c r="BY229" s="63"/>
      <c r="BZ229" s="63"/>
      <c r="CA229" s="63"/>
      <c r="CB229" s="63"/>
      <c r="CC229" s="63"/>
      <c r="CD229" s="63"/>
    </row>
    <row r="230" spans="2:82" x14ac:dyDescent="0.35">
      <c r="AI230" s="63"/>
      <c r="AJ230" s="63"/>
      <c r="AK230" s="63"/>
      <c r="AL230" s="63"/>
      <c r="AM230" s="63"/>
      <c r="AN230" s="63"/>
      <c r="AO230" s="63"/>
      <c r="AP230" s="63"/>
      <c r="AQ230" s="63"/>
      <c r="AR230" s="63"/>
      <c r="AS230" s="63"/>
      <c r="AT230" s="63"/>
      <c r="AU230" s="63"/>
      <c r="AV230" s="63"/>
      <c r="AW230" s="63"/>
      <c r="AX230" s="63"/>
      <c r="AY230" s="63"/>
      <c r="AZ230" s="63"/>
      <c r="BA230" s="63"/>
      <c r="BB230" s="63"/>
      <c r="BC230" s="63"/>
      <c r="BD230" s="63"/>
      <c r="BE230" s="63"/>
      <c r="BF230" s="63"/>
      <c r="BG230" s="63"/>
      <c r="BH230" s="63"/>
      <c r="BI230" s="63"/>
      <c r="BJ230" s="63"/>
      <c r="BK230" s="63"/>
      <c r="BL230" s="63"/>
      <c r="BM230" s="63"/>
      <c r="BN230" s="63"/>
      <c r="BO230" s="63"/>
      <c r="BP230" s="63"/>
      <c r="BQ230" s="63"/>
      <c r="BR230" s="63"/>
      <c r="BS230" s="63"/>
      <c r="BT230" s="63"/>
      <c r="BU230" s="63"/>
      <c r="BV230" s="63"/>
      <c r="BW230" s="63"/>
      <c r="BX230" s="63"/>
      <c r="BY230" s="63"/>
      <c r="BZ230" s="63"/>
      <c r="CA230" s="63"/>
      <c r="CB230" s="63"/>
      <c r="CC230" s="63"/>
      <c r="CD230" s="63"/>
    </row>
    <row r="231" spans="2:82" x14ac:dyDescent="0.35">
      <c r="AI231" s="63"/>
      <c r="AJ231" s="63"/>
      <c r="AK231" s="63"/>
      <c r="AL231" s="63"/>
      <c r="AM231" s="63"/>
      <c r="AN231" s="63"/>
      <c r="AO231" s="63"/>
      <c r="AP231" s="63"/>
      <c r="AQ231" s="63"/>
      <c r="AR231" s="63"/>
      <c r="AS231" s="63"/>
      <c r="AT231" s="63"/>
      <c r="AU231" s="63"/>
      <c r="AV231" s="63"/>
      <c r="AW231" s="63"/>
      <c r="AX231" s="63"/>
      <c r="AY231" s="63"/>
      <c r="AZ231" s="63"/>
      <c r="BA231" s="63"/>
      <c r="BB231" s="63"/>
      <c r="BC231" s="63"/>
      <c r="BD231" s="63"/>
      <c r="BE231" s="63"/>
      <c r="BF231" s="63"/>
      <c r="BG231" s="63"/>
      <c r="BH231" s="63"/>
      <c r="BI231" s="63"/>
      <c r="BJ231" s="63"/>
      <c r="BK231" s="63"/>
      <c r="BL231" s="63"/>
      <c r="BM231" s="63"/>
      <c r="BN231" s="63"/>
      <c r="BO231" s="63"/>
      <c r="BP231" s="63"/>
      <c r="BQ231" s="63"/>
      <c r="BR231" s="63"/>
      <c r="BS231" s="63"/>
      <c r="BT231" s="63"/>
      <c r="BU231" s="63"/>
      <c r="BV231" s="63"/>
      <c r="BW231" s="63"/>
      <c r="BX231" s="63"/>
      <c r="BY231" s="63"/>
      <c r="BZ231" s="63"/>
      <c r="CA231" s="63"/>
      <c r="CB231" s="63"/>
      <c r="CC231" s="63"/>
      <c r="CD231" s="63"/>
    </row>
    <row r="232" spans="2:82" x14ac:dyDescent="0.35">
      <c r="B232" s="94"/>
      <c r="AI232" s="63"/>
      <c r="AJ232" s="63"/>
      <c r="AK232" s="63"/>
      <c r="AL232" s="63"/>
      <c r="AM232" s="63"/>
      <c r="AN232" s="63"/>
      <c r="AO232" s="63"/>
      <c r="AP232" s="63"/>
      <c r="AQ232" s="63"/>
      <c r="AR232" s="63"/>
      <c r="AS232" s="63"/>
      <c r="AT232" s="63"/>
      <c r="AU232" s="63"/>
      <c r="AV232" s="63"/>
      <c r="AW232" s="63"/>
      <c r="AX232" s="63"/>
      <c r="AY232" s="63"/>
      <c r="AZ232" s="63"/>
      <c r="BA232" s="63"/>
      <c r="BB232" s="63"/>
      <c r="BC232" s="63"/>
      <c r="BD232" s="63"/>
      <c r="BE232" s="63"/>
      <c r="BF232" s="63"/>
      <c r="BG232" s="63"/>
      <c r="BH232" s="63"/>
      <c r="BI232" s="63"/>
      <c r="BJ232" s="63"/>
      <c r="BK232" s="63"/>
      <c r="BL232" s="63"/>
      <c r="BM232" s="63"/>
      <c r="BN232" s="63"/>
      <c r="BO232" s="63"/>
      <c r="BP232" s="63"/>
      <c r="BQ232" s="63"/>
      <c r="BR232" s="63"/>
      <c r="BS232" s="63"/>
      <c r="BT232" s="63"/>
      <c r="BU232" s="63"/>
      <c r="BV232" s="63"/>
      <c r="BW232" s="63"/>
      <c r="BX232" s="63"/>
      <c r="BY232" s="63"/>
      <c r="BZ232" s="63"/>
      <c r="CA232" s="63"/>
      <c r="CB232" s="63"/>
      <c r="CC232" s="63"/>
      <c r="CD232" s="63"/>
    </row>
    <row r="233" spans="2:82" x14ac:dyDescent="0.35">
      <c r="B233" s="94"/>
      <c r="AI233" s="63"/>
      <c r="AJ233" s="63"/>
      <c r="AK233" s="63"/>
      <c r="AL233" s="63"/>
      <c r="AM233" s="63"/>
      <c r="AN233" s="63"/>
      <c r="AO233" s="63"/>
      <c r="AP233" s="63"/>
      <c r="AQ233" s="63"/>
      <c r="AR233" s="63"/>
      <c r="AS233" s="63"/>
      <c r="AT233" s="63"/>
      <c r="AU233" s="63"/>
      <c r="AV233" s="63"/>
      <c r="AW233" s="63"/>
      <c r="AX233" s="63"/>
      <c r="AY233" s="63"/>
      <c r="AZ233" s="63"/>
      <c r="BA233" s="63"/>
      <c r="BB233" s="63"/>
      <c r="BC233" s="63"/>
      <c r="BD233" s="63"/>
      <c r="BE233" s="63"/>
      <c r="BF233" s="63"/>
      <c r="BG233" s="63"/>
      <c r="BH233" s="63"/>
      <c r="BI233" s="63"/>
      <c r="BJ233" s="63"/>
      <c r="BK233" s="63"/>
      <c r="BL233" s="63"/>
      <c r="BM233" s="63"/>
      <c r="BN233" s="63"/>
      <c r="BO233" s="63"/>
      <c r="BP233" s="63"/>
      <c r="BQ233" s="63"/>
      <c r="BR233" s="63"/>
      <c r="BS233" s="63"/>
      <c r="BT233" s="63"/>
      <c r="BU233" s="63"/>
      <c r="BV233" s="63"/>
      <c r="BW233" s="63"/>
      <c r="BX233" s="63"/>
      <c r="BY233" s="63"/>
      <c r="BZ233" s="63"/>
      <c r="CA233" s="63"/>
      <c r="CB233" s="63"/>
      <c r="CC233" s="63"/>
      <c r="CD233" s="63"/>
    </row>
    <row r="234" spans="2:82" x14ac:dyDescent="0.35">
      <c r="B234" s="94"/>
      <c r="AI234" s="63"/>
      <c r="AJ234" s="63"/>
      <c r="AK234" s="63"/>
      <c r="AL234" s="63"/>
      <c r="AM234" s="63"/>
      <c r="AN234" s="63"/>
      <c r="AO234" s="63"/>
      <c r="AP234" s="63"/>
      <c r="AQ234" s="63"/>
      <c r="AR234" s="63"/>
      <c r="AS234" s="63"/>
      <c r="AT234" s="63"/>
      <c r="AU234" s="63"/>
      <c r="AV234" s="63"/>
      <c r="AW234" s="63"/>
      <c r="AX234" s="63"/>
      <c r="AY234" s="63"/>
      <c r="AZ234" s="63"/>
      <c r="BA234" s="63"/>
      <c r="BB234" s="63"/>
      <c r="BC234" s="63"/>
      <c r="BD234" s="63"/>
      <c r="BE234" s="63"/>
      <c r="BF234" s="63"/>
      <c r="BG234" s="63"/>
      <c r="BH234" s="63"/>
      <c r="BI234" s="63"/>
      <c r="BJ234" s="63"/>
      <c r="BK234" s="63"/>
      <c r="BL234" s="63"/>
      <c r="BM234" s="63"/>
      <c r="BN234" s="63"/>
      <c r="BO234" s="63"/>
      <c r="BP234" s="63"/>
      <c r="BQ234" s="63"/>
      <c r="BR234" s="63"/>
      <c r="BS234" s="63"/>
      <c r="BT234" s="63"/>
      <c r="BU234" s="63"/>
      <c r="BV234" s="63"/>
      <c r="BW234" s="63"/>
      <c r="BX234" s="63"/>
      <c r="BY234" s="63"/>
      <c r="BZ234" s="63"/>
      <c r="CA234" s="63"/>
      <c r="CB234" s="63"/>
      <c r="CC234" s="63"/>
      <c r="CD234" s="63"/>
    </row>
    <row r="235" spans="2:82" x14ac:dyDescent="0.35">
      <c r="B235" s="94"/>
      <c r="AI235" s="63"/>
      <c r="AJ235" s="63"/>
    </row>
    <row r="236" spans="2:82" x14ac:dyDescent="0.35">
      <c r="B236" s="94"/>
      <c r="AI236" s="63"/>
      <c r="AJ236" s="63"/>
    </row>
    <row r="237" spans="2:82" x14ac:dyDescent="0.35">
      <c r="B237" s="94"/>
      <c r="AI237" s="63"/>
      <c r="AJ237" s="63"/>
    </row>
    <row r="238" spans="2:82" x14ac:dyDescent="0.35">
      <c r="B238" s="94"/>
      <c r="AI238" s="63"/>
      <c r="AJ238" s="63"/>
    </row>
    <row r="239" spans="2:82" x14ac:dyDescent="0.35">
      <c r="B239" s="94"/>
      <c r="AI239" s="63"/>
      <c r="AJ239" s="63"/>
    </row>
    <row r="240" spans="2:82" x14ac:dyDescent="0.35">
      <c r="B240" s="94"/>
      <c r="AI240" s="63"/>
    </row>
    <row r="241" spans="2:35" x14ac:dyDescent="0.35">
      <c r="B241" s="94"/>
      <c r="AI241" s="63"/>
    </row>
    <row r="242" spans="2:35" x14ac:dyDescent="0.35">
      <c r="B242" s="94"/>
      <c r="AI242" s="63"/>
    </row>
    <row r="243" spans="2:35" x14ac:dyDescent="0.35">
      <c r="B243" s="94"/>
      <c r="AI243" s="63"/>
    </row>
    <row r="244" spans="2:35" x14ac:dyDescent="0.35">
      <c r="B244" s="94"/>
      <c r="AI244" s="63"/>
    </row>
    <row r="245" spans="2:35" x14ac:dyDescent="0.35">
      <c r="B245" s="94"/>
      <c r="AI245" s="63"/>
    </row>
    <row r="246" spans="2:35" x14ac:dyDescent="0.35">
      <c r="B246" s="94"/>
      <c r="AI246" s="63"/>
    </row>
    <row r="247" spans="2:35" x14ac:dyDescent="0.35">
      <c r="B247" s="94"/>
      <c r="AI247" s="63"/>
    </row>
    <row r="248" spans="2:35" x14ac:dyDescent="0.35">
      <c r="B248" s="94"/>
      <c r="AI248" s="63"/>
    </row>
    <row r="249" spans="2:35" x14ac:dyDescent="0.35">
      <c r="B249" s="94"/>
      <c r="AI249" s="63"/>
    </row>
    <row r="250" spans="2:35" x14ac:dyDescent="0.35">
      <c r="B250" s="94"/>
      <c r="AI250" s="63"/>
    </row>
    <row r="251" spans="2:35" x14ac:dyDescent="0.35">
      <c r="B251" s="94"/>
      <c r="AI251" s="63"/>
    </row>
    <row r="252" spans="2:35" x14ac:dyDescent="0.35">
      <c r="B252" s="94"/>
      <c r="AI252" s="63"/>
    </row>
    <row r="253" spans="2:35" x14ac:dyDescent="0.35">
      <c r="B253" s="94"/>
      <c r="AI253" s="63"/>
    </row>
    <row r="254" spans="2:35" x14ac:dyDescent="0.35">
      <c r="B254" s="94"/>
      <c r="AI254" s="63"/>
    </row>
    <row r="255" spans="2:35" x14ac:dyDescent="0.35">
      <c r="B255" s="94"/>
      <c r="AI255" s="63"/>
    </row>
    <row r="256" spans="2:35" x14ac:dyDescent="0.35">
      <c r="B256" s="94"/>
      <c r="AI256" s="63"/>
    </row>
    <row r="257" spans="2:35" x14ac:dyDescent="0.35">
      <c r="B257" s="94"/>
      <c r="AI257" s="63"/>
    </row>
    <row r="258" spans="2:35" x14ac:dyDescent="0.35">
      <c r="B258" s="94"/>
      <c r="AI258" s="63"/>
    </row>
    <row r="259" spans="2:35" x14ac:dyDescent="0.35">
      <c r="B259" s="94"/>
      <c r="AI259" s="63"/>
    </row>
    <row r="260" spans="2:35" x14ac:dyDescent="0.35">
      <c r="B260" s="94"/>
      <c r="AI260" s="63"/>
    </row>
    <row r="261" spans="2:35" x14ac:dyDescent="0.35">
      <c r="B261" s="94"/>
      <c r="AI261" s="63"/>
    </row>
    <row r="262" spans="2:35" x14ac:dyDescent="0.35">
      <c r="B262" s="94"/>
      <c r="AI262" s="63"/>
    </row>
    <row r="263" spans="2:35" x14ac:dyDescent="0.35">
      <c r="B263" s="94"/>
      <c r="AI263" s="63"/>
    </row>
    <row r="264" spans="2:35" x14ac:dyDescent="0.35">
      <c r="B264" s="94"/>
      <c r="AI264" s="63"/>
    </row>
    <row r="265" spans="2:35" x14ac:dyDescent="0.35">
      <c r="B265" s="94"/>
      <c r="AI265" s="63"/>
    </row>
    <row r="266" spans="2:35" x14ac:dyDescent="0.35">
      <c r="B266" s="94"/>
      <c r="AI266" s="63"/>
    </row>
    <row r="267" spans="2:35" x14ac:dyDescent="0.35">
      <c r="B267" s="94"/>
      <c r="AI267" s="63"/>
    </row>
    <row r="268" spans="2:35" x14ac:dyDescent="0.35">
      <c r="B268" s="94"/>
      <c r="AI268" s="63"/>
    </row>
    <row r="269" spans="2:35" x14ac:dyDescent="0.35">
      <c r="B269" s="94"/>
      <c r="AI269" s="63"/>
    </row>
    <row r="270" spans="2:35" x14ac:dyDescent="0.35">
      <c r="B270" s="94"/>
      <c r="AI270" s="63"/>
    </row>
    <row r="271" spans="2:35" x14ac:dyDescent="0.35">
      <c r="B271" s="94"/>
      <c r="AI271" s="63"/>
    </row>
    <row r="272" spans="2:35" x14ac:dyDescent="0.35">
      <c r="B272" s="94"/>
      <c r="AI272" s="63"/>
    </row>
    <row r="273" spans="2:35" x14ac:dyDescent="0.35">
      <c r="B273" s="94"/>
      <c r="AI273" s="63"/>
    </row>
    <row r="274" spans="2:35" x14ac:dyDescent="0.35">
      <c r="B274" s="94"/>
      <c r="AI274" s="63"/>
    </row>
    <row r="275" spans="2:35" x14ac:dyDescent="0.35">
      <c r="B275" s="94"/>
      <c r="AI275" s="63"/>
    </row>
    <row r="276" spans="2:35" x14ac:dyDescent="0.35">
      <c r="B276" s="94"/>
      <c r="AI276" s="63"/>
    </row>
    <row r="277" spans="2:35" x14ac:dyDescent="0.35">
      <c r="B277" s="94"/>
      <c r="AI277" s="63"/>
    </row>
    <row r="278" spans="2:35" x14ac:dyDescent="0.35">
      <c r="B278" s="94"/>
      <c r="AI278" s="63"/>
    </row>
    <row r="279" spans="2:35" x14ac:dyDescent="0.35">
      <c r="B279" s="94"/>
      <c r="AI279" s="63"/>
    </row>
    <row r="280" spans="2:35" x14ac:dyDescent="0.35">
      <c r="B280" s="94"/>
      <c r="AI280" s="63"/>
    </row>
    <row r="281" spans="2:35" x14ac:dyDescent="0.35">
      <c r="B281" s="94"/>
      <c r="AI281" s="63"/>
    </row>
    <row r="282" spans="2:35" x14ac:dyDescent="0.35">
      <c r="B282" s="94"/>
      <c r="AI282" s="63"/>
    </row>
    <row r="283" spans="2:35" x14ac:dyDescent="0.35">
      <c r="B283" s="94"/>
      <c r="AI283" s="63"/>
    </row>
    <row r="284" spans="2:35" x14ac:dyDescent="0.35">
      <c r="B284" s="94"/>
      <c r="AI284" s="63"/>
    </row>
    <row r="285" spans="2:35" x14ac:dyDescent="0.35">
      <c r="B285" s="94"/>
      <c r="AI285" s="63"/>
    </row>
    <row r="286" spans="2:35" x14ac:dyDescent="0.35">
      <c r="B286" s="94"/>
      <c r="AI286" s="63"/>
    </row>
    <row r="287" spans="2:35" x14ac:dyDescent="0.35">
      <c r="B287" s="94"/>
      <c r="AI287" s="63"/>
    </row>
    <row r="288" spans="2:35" x14ac:dyDescent="0.35">
      <c r="B288" s="94"/>
      <c r="AI288" s="63"/>
    </row>
    <row r="289" spans="2:35" x14ac:dyDescent="0.35">
      <c r="B289" s="94"/>
      <c r="AI289" s="63"/>
    </row>
    <row r="290" spans="2:35" x14ac:dyDescent="0.35">
      <c r="B290" s="94"/>
      <c r="AI290" s="63"/>
    </row>
    <row r="291" spans="2:35" x14ac:dyDescent="0.35">
      <c r="B291" s="94"/>
      <c r="AI291" s="63"/>
    </row>
    <row r="292" spans="2:35" x14ac:dyDescent="0.35">
      <c r="B292" s="94"/>
      <c r="AI292" s="63"/>
    </row>
    <row r="293" spans="2:35" x14ac:dyDescent="0.35">
      <c r="B293" s="94"/>
      <c r="AI293" s="63"/>
    </row>
    <row r="294" spans="2:35" x14ac:dyDescent="0.35">
      <c r="B294" s="94"/>
      <c r="AI294" s="63"/>
    </row>
    <row r="295" spans="2:35" x14ac:dyDescent="0.35">
      <c r="B295" s="94"/>
      <c r="AI295" s="63"/>
    </row>
    <row r="296" spans="2:35" x14ac:dyDescent="0.35">
      <c r="B296" s="94"/>
      <c r="AI296" s="63"/>
    </row>
    <row r="297" spans="2:35" x14ac:dyDescent="0.35">
      <c r="B297" s="94"/>
      <c r="AI297" s="63"/>
    </row>
    <row r="298" spans="2:35" x14ac:dyDescent="0.35">
      <c r="B298" s="94"/>
      <c r="AI298" s="63"/>
    </row>
    <row r="299" spans="2:35" x14ac:dyDescent="0.35">
      <c r="B299" s="94"/>
      <c r="AI299" s="63"/>
    </row>
    <row r="300" spans="2:35" x14ac:dyDescent="0.35">
      <c r="B300" s="94"/>
      <c r="AI300" s="63"/>
    </row>
    <row r="301" spans="2:35" x14ac:dyDescent="0.35">
      <c r="B301" s="94"/>
      <c r="AI301" s="63"/>
    </row>
    <row r="302" spans="2:35" x14ac:dyDescent="0.35">
      <c r="B302" s="94"/>
      <c r="AI302" s="63"/>
    </row>
    <row r="303" spans="2:35" x14ac:dyDescent="0.35">
      <c r="B303" s="94"/>
      <c r="AI303" s="63"/>
    </row>
    <row r="304" spans="2:35" x14ac:dyDescent="0.35">
      <c r="B304" s="94"/>
      <c r="AI304" s="63"/>
    </row>
    <row r="305" spans="2:35" x14ac:dyDescent="0.35">
      <c r="B305" s="94"/>
      <c r="AI305" s="63"/>
    </row>
    <row r="306" spans="2:35" x14ac:dyDescent="0.35">
      <c r="B306" s="94"/>
      <c r="AI306" s="63"/>
    </row>
    <row r="307" spans="2:35" x14ac:dyDescent="0.35">
      <c r="B307" s="94"/>
      <c r="AI307" s="63"/>
    </row>
    <row r="308" spans="2:35" x14ac:dyDescent="0.35">
      <c r="B308" s="94"/>
      <c r="AI308" s="63"/>
    </row>
    <row r="309" spans="2:35" x14ac:dyDescent="0.35">
      <c r="B309" s="94"/>
      <c r="AI309" s="63"/>
    </row>
    <row r="310" spans="2:35" x14ac:dyDescent="0.35">
      <c r="B310" s="94"/>
      <c r="AI310" s="63"/>
    </row>
    <row r="311" spans="2:35" x14ac:dyDescent="0.35">
      <c r="B311" s="94"/>
      <c r="AI311" s="63"/>
    </row>
    <row r="312" spans="2:35" x14ac:dyDescent="0.35">
      <c r="B312" s="94"/>
      <c r="AI312" s="63"/>
    </row>
    <row r="313" spans="2:35" x14ac:dyDescent="0.35">
      <c r="B313" s="94"/>
      <c r="AI313" s="63"/>
    </row>
    <row r="314" spans="2:35" x14ac:dyDescent="0.35">
      <c r="B314" s="94"/>
      <c r="AI314" s="63"/>
    </row>
    <row r="315" spans="2:35" x14ac:dyDescent="0.35">
      <c r="B315" s="94"/>
      <c r="AI315" s="63"/>
    </row>
    <row r="316" spans="2:35" x14ac:dyDescent="0.35">
      <c r="B316" s="94"/>
      <c r="AI316" s="63"/>
    </row>
    <row r="317" spans="2:35" x14ac:dyDescent="0.35">
      <c r="B317" s="94"/>
      <c r="AI317" s="63"/>
    </row>
    <row r="318" spans="2:35" x14ac:dyDescent="0.35">
      <c r="B318" s="94"/>
      <c r="AI318" s="63"/>
    </row>
    <row r="319" spans="2:35" x14ac:dyDescent="0.35">
      <c r="B319" s="94"/>
      <c r="AI319" s="63"/>
    </row>
    <row r="320" spans="2:35" x14ac:dyDescent="0.35">
      <c r="B320" s="94"/>
      <c r="AI320" s="63"/>
    </row>
    <row r="321" spans="2:35" x14ac:dyDescent="0.35">
      <c r="B321" s="94"/>
      <c r="AI321" s="63"/>
    </row>
    <row r="322" spans="2:35" x14ac:dyDescent="0.35">
      <c r="B322" s="94"/>
      <c r="AI322" s="63"/>
    </row>
    <row r="323" spans="2:35" x14ac:dyDescent="0.35">
      <c r="B323" s="94"/>
      <c r="AI323" s="63"/>
    </row>
    <row r="324" spans="2:35" x14ac:dyDescent="0.35">
      <c r="B324" s="94"/>
      <c r="AI324" s="63"/>
    </row>
    <row r="325" spans="2:35" x14ac:dyDescent="0.35">
      <c r="B325" s="94"/>
      <c r="AI325" s="63"/>
    </row>
    <row r="326" spans="2:35" x14ac:dyDescent="0.35">
      <c r="B326" s="94"/>
      <c r="AI326" s="63"/>
    </row>
    <row r="327" spans="2:35" x14ac:dyDescent="0.35">
      <c r="B327" s="94"/>
      <c r="AI327" s="63"/>
    </row>
    <row r="328" spans="2:35" x14ac:dyDescent="0.35">
      <c r="B328" s="94"/>
      <c r="AI328" s="63"/>
    </row>
    <row r="329" spans="2:35" x14ac:dyDescent="0.35">
      <c r="B329" s="94"/>
      <c r="AI329" s="63"/>
    </row>
    <row r="330" spans="2:35" x14ac:dyDescent="0.35">
      <c r="B330" s="94"/>
      <c r="AI330" s="63"/>
    </row>
    <row r="331" spans="2:35" x14ac:dyDescent="0.35">
      <c r="B331" s="94"/>
      <c r="AI331" s="63"/>
    </row>
    <row r="332" spans="2:35" x14ac:dyDescent="0.35">
      <c r="B332" s="94"/>
      <c r="AI332" s="63"/>
    </row>
    <row r="333" spans="2:35" x14ac:dyDescent="0.35">
      <c r="B333" s="94"/>
      <c r="AI333" s="63"/>
    </row>
    <row r="334" spans="2:35" x14ac:dyDescent="0.35">
      <c r="B334" s="94"/>
      <c r="AI334" s="63"/>
    </row>
    <row r="335" spans="2:35" x14ac:dyDescent="0.35">
      <c r="B335" s="94"/>
      <c r="AI335" s="63"/>
    </row>
    <row r="336" spans="2:35" x14ac:dyDescent="0.35">
      <c r="B336" s="94"/>
      <c r="AI336" s="63"/>
    </row>
    <row r="337" spans="2:2" x14ac:dyDescent="0.35">
      <c r="B337" s="94"/>
    </row>
  </sheetData>
  <conditionalFormatting sqref="AA128:AA151 Z127">
    <cfRule type="expression" dxfId="127" priority="92">
      <formula>SEARCH("S4",$A128)</formula>
    </cfRule>
    <cfRule type="expression" dxfId="126" priority="93">
      <formula>SEARCH("S3",$A128)</formula>
    </cfRule>
    <cfRule type="expression" dxfId="125" priority="94">
      <formula>SEARCH("S2",$A128)</formula>
    </cfRule>
    <cfRule type="expression" dxfId="124" priority="95">
      <formula>SEARCH("S1",$A128)</formula>
    </cfRule>
  </conditionalFormatting>
  <conditionalFormatting sqref="A3:D127">
    <cfRule type="expression" dxfId="123" priority="1">
      <formula>CELL("ligne")=ROW()</formula>
    </cfRule>
  </conditionalFormatting>
  <conditionalFormatting sqref="E3:E128">
    <cfRule type="duplicateValues" dxfId="122" priority="9"/>
    <cfRule type="expression" dxfId="121" priority="64">
      <formula>$F3="Mise en Dépôt"</formula>
    </cfRule>
    <cfRule type="expression" dxfId="120" priority="65">
      <formula>$F3="Opex"</formula>
    </cfRule>
    <cfRule type="expression" dxfId="119" priority="66">
      <formula>OR("Stage"=$F3,"E.Stage"=$F3)</formula>
    </cfRule>
    <cfRule type="expression" dxfId="118" priority="67">
      <formula>OR("Nti 1"=$F3,"Nti 2"=$F3)</formula>
    </cfRule>
    <cfRule type="expression" dxfId="117" priority="68">
      <formula>OR("IT"=$F3)</formula>
    </cfRule>
  </conditionalFormatting>
  <conditionalFormatting sqref="G3:G128">
    <cfRule type="duplicateValues" dxfId="116" priority="8"/>
    <cfRule type="expression" dxfId="115" priority="59">
      <formula>$H3="Mise en Dépôt"</formula>
    </cfRule>
    <cfRule type="expression" dxfId="114" priority="60">
      <formula>$H3="Opex"</formula>
    </cfRule>
    <cfRule type="expression" dxfId="113" priority="61">
      <formula>OR("Stage"=$H3,"E.Stage"=$H3)</formula>
    </cfRule>
    <cfRule type="expression" dxfId="112" priority="62">
      <formula>OR("Nti 1"=$H3,"Nti 2"=$H3)</formula>
    </cfRule>
    <cfRule type="expression" dxfId="111" priority="63">
      <formula>OR("IT"=$H3)</formula>
    </cfRule>
  </conditionalFormatting>
  <conditionalFormatting sqref="I3:I128">
    <cfRule type="duplicateValues" dxfId="110" priority="7"/>
    <cfRule type="expression" dxfId="109" priority="54">
      <formula>$J3="Mise en Dépôt"</formula>
    </cfRule>
    <cfRule type="expression" dxfId="108" priority="55">
      <formula>$J3="Opex"</formula>
    </cfRule>
    <cfRule type="expression" dxfId="107" priority="56">
      <formula>OR("Stage"=$J3,"E.Stage"=$J3)</formula>
    </cfRule>
    <cfRule type="expression" dxfId="106" priority="57">
      <formula>OR("Nti 1"=$J3,"Nti 2"=$J3)</formula>
    </cfRule>
    <cfRule type="expression" dxfId="105" priority="58">
      <formula>OR("IT"=$J3)</formula>
    </cfRule>
  </conditionalFormatting>
  <conditionalFormatting sqref="K3:K128">
    <cfRule type="duplicateValues" dxfId="104" priority="6"/>
    <cfRule type="expression" dxfId="103" priority="49">
      <formula>$L3="Mise en Dépôt"</formula>
    </cfRule>
    <cfRule type="expression" dxfId="102" priority="50">
      <formula>$L3="Opex"</formula>
    </cfRule>
    <cfRule type="expression" dxfId="101" priority="51">
      <formula>OR("Stage"=$L3,"E.Stage"=$L3)</formula>
    </cfRule>
    <cfRule type="expression" dxfId="100" priority="52">
      <formula>OR("Nti 1"=$L3,"Nti 2"=$L3)</formula>
    </cfRule>
    <cfRule type="expression" dxfId="99" priority="53">
      <formula>OR("IT"=$L3)</formula>
    </cfRule>
  </conditionalFormatting>
  <conditionalFormatting sqref="M3:M128">
    <cfRule type="duplicateValues" dxfId="98" priority="5"/>
    <cfRule type="expression" dxfId="97" priority="41">
      <formula>$N3="Mise en Dépôt"</formula>
    </cfRule>
    <cfRule type="expression" dxfId="96" priority="42">
      <formula>$N3="Opex"</formula>
    </cfRule>
    <cfRule type="expression" dxfId="95" priority="43">
      <formula>OR("Stage"=$N3,"E.Stage"=$N3)</formula>
    </cfRule>
    <cfRule type="expression" dxfId="94" priority="44">
      <formula>OR("Nti 1"=$N3,"Nti 2"=$N3)</formula>
    </cfRule>
    <cfRule type="expression" dxfId="93" priority="48">
      <formula>OR("IT"=$N3)</formula>
    </cfRule>
  </conditionalFormatting>
  <conditionalFormatting sqref="O3:O128">
    <cfRule type="duplicateValues" dxfId="92" priority="4"/>
    <cfRule type="expression" dxfId="91" priority="36">
      <formula>$P3="Mise en Dépôt"</formula>
    </cfRule>
    <cfRule type="expression" dxfId="90" priority="37">
      <formula>$P3="Opex"</formula>
    </cfRule>
    <cfRule type="expression" dxfId="89" priority="38">
      <formula>OR("Stage"=$P3,"E.Stage"=$P3)</formula>
    </cfRule>
    <cfRule type="expression" dxfId="88" priority="39">
      <formula>OR("Nti 1"=$P3,"Nti 2"=$P3)</formula>
    </cfRule>
    <cfRule type="expression" dxfId="87" priority="40">
      <formula>OR("IT"=$P3)</formula>
    </cfRule>
  </conditionalFormatting>
  <conditionalFormatting sqref="Q3:Q128">
    <cfRule type="duplicateValues" dxfId="86" priority="3"/>
    <cfRule type="expression" dxfId="85" priority="25">
      <formula>$R3="Mise en Dépôt"</formula>
    </cfRule>
    <cfRule type="expression" dxfId="84" priority="26">
      <formula>$R3="Opex"</formula>
    </cfRule>
    <cfRule type="expression" dxfId="83" priority="27">
      <formula>OR("Stage"=$R3,"E.Stage"=$R3)</formula>
    </cfRule>
    <cfRule type="expression" dxfId="82" priority="34">
      <formula>OR("Nti 1"=$R3,"Nti 2"=$R3)</formula>
    </cfRule>
    <cfRule type="expression" dxfId="81" priority="35">
      <formula>OR("IT"=$R3)</formula>
    </cfRule>
  </conditionalFormatting>
  <conditionalFormatting sqref="S3:S128">
    <cfRule type="duplicateValues" dxfId="80" priority="2"/>
    <cfRule type="expression" dxfId="79" priority="16">
      <formula>$T3="Mise en Dépôt"</formula>
    </cfRule>
    <cfRule type="expression" dxfId="78" priority="17">
      <formula>$T3="Opex"</formula>
    </cfRule>
    <cfRule type="expression" dxfId="77" priority="18">
      <formula>OR("Stage"=$T3,"E.Stage"=$T3)</formula>
    </cfRule>
    <cfRule type="expression" dxfId="76" priority="19">
      <formula>OR("Nti 1"=$T3,"Nti 2"=$T3)</formula>
    </cfRule>
    <cfRule type="expression" dxfId="75" priority="24">
      <formula>OR("IT"=$T3)</formula>
    </cfRule>
  </conditionalFormatting>
  <conditionalFormatting sqref="W3:W128">
    <cfRule type="expression" dxfId="74" priority="10">
      <formula>$X3="Mise en Dépôt"</formula>
    </cfRule>
    <cfRule type="expression" dxfId="73" priority="11">
      <formula>$X3="Opex"</formula>
    </cfRule>
    <cfRule type="expression" dxfId="72" priority="12">
      <formula>OR("Stage"=$X3,"E.Stage"=$X3)</formula>
    </cfRule>
    <cfRule type="expression" dxfId="71" priority="14">
      <formula>OR("Nti 1"=$X3,"Nti 2"=$X3)</formula>
    </cfRule>
    <cfRule type="expression" dxfId="70" priority="15">
      <formula>OR("IT"=$X3)</formula>
    </cfRule>
  </conditionalFormatting>
  <conditionalFormatting sqref="U3:U128">
    <cfRule type="expression" dxfId="69" priority="69">
      <formula>$V3="Mise en Dépôt"</formula>
    </cfRule>
    <cfRule type="expression" dxfId="68" priority="70">
      <formula>$V3="Opex"</formula>
    </cfRule>
    <cfRule type="expression" dxfId="67" priority="71">
      <formula>OR("Stage"=$V3,"E.Stage"=$V3)</formula>
    </cfRule>
    <cfRule type="expression" dxfId="66" priority="72">
      <formula>OR("Nti 1"=$V3,"Nti 2"=$V3)</formula>
    </cfRule>
    <cfRule type="expression" dxfId="65" priority="73">
      <formula>OR("IT"=$V3)</formula>
    </cfRule>
  </conditionalFormatting>
  <conditionalFormatting sqref="E3:X128">
    <cfRule type="cellIs" dxfId="64" priority="74" operator="equal">
      <formula>$AA$11</formula>
    </cfRule>
    <cfRule type="cellIs" dxfId="63" priority="75" operator="equal">
      <formula>$AA$10</formula>
    </cfRule>
    <cfRule type="cellIs" dxfId="62" priority="76" operator="equal">
      <formula>$AA$9</formula>
    </cfRule>
    <cfRule type="cellIs" dxfId="61" priority="77" operator="equal">
      <formula>$AA$8</formula>
    </cfRule>
    <cfRule type="cellIs" dxfId="60" priority="78" operator="equal">
      <formula>$AA$7</formula>
    </cfRule>
    <cfRule type="cellIs" dxfId="59" priority="79" operator="equal">
      <formula>$AA$12</formula>
    </cfRule>
    <cfRule type="cellIs" dxfId="58" priority="80" operator="equal">
      <formula>$AA$6</formula>
    </cfRule>
  </conditionalFormatting>
  <conditionalFormatting sqref="A3:Y128">
    <cfRule type="expression" dxfId="57" priority="81">
      <formula>SEARCH("S4",$A3)</formula>
    </cfRule>
    <cfRule type="expression" dxfId="56" priority="136">
      <formula>SEARCH("S3",$A3)</formula>
    </cfRule>
    <cfRule type="expression" dxfId="55" priority="137">
      <formula>SEARCH("S2",$A3)</formula>
    </cfRule>
    <cfRule type="expression" dxfId="54" priority="138">
      <formula>SEARCH("S1",$A3)</formula>
    </cfRule>
  </conditionalFormatting>
  <dataValidations count="4">
    <dataValidation type="list" allowBlank="1" showInputMessage="1" showErrorMessage="1" sqref="T3:T126 F3:F126 R3:R126 P3:P126 N3:N126 L3:L126 J3:J126 H3:H126 V3:V126 X3:X126 W7 W62 W108:W126">
      <formula1>$AA$5:$AA$12</formula1>
    </dataValidation>
    <dataValidation type="list" allowBlank="1" showInputMessage="1" showErrorMessage="1" sqref="A3:A126">
      <formula1>$AC$5:$AC$10</formula1>
    </dataValidation>
    <dataValidation type="list" allowBlank="1" showInputMessage="1" showErrorMessage="1" sqref="C3:C126">
      <formula1>$AD$5:$AD$16</formula1>
    </dataValidation>
    <dataValidation type="list" allowBlank="1" showInputMessage="1" showErrorMessage="1" sqref="D3:D126">
      <formula1>$AC$13:$AC$18</formula1>
    </dataValidation>
  </dataValidations>
  <pageMargins left="0.70866141732283472" right="0.70866141732283472" top="0.74803149606299213" bottom="0.74803149606299213" header="0.31496062992125984" footer="0.31496062992125984"/>
  <pageSetup paperSize="9" scale="13" orientation="landscape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D2C83B07-21A9-48CD-BF41-F2A087BE4351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8B81C002-41A7-4480-9EA1-C1347431701A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BA auto section</vt:lpstr>
      <vt:lpstr>Armement cie</vt:lpstr>
      <vt:lpstr>Armement</vt:lpstr>
      <vt:lpstr>Nom</vt:lpstr>
      <vt:lpstr>NomCie</vt:lpstr>
      <vt:lpstr>Section</vt:lpstr>
      <vt:lpstr>'Armement cie'!Zone_d_impression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BERTHE Jérôme CNE</dc:creator>
  <cp:lastModifiedBy>BERTHE Jérôme CNE</cp:lastModifiedBy>
  <cp:lastPrinted>2020-04-06T12:37:25Z</cp:lastPrinted>
  <dcterms:created xsi:type="dcterms:W3CDTF">2006-09-16T00:00:00Z</dcterms:created>
  <dcterms:modified xsi:type="dcterms:W3CDTF">2020-04-14T13:02:22Z</dcterms:modified>
</cp:coreProperties>
</file>