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line\Desktop\"/>
    </mc:Choice>
  </mc:AlternateContent>
  <bookViews>
    <workbookView xWindow="0" yWindow="0" windowWidth="20490" windowHeight="7155" activeTab="3"/>
  </bookViews>
  <sheets>
    <sheet name="CHARGE AFFAIRE JJ" sheetId="1" r:id="rId1"/>
    <sheet name="CHARGE AFFAIRE CH" sheetId="2" r:id="rId2"/>
    <sheet name="CHARGE AFFAIRE BB" sheetId="3" r:id="rId3"/>
    <sheet name="COMPILATION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4" i="4" l="1"/>
  <c r="AC4" i="4"/>
  <c r="AE4" i="4" s="1"/>
  <c r="K4" i="4"/>
  <c r="D4" i="4"/>
  <c r="AC3" i="4"/>
  <c r="AE3" i="4" s="1"/>
  <c r="P3" i="4"/>
  <c r="K3" i="4"/>
  <c r="D3" i="4"/>
  <c r="AC2" i="4"/>
  <c r="AE2" i="4" s="1"/>
  <c r="D2" i="4"/>
  <c r="AC2" i="3"/>
  <c r="AE2" i="3" s="1"/>
  <c r="D2" i="3"/>
  <c r="AC2" i="2"/>
  <c r="AE2" i="2" s="1"/>
  <c r="K2" i="2"/>
  <c r="D2" i="2"/>
  <c r="AC2" i="1"/>
  <c r="AD2" i="1" s="1"/>
  <c r="P2" i="1"/>
  <c r="K2" i="1"/>
  <c r="D2" i="1"/>
  <c r="AD3" i="4" l="1"/>
  <c r="AD2" i="4"/>
  <c r="AD2" i="2"/>
  <c r="AD2" i="3"/>
  <c r="AE2" i="1"/>
</calcChain>
</file>

<file path=xl/sharedStrings.xml><?xml version="1.0" encoding="utf-8"?>
<sst xmlns="http://schemas.openxmlformats.org/spreadsheetml/2006/main" count="184" uniqueCount="35">
  <si>
    <t>N° cde</t>
  </si>
  <si>
    <t>Affaire</t>
  </si>
  <si>
    <t>Société</t>
  </si>
  <si>
    <t>Chargé d'affaire</t>
  </si>
  <si>
    <t>ETAT</t>
  </si>
  <si>
    <t>n° interne client</t>
  </si>
  <si>
    <t>Libellé affaire</t>
  </si>
  <si>
    <t>Total cde</t>
  </si>
  <si>
    <t>N°fac 1</t>
  </si>
  <si>
    <t>Date</t>
  </si>
  <si>
    <t>mois</t>
  </si>
  <si>
    <t>Montant ht</t>
  </si>
  <si>
    <t>Payée</t>
  </si>
  <si>
    <t>N°fac2</t>
  </si>
  <si>
    <t>date</t>
  </si>
  <si>
    <t>N°fac 3</t>
  </si>
  <si>
    <t>N° fac 4</t>
  </si>
  <si>
    <t>Montant HT</t>
  </si>
  <si>
    <t>Montant total facture</t>
  </si>
  <si>
    <t>Avancement facturation</t>
  </si>
  <si>
    <t>reste à facturer</t>
  </si>
  <si>
    <t>achats</t>
  </si>
  <si>
    <t>rentabilité</t>
  </si>
  <si>
    <t>CD1402</t>
  </si>
  <si>
    <t>Accepté</t>
  </si>
  <si>
    <t/>
  </si>
  <si>
    <t>JJ183012</t>
  </si>
  <si>
    <t>MICHEL</t>
  </si>
  <si>
    <t>controles</t>
  </si>
  <si>
    <t>CD1403</t>
  </si>
  <si>
    <t>CH173012</t>
  </si>
  <si>
    <t>GERARD</t>
  </si>
  <si>
    <t>CD1407</t>
  </si>
  <si>
    <t>BB183012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</si>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</sst>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1" xfId="0" applyFill="1" applyBorder="1" applyProtection="1"/>
    <xf numFmtId="0" fontId="0" fillId="2" borderId="1" xfId="0" applyFill="1" applyBorder="1" applyAlignment="1" applyProtection="1">
      <alignment horizontal="center"/>
      <protection locked="0"/>
    </xf>
    <xf numFmtId="8" fontId="0" fillId="2" borderId="1" xfId="0" applyNumberFormat="1" applyFill="1" applyBorder="1" applyProtection="1">
      <protection locked="0"/>
    </xf>
    <xf numFmtId="0" fontId="0" fillId="3" borderId="1" xfId="0" applyFill="1" applyBorder="1"/>
    <xf numFmtId="14" fontId="0" fillId="3" borderId="1" xfId="0" applyNumberFormat="1" applyFill="1" applyBorder="1"/>
    <xf numFmtId="0" fontId="0" fillId="3" borderId="1" xfId="0" applyNumberFormat="1" applyFill="1" applyBorder="1"/>
    <xf numFmtId="8" fontId="0" fillId="3" borderId="1" xfId="0" applyNumberFormat="1" applyFill="1" applyBorder="1"/>
    <xf numFmtId="0" fontId="0" fillId="4" borderId="1" xfId="0" applyFill="1" applyBorder="1"/>
    <xf numFmtId="8" fontId="0" fillId="4" borderId="1" xfId="0" applyNumberFormat="1" applyFill="1" applyBorder="1"/>
    <xf numFmtId="0" fontId="0" fillId="5" borderId="1" xfId="0" applyFill="1" applyBorder="1"/>
    <xf numFmtId="8" fontId="0" fillId="5" borderId="1" xfId="0" applyNumberFormat="1" applyFill="1" applyBorder="1"/>
    <xf numFmtId="0" fontId="0" fillId="6" borderId="1" xfId="0" applyFill="1" applyBorder="1"/>
    <xf numFmtId="8" fontId="0" fillId="6" borderId="1" xfId="0" applyNumberFormat="1" applyFill="1" applyBorder="1"/>
    <xf numFmtId="0" fontId="2" fillId="7" borderId="1" xfId="0" applyFont="1" applyFill="1" applyBorder="1" applyAlignment="1" applyProtection="1">
      <alignment horizontal="center"/>
    </xf>
    <xf numFmtId="9" fontId="0" fillId="2" borderId="1" xfId="1" applyNumberFormat="1" applyFont="1" applyFill="1" applyBorder="1" applyAlignment="1" applyProtection="1">
      <alignment horizontal="center"/>
    </xf>
    <xf numFmtId="8" fontId="0" fillId="2" borderId="1" xfId="0" applyNumberFormat="1" applyFill="1" applyBorder="1" applyProtection="1"/>
    <xf numFmtId="8" fontId="0" fillId="2" borderId="1" xfId="0" applyNumberFormat="1" applyFill="1" applyBorder="1" applyAlignment="1" applyProtection="1">
      <alignment horizontal="center"/>
    </xf>
    <xf numFmtId="0" fontId="0" fillId="2" borderId="2" xfId="0" applyFill="1" applyBorder="1" applyProtection="1">
      <protection locked="0"/>
    </xf>
    <xf numFmtId="14" fontId="0" fillId="4" borderId="1" xfId="0" applyNumberFormat="1" applyFill="1" applyBorder="1"/>
    <xf numFmtId="0" fontId="0" fillId="4" borderId="1" xfId="0" applyNumberFormat="1" applyFill="1" applyBorder="1"/>
    <xf numFmtId="14" fontId="0" fillId="5" borderId="1" xfId="0" applyNumberFormat="1" applyFill="1" applyBorder="1"/>
    <xf numFmtId="0" fontId="0" fillId="5" borderId="1" xfId="0" applyNumberFormat="1" applyFill="1" applyBorder="1"/>
    <xf numFmtId="14" fontId="0" fillId="6" borderId="1" xfId="0" applyNumberFormat="1" applyFill="1" applyBorder="1"/>
    <xf numFmtId="0" fontId="0" fillId="6" borderId="1" xfId="0" applyNumberFormat="1" applyFill="1" applyBorder="1"/>
    <xf numFmtId="8" fontId="2" fillId="7" borderId="1" xfId="0" applyNumberFormat="1" applyFont="1" applyFill="1" applyBorder="1" applyAlignment="1">
      <alignment horizontal="center"/>
    </xf>
    <xf numFmtId="9" fontId="0" fillId="2" borderId="1" xfId="1" applyNumberFormat="1" applyFont="1" applyFill="1" applyBorder="1" applyAlignment="1">
      <alignment horizontal="center"/>
    </xf>
    <xf numFmtId="8" fontId="0" fillId="2" borderId="1" xfId="0" applyNumberFormat="1" applyFill="1" applyBorder="1"/>
  </cellXfs>
  <cellStyles count="2">
    <cellStyle name="Normal" xfId="0" builtinId="0"/>
    <cellStyle name="Pourcentage" xfId="1" builtinId="5"/>
  </cellStyles>
  <dxfs count="10">
    <dxf>
      <font>
        <b val="0"/>
        <i/>
        <color rgb="FFFF0000"/>
      </font>
      <fill>
        <patternFill patternType="solid">
          <bgColor theme="0" tint="-4.9989318521683403E-2"/>
        </patternFill>
      </fill>
    </dxf>
    <dxf>
      <font>
        <b val="0"/>
        <i/>
        <color rgb="FFFF0000"/>
      </font>
      <fill>
        <patternFill patternType="solid">
          <bgColor theme="0" tint="-4.9989318521683403E-2"/>
        </patternFill>
      </fill>
    </dxf>
    <dxf>
      <font>
        <b val="0"/>
        <i/>
        <color rgb="FFFF0000"/>
      </font>
      <fill>
        <patternFill patternType="solid">
          <bgColor theme="0" tint="-4.9989318521683403E-2"/>
        </patternFill>
      </fill>
    </dxf>
    <dxf>
      <font>
        <b val="0"/>
        <i/>
        <color rgb="FFFF0000"/>
      </font>
      <fill>
        <patternFill patternType="solid">
          <bgColor theme="0" tint="-4.9989318521683403E-2"/>
        </patternFill>
      </fill>
    </dxf>
    <dxf>
      <font>
        <b val="0"/>
        <i/>
        <color rgb="FFFF0000"/>
      </font>
      <fill>
        <patternFill patternType="solid">
          <bgColor theme="0" tint="-4.9989318521683403E-2"/>
        </patternFill>
      </fill>
    </dxf>
    <dxf>
      <font>
        <b val="0"/>
        <i/>
        <color rgb="FFFF0000"/>
      </font>
      <fill>
        <patternFill patternType="solid">
          <bgColor theme="0" tint="-4.9989318521683403E-2"/>
        </patternFill>
      </fill>
    </dxf>
    <dxf>
      <font>
        <b val="0"/>
        <i/>
        <color rgb="FFFF0000"/>
      </font>
      <fill>
        <patternFill patternType="solid">
          <bgColor theme="0" tint="-4.9989318521683403E-2"/>
        </patternFill>
      </fill>
    </dxf>
    <dxf>
      <font>
        <b val="0"/>
        <i/>
        <color rgb="FFFF0000"/>
      </font>
      <fill>
        <patternFill patternType="solid">
          <bgColor theme="0" tint="-4.9989318521683403E-2"/>
        </patternFill>
      </fill>
    </dxf>
    <dxf>
      <font>
        <b val="0"/>
        <i/>
        <color rgb="FFFF0000"/>
      </font>
      <fill>
        <patternFill patternType="solid">
          <bgColor theme="0" tint="-4.9989318521683403E-2"/>
        </patternFill>
      </fill>
    </dxf>
    <dxf>
      <font>
        <b val="0"/>
        <i/>
        <color rgb="FFFF0000"/>
      </font>
      <fill>
        <patternFill patternType="solid"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"/>
  <sheetViews>
    <sheetView workbookViewId="0">
      <selection activeCell="A2" sqref="A2:XFD2"/>
    </sheetView>
  </sheetViews>
  <sheetFormatPr baseColWidth="10" defaultRowHeight="15" x14ac:dyDescent="0.25"/>
  <cols>
    <col min="6" max="6" width="15.28515625" bestFit="1" customWidth="1"/>
    <col min="7" max="7" width="72.85546875" bestFit="1" customWidth="1"/>
    <col min="29" max="29" width="20.140625" bestFit="1" customWidth="1"/>
    <col min="30" max="30" width="22.5703125" bestFit="1" customWidth="1"/>
    <col min="31" max="31" width="14.42578125" bestFit="1" customWidth="1"/>
    <col min="32" max="32" width="13.42578125" customWidth="1"/>
    <col min="33" max="33" width="12.42578125" customWidth="1"/>
  </cols>
  <sheetData>
    <row r="1" spans="1:33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1" t="s">
        <v>6</v>
      </c>
      <c r="H1" s="4" t="s">
        <v>7</v>
      </c>
      <c r="I1" s="5" t="s">
        <v>8</v>
      </c>
      <c r="J1" s="6" t="s">
        <v>9</v>
      </c>
      <c r="K1" s="7" t="s">
        <v>10</v>
      </c>
      <c r="L1" s="8" t="s">
        <v>11</v>
      </c>
      <c r="M1" s="8" t="s">
        <v>12</v>
      </c>
      <c r="N1" s="9" t="s">
        <v>13</v>
      </c>
      <c r="O1" s="9" t="s">
        <v>14</v>
      </c>
      <c r="P1" s="9" t="s">
        <v>10</v>
      </c>
      <c r="Q1" s="10" t="s">
        <v>11</v>
      </c>
      <c r="R1" s="10" t="s">
        <v>12</v>
      </c>
      <c r="S1" s="11" t="s">
        <v>15</v>
      </c>
      <c r="T1" s="11" t="s">
        <v>14</v>
      </c>
      <c r="U1" s="11" t="s">
        <v>10</v>
      </c>
      <c r="V1" s="12" t="s">
        <v>11</v>
      </c>
      <c r="W1" s="12" t="s">
        <v>12</v>
      </c>
      <c r="X1" s="13" t="s">
        <v>16</v>
      </c>
      <c r="Y1" s="13" t="s">
        <v>14</v>
      </c>
      <c r="Z1" s="13" t="s">
        <v>10</v>
      </c>
      <c r="AA1" s="14" t="s">
        <v>17</v>
      </c>
      <c r="AB1" s="14" t="s">
        <v>12</v>
      </c>
      <c r="AC1" s="15" t="s">
        <v>18</v>
      </c>
      <c r="AD1" s="16" t="s">
        <v>19</v>
      </c>
      <c r="AE1" s="17" t="s">
        <v>20</v>
      </c>
      <c r="AF1" s="18" t="s">
        <v>21</v>
      </c>
      <c r="AG1" s="18" t="s">
        <v>22</v>
      </c>
    </row>
    <row r="2" spans="1:33" x14ac:dyDescent="0.25">
      <c r="A2" s="1" t="s">
        <v>23</v>
      </c>
      <c r="B2" s="1" t="s">
        <v>26</v>
      </c>
      <c r="C2" s="1" t="s">
        <v>27</v>
      </c>
      <c r="D2" s="2" t="str">
        <f t="shared" ref="D2" si="0">+LEFT(B2,2)</f>
        <v>JJ</v>
      </c>
      <c r="E2" s="1" t="s">
        <v>24</v>
      </c>
      <c r="F2" s="3">
        <v>283313</v>
      </c>
      <c r="G2" s="19" t="s">
        <v>28</v>
      </c>
      <c r="H2" s="4">
        <v>10000</v>
      </c>
      <c r="I2" s="5">
        <v>142102</v>
      </c>
      <c r="J2" s="6">
        <v>43277</v>
      </c>
      <c r="K2" s="7">
        <f t="shared" ref="K2" si="1">+MONTH(J2)</f>
        <v>6</v>
      </c>
      <c r="L2" s="8">
        <v>5000</v>
      </c>
      <c r="M2" s="8" t="s">
        <v>12</v>
      </c>
      <c r="N2" s="9">
        <v>142103</v>
      </c>
      <c r="O2" s="20">
        <v>43279</v>
      </c>
      <c r="P2" s="21">
        <f t="shared" ref="P2" si="2">+MONTH(O2)</f>
        <v>6</v>
      </c>
      <c r="Q2" s="10">
        <v>1000</v>
      </c>
      <c r="R2" s="10" t="s">
        <v>25</v>
      </c>
      <c r="S2" s="11"/>
      <c r="T2" s="22"/>
      <c r="U2" s="23"/>
      <c r="V2" s="12"/>
      <c r="W2" s="12" t="s">
        <v>25</v>
      </c>
      <c r="X2" s="13"/>
      <c r="Y2" s="24"/>
      <c r="Z2" s="25"/>
      <c r="AA2" s="14"/>
      <c r="AB2" s="14" t="s">
        <v>25</v>
      </c>
      <c r="AC2" s="26">
        <f>+AA2+V2+Q2+L2</f>
        <v>6000</v>
      </c>
      <c r="AD2" s="27">
        <f>+IF(H2=0,"pas de cde",IF(AC2=0,"non facturé",IF(AC2=H2,"100% facturé",AC2/H2)))</f>
        <v>0.6</v>
      </c>
      <c r="AE2" s="28">
        <f>+H2-AC2</f>
        <v>4000</v>
      </c>
      <c r="AF2" s="28"/>
      <c r="AG2" s="28"/>
    </row>
  </sheetData>
  <conditionalFormatting sqref="A2:AG2">
    <cfRule type="expression" dxfId="8" priority="1">
      <formula>$AD2&lt;&gt;"100% facturé"</formula>
    </cfRule>
  </conditionalFormatting>
  <dataValidations count="1">
    <dataValidation type="list" allowBlank="1" showInputMessage="1" showErrorMessage="1" sqref="E2">
      <formula1>"Accepté,refusé,en attente"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"/>
  <sheetViews>
    <sheetView topLeftCell="U1" workbookViewId="0">
      <selection activeCell="U2" sqref="A2:XFD2"/>
    </sheetView>
  </sheetViews>
  <sheetFormatPr baseColWidth="10" defaultRowHeight="15" x14ac:dyDescent="0.25"/>
  <cols>
    <col min="4" max="4" width="15" bestFit="1" customWidth="1"/>
    <col min="6" max="6" width="15.28515625" bestFit="1" customWidth="1"/>
    <col min="7" max="7" width="72.85546875" bestFit="1" customWidth="1"/>
    <col min="29" max="29" width="20.140625" bestFit="1" customWidth="1"/>
    <col min="30" max="30" width="22.5703125" bestFit="1" customWidth="1"/>
    <col min="31" max="31" width="14.42578125" bestFit="1" customWidth="1"/>
    <col min="32" max="32" width="13.42578125" customWidth="1"/>
    <col min="33" max="33" width="12.42578125" customWidth="1"/>
  </cols>
  <sheetData>
    <row r="1" spans="1:33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1" t="s">
        <v>6</v>
      </c>
      <c r="H1" s="4" t="s">
        <v>7</v>
      </c>
      <c r="I1" s="5" t="s">
        <v>8</v>
      </c>
      <c r="J1" s="6" t="s">
        <v>9</v>
      </c>
      <c r="K1" s="7" t="s">
        <v>10</v>
      </c>
      <c r="L1" s="8" t="s">
        <v>11</v>
      </c>
      <c r="M1" s="8" t="s">
        <v>12</v>
      </c>
      <c r="N1" s="9" t="s">
        <v>13</v>
      </c>
      <c r="O1" s="9" t="s">
        <v>14</v>
      </c>
      <c r="P1" s="9" t="s">
        <v>10</v>
      </c>
      <c r="Q1" s="10" t="s">
        <v>11</v>
      </c>
      <c r="R1" s="10" t="s">
        <v>12</v>
      </c>
      <c r="S1" s="11" t="s">
        <v>15</v>
      </c>
      <c r="T1" s="11" t="s">
        <v>14</v>
      </c>
      <c r="U1" s="11" t="s">
        <v>10</v>
      </c>
      <c r="V1" s="12" t="s">
        <v>11</v>
      </c>
      <c r="W1" s="12" t="s">
        <v>12</v>
      </c>
      <c r="X1" s="13" t="s">
        <v>16</v>
      </c>
      <c r="Y1" s="13" t="s">
        <v>14</v>
      </c>
      <c r="Z1" s="13" t="s">
        <v>10</v>
      </c>
      <c r="AA1" s="14" t="s">
        <v>17</v>
      </c>
      <c r="AB1" s="14" t="s">
        <v>12</v>
      </c>
      <c r="AC1" s="15" t="s">
        <v>18</v>
      </c>
      <c r="AD1" s="16" t="s">
        <v>19</v>
      </c>
      <c r="AE1" s="17" t="s">
        <v>20</v>
      </c>
      <c r="AF1" s="18" t="s">
        <v>21</v>
      </c>
      <c r="AG1" s="18" t="s">
        <v>22</v>
      </c>
    </row>
    <row r="2" spans="1:33" x14ac:dyDescent="0.25">
      <c r="A2" s="1" t="s">
        <v>29</v>
      </c>
      <c r="B2" s="1" t="s">
        <v>30</v>
      </c>
      <c r="C2" s="1" t="s">
        <v>31</v>
      </c>
      <c r="D2" s="2" t="str">
        <f t="shared" ref="D2" si="0">+LEFT(B2,2)</f>
        <v>CH</v>
      </c>
      <c r="E2" s="1" t="s">
        <v>24</v>
      </c>
      <c r="F2" s="3">
        <v>125454554</v>
      </c>
      <c r="G2" s="19" t="s">
        <v>28</v>
      </c>
      <c r="H2" s="4">
        <v>50000</v>
      </c>
      <c r="I2" s="5">
        <v>142105</v>
      </c>
      <c r="J2" s="6">
        <v>43277</v>
      </c>
      <c r="K2" s="7">
        <f t="shared" ref="K2" si="1">+MONTH(J2)</f>
        <v>6</v>
      </c>
      <c r="L2" s="8">
        <v>15000</v>
      </c>
      <c r="M2" s="8" t="s">
        <v>12</v>
      </c>
      <c r="N2" s="9"/>
      <c r="O2" s="20"/>
      <c r="P2" s="21"/>
      <c r="Q2" s="10"/>
      <c r="R2" s="10" t="s">
        <v>25</v>
      </c>
      <c r="S2" s="11"/>
      <c r="T2" s="22"/>
      <c r="U2" s="23"/>
      <c r="V2" s="12"/>
      <c r="W2" s="12" t="s">
        <v>25</v>
      </c>
      <c r="X2" s="13"/>
      <c r="Y2" s="24"/>
      <c r="Z2" s="25"/>
      <c r="AA2" s="14"/>
      <c r="AB2" s="14" t="s">
        <v>25</v>
      </c>
      <c r="AC2" s="26">
        <f>+AA2+V2+Q2+L2</f>
        <v>15000</v>
      </c>
      <c r="AD2" s="27">
        <f>+IF(H2=0,"pas de cde",IF(AC2=0,"non facturé",IF(AC2=H2,"100% facturé",AC2/H2)))</f>
        <v>0.3</v>
      </c>
      <c r="AE2" s="28">
        <f>+H2-AC2</f>
        <v>35000</v>
      </c>
      <c r="AF2" s="28"/>
      <c r="AG2" s="28"/>
    </row>
  </sheetData>
  <conditionalFormatting sqref="A2:AG2">
    <cfRule type="expression" dxfId="7" priority="1">
      <formula>$AD2&lt;&gt;"100% facturé"</formula>
    </cfRule>
  </conditionalFormatting>
  <dataValidations count="1">
    <dataValidation type="list" allowBlank="1" showInputMessage="1" showErrorMessage="1" sqref="E2">
      <formula1>"Accepté,refusé,en attente"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"/>
  <sheetViews>
    <sheetView topLeftCell="H1" workbookViewId="0">
      <selection activeCell="H1" sqref="A1:XFD2"/>
    </sheetView>
  </sheetViews>
  <sheetFormatPr baseColWidth="10" defaultRowHeight="15" x14ac:dyDescent="0.25"/>
  <cols>
    <col min="6" max="6" width="15.28515625" bestFit="1" customWidth="1"/>
    <col min="7" max="7" width="72.85546875" bestFit="1" customWidth="1"/>
    <col min="29" max="29" width="20.140625" bestFit="1" customWidth="1"/>
    <col min="30" max="30" width="22.5703125" bestFit="1" customWidth="1"/>
    <col min="31" max="31" width="14.42578125" bestFit="1" customWidth="1"/>
    <col min="32" max="32" width="13.42578125" customWidth="1"/>
    <col min="33" max="33" width="12.42578125" customWidth="1"/>
  </cols>
  <sheetData>
    <row r="1" spans="1:33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1" t="s">
        <v>6</v>
      </c>
      <c r="H1" s="4" t="s">
        <v>7</v>
      </c>
      <c r="I1" s="5" t="s">
        <v>8</v>
      </c>
      <c r="J1" s="6" t="s">
        <v>9</v>
      </c>
      <c r="K1" s="7" t="s">
        <v>10</v>
      </c>
      <c r="L1" s="8" t="s">
        <v>11</v>
      </c>
      <c r="M1" s="8" t="s">
        <v>12</v>
      </c>
      <c r="N1" s="9" t="s">
        <v>13</v>
      </c>
      <c r="O1" s="9" t="s">
        <v>14</v>
      </c>
      <c r="P1" s="9" t="s">
        <v>10</v>
      </c>
      <c r="Q1" s="10" t="s">
        <v>11</v>
      </c>
      <c r="R1" s="10" t="s">
        <v>12</v>
      </c>
      <c r="S1" s="11" t="s">
        <v>15</v>
      </c>
      <c r="T1" s="11" t="s">
        <v>14</v>
      </c>
      <c r="U1" s="11" t="s">
        <v>10</v>
      </c>
      <c r="V1" s="12" t="s">
        <v>11</v>
      </c>
      <c r="W1" s="12" t="s">
        <v>12</v>
      </c>
      <c r="X1" s="13" t="s">
        <v>16</v>
      </c>
      <c r="Y1" s="13" t="s">
        <v>14</v>
      </c>
      <c r="Z1" s="13" t="s">
        <v>10</v>
      </c>
      <c r="AA1" s="14" t="s">
        <v>17</v>
      </c>
      <c r="AB1" s="14" t="s">
        <v>12</v>
      </c>
      <c r="AC1" s="15" t="s">
        <v>18</v>
      </c>
      <c r="AD1" s="16" t="s">
        <v>19</v>
      </c>
      <c r="AE1" s="17" t="s">
        <v>20</v>
      </c>
      <c r="AF1" s="18" t="s">
        <v>21</v>
      </c>
      <c r="AG1" s="18" t="s">
        <v>22</v>
      </c>
    </row>
    <row r="2" spans="1:33" x14ac:dyDescent="0.25">
      <c r="A2" s="1" t="s">
        <v>32</v>
      </c>
      <c r="B2" s="1" t="s">
        <v>33</v>
      </c>
      <c r="C2" s="1" t="s">
        <v>34</v>
      </c>
      <c r="D2" s="2" t="str">
        <f t="shared" ref="D2" si="0">+LEFT(B2,2)</f>
        <v>BB</v>
      </c>
      <c r="E2" s="1" t="s">
        <v>24</v>
      </c>
      <c r="F2" s="3">
        <v>45545</v>
      </c>
      <c r="G2" s="19" t="s">
        <v>28</v>
      </c>
      <c r="H2" s="4">
        <v>200</v>
      </c>
      <c r="I2" s="5"/>
      <c r="J2" s="6"/>
      <c r="K2" s="7"/>
      <c r="L2" s="8"/>
      <c r="M2" s="8"/>
      <c r="N2" s="9"/>
      <c r="O2" s="20"/>
      <c r="P2" s="21"/>
      <c r="Q2" s="10"/>
      <c r="R2" s="10" t="s">
        <v>25</v>
      </c>
      <c r="S2" s="11"/>
      <c r="T2" s="22"/>
      <c r="U2" s="23"/>
      <c r="V2" s="12"/>
      <c r="W2" s="12" t="s">
        <v>25</v>
      </c>
      <c r="X2" s="13"/>
      <c r="Y2" s="24"/>
      <c r="Z2" s="25"/>
      <c r="AA2" s="14"/>
      <c r="AB2" s="14" t="s">
        <v>25</v>
      </c>
      <c r="AC2" s="26">
        <f>+AA2+V2+Q2+L2</f>
        <v>0</v>
      </c>
      <c r="AD2" s="27" t="str">
        <f>+IF(H2=0,"pas de cde",IF(AC2=0,"non facturé",IF(AC2=H2,"100% facturé",AC2/H2)))</f>
        <v>non facturé</v>
      </c>
      <c r="AE2" s="28">
        <f>+H2-AC2</f>
        <v>200</v>
      </c>
      <c r="AF2" s="28"/>
      <c r="AG2" s="28"/>
    </row>
  </sheetData>
  <conditionalFormatting sqref="A2:AG2">
    <cfRule type="expression" dxfId="6" priority="1">
      <formula>$AD2&lt;&gt;"100% facturé"</formula>
    </cfRule>
  </conditionalFormatting>
  <dataValidations count="1">
    <dataValidation type="list" allowBlank="1" showInputMessage="1" showErrorMessage="1" sqref="E2">
      <formula1>"Accepté,refusé,en attente"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"/>
  <sheetViews>
    <sheetView tabSelected="1" workbookViewId="0">
      <selection activeCell="D7" sqref="D7"/>
    </sheetView>
  </sheetViews>
  <sheetFormatPr baseColWidth="10" defaultRowHeight="15" x14ac:dyDescent="0.25"/>
  <cols>
    <col min="7" max="7" width="13.28515625" bestFit="1" customWidth="1"/>
  </cols>
  <sheetData>
    <row r="1" spans="1:33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1" t="s">
        <v>6</v>
      </c>
      <c r="H1" s="4" t="s">
        <v>7</v>
      </c>
      <c r="I1" s="5" t="s">
        <v>8</v>
      </c>
      <c r="J1" s="6" t="s">
        <v>9</v>
      </c>
      <c r="K1" s="7" t="s">
        <v>10</v>
      </c>
      <c r="L1" s="8" t="s">
        <v>11</v>
      </c>
      <c r="M1" s="8" t="s">
        <v>12</v>
      </c>
      <c r="N1" s="9" t="s">
        <v>13</v>
      </c>
      <c r="O1" s="9" t="s">
        <v>14</v>
      </c>
      <c r="P1" s="9" t="s">
        <v>10</v>
      </c>
      <c r="Q1" s="10" t="s">
        <v>11</v>
      </c>
      <c r="R1" s="10" t="s">
        <v>12</v>
      </c>
      <c r="S1" s="11" t="s">
        <v>15</v>
      </c>
      <c r="T1" s="11" t="s">
        <v>14</v>
      </c>
      <c r="U1" s="11" t="s">
        <v>10</v>
      </c>
      <c r="V1" s="12" t="s">
        <v>11</v>
      </c>
      <c r="W1" s="12" t="s">
        <v>12</v>
      </c>
      <c r="X1" s="13" t="s">
        <v>16</v>
      </c>
      <c r="Y1" s="13" t="s">
        <v>14</v>
      </c>
      <c r="Z1" s="13" t="s">
        <v>10</v>
      </c>
      <c r="AA1" s="14" t="s">
        <v>17</v>
      </c>
      <c r="AB1" s="14" t="s">
        <v>12</v>
      </c>
      <c r="AC1" s="15" t="s">
        <v>18</v>
      </c>
      <c r="AD1" s="16" t="s">
        <v>19</v>
      </c>
      <c r="AE1" s="17" t="s">
        <v>20</v>
      </c>
      <c r="AF1" s="18" t="s">
        <v>21</v>
      </c>
      <c r="AG1" s="18" t="s">
        <v>22</v>
      </c>
    </row>
    <row r="2" spans="1:33" x14ac:dyDescent="0.25">
      <c r="A2" s="1" t="s">
        <v>32</v>
      </c>
      <c r="B2" s="1" t="s">
        <v>33</v>
      </c>
      <c r="C2" s="1" t="s">
        <v>34</v>
      </c>
      <c r="D2" s="2" t="str">
        <f t="shared" ref="D2:D4" si="0">+LEFT(B2,2)</f>
        <v>BB</v>
      </c>
      <c r="E2" s="1" t="s">
        <v>24</v>
      </c>
      <c r="F2" s="3">
        <v>45545</v>
      </c>
      <c r="G2" s="19" t="s">
        <v>28</v>
      </c>
      <c r="H2" s="4">
        <v>200</v>
      </c>
      <c r="I2" s="5"/>
      <c r="J2" s="6"/>
      <c r="K2" s="7"/>
      <c r="L2" s="8"/>
      <c r="M2" s="8"/>
      <c r="N2" s="9"/>
      <c r="O2" s="20"/>
      <c r="P2" s="21"/>
      <c r="Q2" s="10"/>
      <c r="R2" s="10" t="s">
        <v>25</v>
      </c>
      <c r="S2" s="11"/>
      <c r="T2" s="22"/>
      <c r="U2" s="23"/>
      <c r="V2" s="12"/>
      <c r="W2" s="12" t="s">
        <v>25</v>
      </c>
      <c r="X2" s="13"/>
      <c r="Y2" s="24"/>
      <c r="Z2" s="25"/>
      <c r="AA2" s="14"/>
      <c r="AB2" s="14" t="s">
        <v>25</v>
      </c>
      <c r="AC2" s="26">
        <f>+AA2+V2+Q2+L2</f>
        <v>0</v>
      </c>
      <c r="AD2" s="27" t="str">
        <f>+IF(H2=0,"pas de cde",IF(AC2=0,"non facturé",IF(AC2=H2,"100% facturé",AC2/H2)))</f>
        <v>non facturé</v>
      </c>
      <c r="AE2" s="28">
        <f>+H2-AC2</f>
        <v>200</v>
      </c>
      <c r="AF2" s="28"/>
      <c r="AG2" s="28"/>
    </row>
    <row r="3" spans="1:33" x14ac:dyDescent="0.25">
      <c r="A3" s="1" t="s">
        <v>23</v>
      </c>
      <c r="B3" s="1" t="s">
        <v>26</v>
      </c>
      <c r="C3" s="1" t="s">
        <v>27</v>
      </c>
      <c r="D3" s="2" t="str">
        <f t="shared" si="0"/>
        <v>JJ</v>
      </c>
      <c r="E3" s="1" t="s">
        <v>24</v>
      </c>
      <c r="F3" s="3">
        <v>283313</v>
      </c>
      <c r="G3" s="19" t="s">
        <v>28</v>
      </c>
      <c r="H3" s="4">
        <v>10000</v>
      </c>
      <c r="I3" s="5">
        <v>142102</v>
      </c>
      <c r="J3" s="6">
        <v>43277</v>
      </c>
      <c r="K3" s="7">
        <f t="shared" ref="K3:K4" si="1">+MONTH(J3)</f>
        <v>6</v>
      </c>
      <c r="L3" s="8">
        <v>5000</v>
      </c>
      <c r="M3" s="8" t="s">
        <v>12</v>
      </c>
      <c r="N3" s="9">
        <v>142103</v>
      </c>
      <c r="O3" s="20">
        <v>43279</v>
      </c>
      <c r="P3" s="21">
        <f t="shared" ref="P3" si="2">+MONTH(O3)</f>
        <v>6</v>
      </c>
      <c r="Q3" s="10">
        <v>1000</v>
      </c>
      <c r="R3" s="10" t="s">
        <v>25</v>
      </c>
      <c r="S3" s="11"/>
      <c r="T3" s="22"/>
      <c r="U3" s="23"/>
      <c r="V3" s="12"/>
      <c r="W3" s="12" t="s">
        <v>25</v>
      </c>
      <c r="X3" s="13"/>
      <c r="Y3" s="24"/>
      <c r="Z3" s="25"/>
      <c r="AA3" s="14"/>
      <c r="AB3" s="14" t="s">
        <v>25</v>
      </c>
      <c r="AC3" s="26">
        <f>+AA3+V3+Q3+L3</f>
        <v>6000</v>
      </c>
      <c r="AD3" s="27">
        <f>+IF(H3=0,"pas de cde",IF(AC3=0,"non facturé",IF(AC3=H3,"100% facturé",AC3/H3)))</f>
        <v>0.6</v>
      </c>
      <c r="AE3" s="28">
        <f>+H3-AC3</f>
        <v>4000</v>
      </c>
      <c r="AF3" s="28"/>
      <c r="AG3" s="28"/>
    </row>
    <row r="4" spans="1:33" x14ac:dyDescent="0.25">
      <c r="A4" s="1" t="s">
        <v>29</v>
      </c>
      <c r="B4" s="1" t="s">
        <v>30</v>
      </c>
      <c r="C4" s="1" t="s">
        <v>31</v>
      </c>
      <c r="D4" s="2" t="str">
        <f t="shared" si="0"/>
        <v>CH</v>
      </c>
      <c r="E4" s="1" t="s">
        <v>24</v>
      </c>
      <c r="F4" s="3">
        <v>125454554</v>
      </c>
      <c r="G4" s="19" t="s">
        <v>28</v>
      </c>
      <c r="H4" s="4">
        <v>50000</v>
      </c>
      <c r="I4" s="5">
        <v>142105</v>
      </c>
      <c r="J4" s="6">
        <v>43277</v>
      </c>
      <c r="K4" s="7">
        <f t="shared" si="1"/>
        <v>6</v>
      </c>
      <c r="L4" s="8">
        <v>15000</v>
      </c>
      <c r="M4" s="8" t="s">
        <v>12</v>
      </c>
      <c r="N4" s="9"/>
      <c r="O4" s="20"/>
      <c r="P4" s="21"/>
      <c r="Q4" s="10"/>
      <c r="R4" s="10" t="s">
        <v>25</v>
      </c>
      <c r="S4" s="11"/>
      <c r="T4" s="22"/>
      <c r="U4" s="23"/>
      <c r="V4" s="12"/>
      <c r="W4" s="12" t="s">
        <v>25</v>
      </c>
      <c r="X4" s="13"/>
      <c r="Y4" s="24"/>
      <c r="Z4" s="25"/>
      <c r="AA4" s="14"/>
      <c r="AB4" s="14" t="s">
        <v>25</v>
      </c>
      <c r="AC4" s="26">
        <f>+AA4+V4+Q4+L4</f>
        <v>15000</v>
      </c>
      <c r="AD4" s="27">
        <f>+IF(H4=0,"pas de cde",IF(AC4=0,"non facturé",IF(AC4=H4,"100% facturé",AC4/H4)))</f>
        <v>0.3</v>
      </c>
      <c r="AE4" s="28">
        <f>+H4-AC4</f>
        <v>35000</v>
      </c>
      <c r="AF4" s="28"/>
      <c r="AG4" s="28"/>
    </row>
  </sheetData>
  <conditionalFormatting sqref="A2:AG2">
    <cfRule type="expression" dxfId="5" priority="3">
      <formula>$AD2&lt;&gt;"100% facturé"</formula>
    </cfRule>
  </conditionalFormatting>
  <conditionalFormatting sqref="A3:AG3">
    <cfRule type="expression" dxfId="3" priority="2">
      <formula>$AD3&lt;&gt;"100% facturé"</formula>
    </cfRule>
  </conditionalFormatting>
  <conditionalFormatting sqref="A4:AG4">
    <cfRule type="expression" dxfId="1" priority="1">
      <formula>$AD4&lt;&gt;"100% facturé"</formula>
    </cfRule>
  </conditionalFormatting>
  <dataValidations count="1">
    <dataValidation type="list" allowBlank="1" showInputMessage="1" showErrorMessage="1" sqref="E2:E4">
      <formula1>"Accepté,refusé,en attente"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CHARGE AFFAIRE JJ</vt:lpstr>
      <vt:lpstr>CHARGE AFFAIRE CH</vt:lpstr>
      <vt:lpstr>CHARGE AFFAIRE BB</vt:lpstr>
      <vt:lpstr>COMPILATION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</dc:creator>
  <cp:lastModifiedBy>Christelle</cp:lastModifiedBy>
  <dcterms:created xsi:type="dcterms:W3CDTF">2018-08-17T15:02:31Z</dcterms:created>
  <dcterms:modified xsi:type="dcterms:W3CDTF">2018-08-17T15:07:53Z</dcterms:modified>
</cp:coreProperties>
</file>