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1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OMPTA\Documents\"/>
    </mc:Choice>
  </mc:AlternateContent>
  <xr:revisionPtr revIDLastSave="0" documentId="13_ncr:1_{3537EFB9-6E10-4A75-BE7D-ED0D762133AC}" xr6:coauthVersionLast="47" xr6:coauthVersionMax="47" xr10:uidLastSave="{00000000-0000-0000-0000-000000000000}"/>
  <bookViews>
    <workbookView xWindow="28680" yWindow="-120" windowWidth="29040" windowHeight="15720" xr2:uid="{0CC3C64E-F4BB-4068-AA48-427F705DC0A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7" i="1" l="1"/>
  <c r="O7" i="1"/>
  <c r="N11" i="1"/>
  <c r="P10" i="1"/>
  <c r="O10" i="1"/>
  <c r="P9" i="1"/>
  <c r="O9" i="1"/>
  <c r="P8" i="1"/>
  <c r="O8" i="1"/>
  <c r="P7" i="1"/>
  <c r="O11" i="1"/>
  <c r="F11" i="1"/>
  <c r="G8" i="1"/>
  <c r="G9" i="1"/>
  <c r="G10" i="1"/>
  <c r="G7" i="1"/>
  <c r="H8" i="1"/>
  <c r="H9" i="1"/>
  <c r="H10" i="1"/>
  <c r="H7" i="1"/>
  <c r="H11" i="1" s="1"/>
  <c r="O12" i="1" l="1"/>
  <c r="O13" i="1" s="1"/>
  <c r="P15" i="1" s="1"/>
  <c r="P11" i="1"/>
  <c r="G11" i="1"/>
  <c r="G12" i="1" s="1"/>
  <c r="G13" i="1" s="1"/>
  <c r="H15" i="1" l="1"/>
  <c r="H17" i="1" s="1"/>
</calcChain>
</file>

<file path=xl/sharedStrings.xml><?xml version="1.0" encoding="utf-8"?>
<sst xmlns="http://schemas.openxmlformats.org/spreadsheetml/2006/main" count="31" uniqueCount="17">
  <si>
    <t>Formules</t>
  </si>
  <si>
    <t>adhésion</t>
  </si>
  <si>
    <t>licence</t>
  </si>
  <si>
    <t>Adulte</t>
  </si>
  <si>
    <t>Enfant - 6 ans</t>
  </si>
  <si>
    <t>Enfant 7-11 ans</t>
  </si>
  <si>
    <t>Enfant 12 - 18 ans</t>
  </si>
  <si>
    <t>Nb</t>
  </si>
  <si>
    <t>Adhesion</t>
  </si>
  <si>
    <t>Licence</t>
  </si>
  <si>
    <t>Paiement cb</t>
  </si>
  <si>
    <t>Total</t>
  </si>
  <si>
    <t>Remise si 2 adhesions</t>
  </si>
  <si>
    <t>Adhesions + licences</t>
  </si>
  <si>
    <t>Version 365</t>
  </si>
  <si>
    <t xml:space="preserve">Autre Version 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</si>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</sst>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2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center" wrapText="1"/>
    </xf>
    <xf numFmtId="8" fontId="0" fillId="0" borderId="0" xfId="0" applyNumberFormat="1" applyAlignment="1">
      <alignment vertical="center" wrapText="1"/>
    </xf>
    <xf numFmtId="0" fontId="0" fillId="0" borderId="0" xfId="0" applyAlignment="1">
      <alignment horizontal="right"/>
    </xf>
    <xf numFmtId="8" fontId="0" fillId="0" borderId="0" xfId="0" applyNumberFormat="1"/>
    <xf numFmtId="0" fontId="0" fillId="0" borderId="0" xfId="0" applyAlignment="1">
      <alignment horizontal="center"/>
    </xf>
    <xf numFmtId="0" fontId="0" fillId="0" borderId="0" xfId="0">
      <extLst>
        <ext xmlns:xfpb="http://schemas.microsoft.com/office/spreadsheetml/2022/featurepropertybag" uri="{C7286773-470A-42A8-94C5-96B5CB345126}">
          <xfpb:xfComplement i="0"/>
        </ext>
      </extLst>
    </xf>
    <xf numFmtId="8" fontId="0" fillId="2" borderId="0" xfId="0" applyNumberFormat="1" applyFill="1"/>
    <xf numFmtId="0" fontId="1" fillId="0" borderId="0" xfId="0" applyFont="1" applyAlignment="1">
      <alignment vertical="center" wrapText="1"/>
    </xf>
    <xf numFmtId="8" fontId="1" fillId="0" borderId="0" xfId="0" applyNumberFormat="1" applyFont="1" applyAlignment="1">
      <alignment vertical="center" wrapText="1"/>
    </xf>
    <xf numFmtId="0" fontId="0" fillId="3" borderId="0" xfId="0" applyFill="1"/>
    <xf numFmtId="8" fontId="0" fillId="0" borderId="0" xfId="0" applyNumberFormat="1" applyFill="1"/>
  </cellXfs>
  <cellStyles count="1">
    <cellStyle name="Normal" xfId="0" builtinId="0"/>
  </cellStyles>
  <dxfs count="10">
    <dxf>
      <numFmt numFmtId="12" formatCode="#,##0.00\ &quot;€&quot;;[Red]\-#,##0.00\ &quot;€&quot;"/>
      <alignment horizontal="general" vertical="center" textRotation="0" wrapText="1" indent="0" justifyLastLine="0" shrinkToFit="0" readingOrder="0"/>
    </dxf>
    <dxf>
      <numFmt numFmtId="12" formatCode="#,##0.00\ &quot;€&quot;;[Red]\-#,##0.00\ &quot;€&quot;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alignment horizontal="general" vertical="center" textRotation="0" wrapText="1" indent="0" justifyLastLine="0" shrinkToFit="0" readingOrder="0"/>
    </dxf>
    <dxf>
      <numFmt numFmtId="12" formatCode="#,##0.00\ &quot;€&quot;;[Red]\-#,##0.00\ &quot;€&quot;"/>
      <alignment horizontal="general" vertical="center" textRotation="0" wrapText="1" indent="0" justifyLastLine="0" shrinkToFit="0" readingOrder="0"/>
    </dxf>
    <dxf>
      <numFmt numFmtId="12" formatCode="#,##0.00\ &quot;€&quot;;[Red]\-#,##0.00\ &quot;€&quot;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22/11/relationships/FeaturePropertyBag" Target="featurePropertyBag/featurePropertyBag.xml"/><Relationship Id="rId4" Type="http://schemas.openxmlformats.org/officeDocument/2006/relationships/sharedStrings" Target="sharedStrings.xml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CBB93C7-3C97-4A2A-AB41-7F2CAA5E9EB5}" name="Tableau1" displayName="Tableau1" ref="C6:E10" totalsRowShown="0" headerRowDxfId="5" dataDxfId="9">
  <autoFilter ref="C6:E10" xr:uid="{3CBB93C7-3C97-4A2A-AB41-7F2CAA5E9EB5}"/>
  <tableColumns count="3">
    <tableColumn id="1" xr3:uid="{D7BD4D49-8458-46A6-998F-317F29C5FF51}" name="Formules" dataDxfId="8"/>
    <tableColumn id="2" xr3:uid="{6285C8C1-6CA7-45C3-8F12-4B811ABD3E2D}" name="adhésion" dataDxfId="7"/>
    <tableColumn id="3" xr3:uid="{6E789BFC-678E-49FD-8DE8-98FD3E35DA65}" name="licence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08CAA64-2038-4D11-96EE-79AC5D520461}" name="Tableau13" displayName="Tableau13" ref="K6:M10" totalsRowShown="0" headerRowDxfId="4" dataDxfId="3">
  <autoFilter ref="K6:M10" xr:uid="{508CAA64-2038-4D11-96EE-79AC5D520461}"/>
  <tableColumns count="3">
    <tableColumn id="1" xr3:uid="{95697E8D-7BAD-4EA9-9D97-1B38F23398D6}" name="Formules" dataDxfId="2"/>
    <tableColumn id="2" xr3:uid="{9DD7900B-5D18-4F50-B822-96D45FD0747B}" name="adhésion" dataDxfId="1"/>
    <tableColumn id="3" xr3:uid="{79F03551-5F55-411D-AC75-5E3542150698}" name="licenc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459F1-2DD0-44DA-B6EC-B771D09D854F}">
  <dimension ref="C2:P17"/>
  <sheetViews>
    <sheetView tabSelected="1" workbookViewId="0">
      <selection activeCell="G2" sqref="G2"/>
    </sheetView>
  </sheetViews>
  <sheetFormatPr baseColWidth="10" defaultRowHeight="15" x14ac:dyDescent="0.25"/>
  <cols>
    <col min="3" max="3" width="22.140625" customWidth="1"/>
    <col min="6" max="6" width="15.140625" customWidth="1"/>
    <col min="7" max="7" width="13.85546875" customWidth="1"/>
    <col min="11" max="11" width="22.85546875" customWidth="1"/>
    <col min="15" max="15" width="15.140625" customWidth="1"/>
    <col min="16" max="16" width="16.85546875" customWidth="1"/>
  </cols>
  <sheetData>
    <row r="2" spans="3:16" x14ac:dyDescent="0.25">
      <c r="C2" t="s">
        <v>14</v>
      </c>
      <c r="K2" t="s">
        <v>15</v>
      </c>
    </row>
    <row r="6" spans="3:16" x14ac:dyDescent="0.25">
      <c r="C6" s="8" t="s">
        <v>0</v>
      </c>
      <c r="D6" s="9" t="s">
        <v>1</v>
      </c>
      <c r="E6" s="9" t="s">
        <v>2</v>
      </c>
      <c r="F6" s="5" t="s">
        <v>7</v>
      </c>
      <c r="G6" s="5" t="s">
        <v>8</v>
      </c>
      <c r="H6" s="5" t="s">
        <v>9</v>
      </c>
      <c r="I6" s="5"/>
      <c r="K6" s="8" t="s">
        <v>0</v>
      </c>
      <c r="L6" s="9" t="s">
        <v>1</v>
      </c>
      <c r="M6" s="9" t="s">
        <v>2</v>
      </c>
      <c r="N6" s="5" t="s">
        <v>7</v>
      </c>
      <c r="O6" s="5" t="s">
        <v>8</v>
      </c>
      <c r="P6" s="5" t="s">
        <v>9</v>
      </c>
    </row>
    <row r="7" spans="3:16" x14ac:dyDescent="0.25">
      <c r="C7" s="1" t="s">
        <v>3</v>
      </c>
      <c r="D7" s="2">
        <v>200</v>
      </c>
      <c r="E7" s="2">
        <v>30</v>
      </c>
      <c r="F7" s="10">
        <v>2</v>
      </c>
      <c r="G7" s="4">
        <f>+F7*Tableau1[[#This Row],[adhésion]]</f>
        <v>400</v>
      </c>
      <c r="H7" s="4">
        <f>+F7*Tableau1[[#This Row],[licence]]</f>
        <v>60</v>
      </c>
      <c r="I7" s="4"/>
      <c r="K7" s="1" t="s">
        <v>3</v>
      </c>
      <c r="L7" s="2">
        <v>200</v>
      </c>
      <c r="M7" s="2">
        <v>30</v>
      </c>
      <c r="N7" s="10">
        <v>2</v>
      </c>
      <c r="O7" s="4">
        <f>+N7*Tableau13[[#This Row],[adhésion]]</f>
        <v>400</v>
      </c>
      <c r="P7" s="4">
        <f>+N7*Tableau13[[#This Row],[licence]]</f>
        <v>60</v>
      </c>
    </row>
    <row r="8" spans="3:16" x14ac:dyDescent="0.25">
      <c r="C8" s="1" t="s">
        <v>4</v>
      </c>
      <c r="D8" s="2">
        <v>90</v>
      </c>
      <c r="E8" s="2">
        <v>20</v>
      </c>
      <c r="F8" s="10">
        <v>1</v>
      </c>
      <c r="G8" s="4">
        <f>+F8*Tableau1[[#This Row],[adhésion]]</f>
        <v>90</v>
      </c>
      <c r="H8" s="4">
        <f>+F8*Tableau1[[#This Row],[licence]]</f>
        <v>20</v>
      </c>
      <c r="I8" s="4"/>
      <c r="K8" s="1" t="s">
        <v>4</v>
      </c>
      <c r="L8" s="2">
        <v>90</v>
      </c>
      <c r="M8" s="2">
        <v>20</v>
      </c>
      <c r="N8" s="10">
        <v>1</v>
      </c>
      <c r="O8" s="4">
        <f>+N8*Tableau13[[#This Row],[adhésion]]</f>
        <v>90</v>
      </c>
      <c r="P8" s="4">
        <f>+N8*Tableau13[[#This Row],[licence]]</f>
        <v>20</v>
      </c>
    </row>
    <row r="9" spans="3:16" x14ac:dyDescent="0.25">
      <c r="C9" s="1" t="s">
        <v>5</v>
      </c>
      <c r="D9" s="2">
        <v>120</v>
      </c>
      <c r="E9" s="2">
        <v>20</v>
      </c>
      <c r="F9" s="10">
        <v>2</v>
      </c>
      <c r="G9" s="4">
        <f>+F9*Tableau1[[#This Row],[adhésion]]</f>
        <v>240</v>
      </c>
      <c r="H9" s="4">
        <f>+F9*Tableau1[[#This Row],[licence]]</f>
        <v>40</v>
      </c>
      <c r="I9" s="4"/>
      <c r="K9" s="1" t="s">
        <v>5</v>
      </c>
      <c r="L9" s="2">
        <v>120</v>
      </c>
      <c r="M9" s="2">
        <v>20</v>
      </c>
      <c r="N9" s="10">
        <v>2</v>
      </c>
      <c r="O9" s="4">
        <f>+N9*Tableau13[[#This Row],[adhésion]]</f>
        <v>240</v>
      </c>
      <c r="P9" s="4">
        <f>+N9*Tableau13[[#This Row],[licence]]</f>
        <v>40</v>
      </c>
    </row>
    <row r="10" spans="3:16" x14ac:dyDescent="0.25">
      <c r="C10" s="1" t="s">
        <v>6</v>
      </c>
      <c r="D10" s="2">
        <v>150</v>
      </c>
      <c r="E10" s="2">
        <v>20</v>
      </c>
      <c r="F10" s="10"/>
      <c r="G10" s="4">
        <f>+F10*Tableau1[[#This Row],[adhésion]]</f>
        <v>0</v>
      </c>
      <c r="H10" s="4">
        <f>+F10*Tableau1[[#This Row],[licence]]</f>
        <v>0</v>
      </c>
      <c r="I10" s="4"/>
      <c r="K10" s="1" t="s">
        <v>6</v>
      </c>
      <c r="L10" s="2">
        <v>150</v>
      </c>
      <c r="M10" s="2">
        <v>20</v>
      </c>
      <c r="N10" s="10"/>
      <c r="O10" s="4">
        <f>+N10*Tableau13[[#This Row],[adhésion]]</f>
        <v>0</v>
      </c>
      <c r="P10" s="4">
        <f>+N10*Tableau13[[#This Row],[licence]]</f>
        <v>0</v>
      </c>
    </row>
    <row r="11" spans="3:16" x14ac:dyDescent="0.25">
      <c r="F11">
        <f>SUM($F$7:$F$10)</f>
        <v>5</v>
      </c>
      <c r="G11" s="7">
        <f>SUM(G7:G10)</f>
        <v>730</v>
      </c>
      <c r="H11" s="7">
        <f>SUM(H7:H10)</f>
        <v>120</v>
      </c>
      <c r="I11" s="11"/>
      <c r="N11">
        <f>SUM($F$7:$F$10)</f>
        <v>5</v>
      </c>
      <c r="O11" s="7">
        <f>SUM(O7:O10)</f>
        <v>730</v>
      </c>
      <c r="P11" s="7">
        <f>SUM(P7:P10)</f>
        <v>120</v>
      </c>
    </row>
    <row r="12" spans="3:16" x14ac:dyDescent="0.25">
      <c r="F12" s="3" t="s">
        <v>12</v>
      </c>
      <c r="G12" s="4">
        <f>-IF(F11&gt;2,G11*5%,0)</f>
        <v>-36.5</v>
      </c>
      <c r="N12" s="3" t="s">
        <v>12</v>
      </c>
      <c r="O12" s="4">
        <f>-IF(N11&gt;2,O11*5%,0)</f>
        <v>-36.5</v>
      </c>
    </row>
    <row r="13" spans="3:16" x14ac:dyDescent="0.25">
      <c r="G13" s="7">
        <f>+G11+G12</f>
        <v>693.5</v>
      </c>
      <c r="O13" s="7">
        <f>+O11+O12</f>
        <v>693.5</v>
      </c>
    </row>
    <row r="15" spans="3:16" x14ac:dyDescent="0.25">
      <c r="G15" s="3" t="s">
        <v>13</v>
      </c>
      <c r="H15" s="4">
        <f>+G13+H11</f>
        <v>813.5</v>
      </c>
      <c r="I15" s="4"/>
      <c r="O15" s="3" t="s">
        <v>13</v>
      </c>
      <c r="P15" s="4">
        <f>+O13+P11</f>
        <v>813.5</v>
      </c>
    </row>
    <row r="16" spans="3:16" x14ac:dyDescent="0.25">
      <c r="G16" t="s">
        <v>10</v>
      </c>
      <c r="H16" s="6" t="b">
        <v>1</v>
      </c>
      <c r="O16" t="s">
        <v>10</v>
      </c>
      <c r="P16" s="5" t="s">
        <v>16</v>
      </c>
    </row>
    <row r="17" spans="7:16" x14ac:dyDescent="0.25">
      <c r="G17" t="s">
        <v>11</v>
      </c>
      <c r="H17" s="4">
        <f>IF(H16=TRUE,H15*1.75%)+H15</f>
        <v>827.73625000000004</v>
      </c>
      <c r="I17" s="4"/>
      <c r="O17" t="s">
        <v>11</v>
      </c>
      <c r="P17" s="4">
        <f>IF(P16="oui",P15*1.75%)+P15</f>
        <v>827.73625000000004</v>
      </c>
    </row>
  </sheetData>
  <dataValidations count="1">
    <dataValidation type="list" allowBlank="1" showInputMessage="1" showErrorMessage="1" sqref="P16" xr:uid="{E1D30148-9B71-421F-BAA2-71055B660C5B}">
      <formula1>"oui,non"</formula1>
    </dataValidation>
  </dataValidation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 CTIS</dc:creator>
  <cp:lastModifiedBy>Office CTIS</cp:lastModifiedBy>
  <dcterms:created xsi:type="dcterms:W3CDTF">2024-08-26T12:16:16Z</dcterms:created>
  <dcterms:modified xsi:type="dcterms:W3CDTF">2024-08-26T12:30:03Z</dcterms:modified>
</cp:coreProperties>
</file>