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filterPrivacy="1" defaultThemeVersion="124226"/>
  <xr:revisionPtr revIDLastSave="0" documentId="13_ncr:1_{073D0056-EB43-40EC-A74F-E46034EC03ED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81029"/>
</workbook>
</file>

<file path=xl/calcChain.xml><?xml version="1.0" encoding="utf-8"?>
<calcChain xmlns="http://schemas.openxmlformats.org/spreadsheetml/2006/main">
  <c r="J1826" i="1" l="1"/>
  <c r="J1827" i="1"/>
  <c r="J1828" i="1"/>
  <c r="J1829" i="1"/>
  <c r="J1830" i="1"/>
  <c r="J1831" i="1"/>
  <c r="J1825" i="1"/>
  <c r="I1826" i="1"/>
  <c r="I1827" i="1"/>
  <c r="I1828" i="1"/>
  <c r="I1829" i="1"/>
  <c r="I1830" i="1"/>
  <c r="I1831" i="1"/>
  <c r="I1825" i="1"/>
  <c r="H1826" i="1"/>
  <c r="H1827" i="1"/>
  <c r="H1828" i="1"/>
  <c r="H1829" i="1"/>
  <c r="H1830" i="1"/>
  <c r="H1831" i="1"/>
  <c r="H1825" i="1"/>
  <c r="G1831" i="1"/>
  <c r="G1830" i="1"/>
  <c r="G1829" i="1"/>
  <c r="G1828" i="1"/>
  <c r="G1827" i="1"/>
  <c r="G1826" i="1"/>
  <c r="G1825" i="1"/>
  <c r="R1807" i="1"/>
  <c r="Q1807" i="1"/>
  <c r="P1807" i="1"/>
  <c r="O1807" i="1"/>
  <c r="N1807" i="1"/>
  <c r="M1807" i="1"/>
  <c r="L1807" i="1"/>
  <c r="C1805" i="1"/>
  <c r="B1805" i="1"/>
  <c r="C1804" i="1"/>
  <c r="C1803" i="1"/>
  <c r="H1802" i="1"/>
  <c r="G1802" i="1"/>
  <c r="C1802" i="1"/>
  <c r="B1802" i="1"/>
  <c r="F1787" i="1"/>
  <c r="G1785" i="1"/>
  <c r="F1790" i="1" s="1"/>
  <c r="C1784" i="1"/>
  <c r="B1784" i="1"/>
  <c r="C1783" i="1"/>
  <c r="B1783" i="1"/>
  <c r="C1782" i="1"/>
  <c r="B1782" i="1"/>
  <c r="C1781" i="1"/>
  <c r="B1781" i="1"/>
  <c r="C1780" i="1"/>
  <c r="B1780" i="1"/>
  <c r="C1779" i="1"/>
  <c r="B1779" i="1"/>
  <c r="C1778" i="1"/>
  <c r="B1778" i="1"/>
  <c r="C1777" i="1"/>
  <c r="B1777" i="1"/>
  <c r="C1776" i="1"/>
  <c r="B1776" i="1"/>
  <c r="C1775" i="1"/>
  <c r="B1775" i="1"/>
  <c r="C1774" i="1"/>
  <c r="B1774" i="1"/>
  <c r="C1773" i="1"/>
  <c r="B1773" i="1"/>
  <c r="C1772" i="1"/>
  <c r="B1772" i="1"/>
  <c r="C1771" i="1"/>
  <c r="B1771" i="1"/>
  <c r="C1770" i="1"/>
  <c r="B1770" i="1"/>
  <c r="C1769" i="1"/>
  <c r="B1769" i="1"/>
  <c r="C1768" i="1"/>
  <c r="B1768" i="1"/>
  <c r="C1767" i="1"/>
  <c r="B1767" i="1"/>
  <c r="C1766" i="1"/>
  <c r="B1766" i="1"/>
  <c r="C1765" i="1"/>
  <c r="B1765" i="1"/>
  <c r="C1764" i="1"/>
  <c r="B1764" i="1"/>
  <c r="C1763" i="1"/>
  <c r="B1763" i="1"/>
  <c r="C1762" i="1"/>
  <c r="B1762" i="1"/>
  <c r="C1761" i="1"/>
  <c r="B1761" i="1"/>
  <c r="C1760" i="1"/>
  <c r="B1760" i="1"/>
  <c r="C1759" i="1"/>
  <c r="B1759" i="1"/>
  <c r="C1758" i="1"/>
  <c r="B1758" i="1"/>
  <c r="C1757" i="1"/>
  <c r="B1757" i="1"/>
  <c r="C1756" i="1"/>
  <c r="B1756" i="1"/>
  <c r="C1755" i="1"/>
  <c r="B1755" i="1"/>
  <c r="C1754" i="1"/>
  <c r="B1754" i="1"/>
  <c r="C1753" i="1"/>
  <c r="B1753" i="1"/>
  <c r="C1752" i="1"/>
  <c r="B1752" i="1"/>
  <c r="C1751" i="1"/>
  <c r="B1751" i="1"/>
  <c r="C1750" i="1"/>
  <c r="B1750" i="1"/>
  <c r="C1749" i="1"/>
  <c r="B1749" i="1"/>
  <c r="C1748" i="1"/>
  <c r="B1748" i="1"/>
  <c r="C1747" i="1"/>
  <c r="B1747" i="1"/>
  <c r="C1746" i="1"/>
  <c r="B1746" i="1"/>
  <c r="C1745" i="1"/>
  <c r="B1745" i="1"/>
  <c r="C1744" i="1"/>
  <c r="B1744" i="1"/>
  <c r="C1743" i="1"/>
  <c r="B1743" i="1"/>
  <c r="C1742" i="1"/>
  <c r="B1742" i="1"/>
  <c r="C1741" i="1"/>
  <c r="B1741" i="1"/>
  <c r="C1740" i="1"/>
  <c r="B1740" i="1"/>
  <c r="C1739" i="1"/>
  <c r="B1739" i="1"/>
  <c r="C1738" i="1"/>
  <c r="B1738" i="1"/>
  <c r="C1737" i="1"/>
  <c r="B1737" i="1"/>
  <c r="C1736" i="1"/>
  <c r="B1736" i="1"/>
  <c r="C1735" i="1"/>
  <c r="B1735" i="1"/>
  <c r="C1734" i="1"/>
  <c r="B1734" i="1"/>
  <c r="C1733" i="1"/>
  <c r="B1733" i="1"/>
  <c r="C1732" i="1"/>
  <c r="B1732" i="1"/>
  <c r="C1731" i="1"/>
  <c r="B1731" i="1"/>
  <c r="C1730" i="1"/>
  <c r="B1730" i="1"/>
  <c r="C1729" i="1"/>
  <c r="B1729" i="1"/>
  <c r="C1728" i="1"/>
  <c r="B1728" i="1"/>
  <c r="C1727" i="1"/>
  <c r="B1727" i="1"/>
  <c r="C1726" i="1"/>
  <c r="B1726" i="1"/>
  <c r="C1725" i="1"/>
  <c r="B1725" i="1"/>
  <c r="C1724" i="1"/>
  <c r="B1724" i="1"/>
  <c r="C1723" i="1"/>
  <c r="B1723" i="1"/>
  <c r="C1722" i="1"/>
  <c r="B1722" i="1"/>
  <c r="C1721" i="1"/>
  <c r="B1721" i="1"/>
  <c r="C1720" i="1"/>
  <c r="B1720" i="1"/>
  <c r="C1719" i="1"/>
  <c r="B1719" i="1"/>
  <c r="C1718" i="1"/>
  <c r="B1718" i="1"/>
  <c r="C1717" i="1"/>
  <c r="B1717" i="1"/>
  <c r="C1716" i="1"/>
  <c r="B1716" i="1"/>
  <c r="C1715" i="1"/>
  <c r="B1715" i="1"/>
  <c r="C1714" i="1"/>
  <c r="B1714" i="1"/>
  <c r="C1713" i="1"/>
  <c r="B1713" i="1"/>
  <c r="C1712" i="1"/>
  <c r="B1712" i="1"/>
  <c r="C1711" i="1"/>
  <c r="B1711" i="1"/>
  <c r="C1710" i="1"/>
  <c r="B1710" i="1"/>
  <c r="C1709" i="1"/>
  <c r="B1709" i="1"/>
  <c r="C1708" i="1"/>
  <c r="B1708" i="1"/>
  <c r="C1707" i="1"/>
  <c r="B1707" i="1"/>
  <c r="C1706" i="1"/>
  <c r="B1706" i="1"/>
  <c r="C1705" i="1"/>
  <c r="B1705" i="1"/>
  <c r="C1704" i="1"/>
  <c r="B1704" i="1"/>
  <c r="C1703" i="1"/>
  <c r="B1703" i="1"/>
  <c r="C1702" i="1"/>
  <c r="B1702" i="1"/>
  <c r="C1701" i="1"/>
  <c r="B1701" i="1"/>
  <c r="C1700" i="1"/>
  <c r="B1700" i="1"/>
  <c r="C1699" i="1"/>
  <c r="B1699" i="1"/>
  <c r="C1698" i="1"/>
  <c r="B1698" i="1"/>
  <c r="C1697" i="1"/>
  <c r="B1697" i="1"/>
  <c r="C1696" i="1"/>
  <c r="B1696" i="1"/>
  <c r="C1695" i="1"/>
  <c r="B1695" i="1"/>
  <c r="C1694" i="1"/>
  <c r="B1694" i="1"/>
  <c r="C1693" i="1"/>
  <c r="B1693" i="1"/>
  <c r="C1692" i="1"/>
  <c r="B1692" i="1"/>
  <c r="C1691" i="1"/>
  <c r="B1691" i="1"/>
  <c r="C1690" i="1"/>
  <c r="B1690" i="1"/>
  <c r="C1689" i="1"/>
  <c r="B1689" i="1"/>
  <c r="C1688" i="1"/>
  <c r="B1688" i="1"/>
  <c r="C1687" i="1"/>
  <c r="B1687" i="1"/>
  <c r="C1686" i="1"/>
  <c r="B1686" i="1"/>
  <c r="C1685" i="1"/>
  <c r="B1685" i="1"/>
  <c r="C1684" i="1"/>
  <c r="B1684" i="1"/>
  <c r="C1683" i="1"/>
  <c r="B1683" i="1"/>
  <c r="C1682" i="1"/>
  <c r="B1682" i="1"/>
  <c r="C1681" i="1"/>
  <c r="B1681" i="1"/>
  <c r="C1680" i="1"/>
  <c r="B1680" i="1"/>
  <c r="C1679" i="1"/>
  <c r="B1679" i="1"/>
  <c r="C1678" i="1"/>
  <c r="B1678" i="1"/>
  <c r="C1677" i="1"/>
  <c r="B1677" i="1"/>
  <c r="C1676" i="1"/>
  <c r="B1676" i="1"/>
  <c r="C1675" i="1"/>
  <c r="B1675" i="1"/>
  <c r="C1674" i="1"/>
  <c r="B1674" i="1"/>
  <c r="C1673" i="1"/>
  <c r="B1673" i="1"/>
  <c r="C1672" i="1"/>
  <c r="B1672" i="1"/>
  <c r="C1671" i="1"/>
  <c r="B1671" i="1"/>
  <c r="C1670" i="1"/>
  <c r="B1670" i="1"/>
  <c r="C1669" i="1"/>
  <c r="B1669" i="1"/>
  <c r="C1668" i="1"/>
  <c r="B1668" i="1"/>
  <c r="C1667" i="1"/>
  <c r="B1667" i="1"/>
  <c r="C1666" i="1"/>
  <c r="B1666" i="1"/>
  <c r="C1665" i="1"/>
  <c r="B1665" i="1"/>
  <c r="C1661" i="1"/>
  <c r="B1661" i="1"/>
  <c r="C1660" i="1"/>
  <c r="C1659" i="1"/>
  <c r="H1658" i="1"/>
  <c r="G1658" i="1"/>
  <c r="C1658" i="1"/>
  <c r="B1658" i="1"/>
  <c r="H1654" i="1"/>
  <c r="H1653" i="1"/>
  <c r="H1652" i="1"/>
  <c r="H1648" i="1"/>
  <c r="H1647" i="1"/>
  <c r="H1646" i="1"/>
  <c r="H1642" i="1"/>
  <c r="H1641" i="1"/>
  <c r="H1640" i="1"/>
  <c r="H1636" i="1"/>
  <c r="H1635" i="1"/>
  <c r="H1634" i="1"/>
  <c r="H1630" i="1"/>
  <c r="H1629" i="1"/>
  <c r="H1628" i="1"/>
  <c r="H1624" i="1"/>
  <c r="H1623" i="1"/>
  <c r="H1622" i="1"/>
  <c r="H1618" i="1"/>
  <c r="H1617" i="1"/>
  <c r="H1616" i="1"/>
  <c r="H1612" i="1"/>
  <c r="H1611" i="1"/>
  <c r="H1610" i="1"/>
  <c r="H1606" i="1"/>
  <c r="H1605" i="1"/>
  <c r="H1604" i="1"/>
  <c r="H1600" i="1"/>
  <c r="H1599" i="1"/>
  <c r="H1598" i="1"/>
  <c r="H1594" i="1"/>
  <c r="H1593" i="1"/>
  <c r="H1592" i="1"/>
  <c r="H1588" i="1"/>
  <c r="H1587" i="1"/>
  <c r="H1586" i="1"/>
  <c r="H1582" i="1"/>
  <c r="H1581" i="1"/>
  <c r="H1580" i="1"/>
  <c r="H1576" i="1"/>
  <c r="H1575" i="1"/>
  <c r="H1574" i="1"/>
  <c r="H1570" i="1"/>
  <c r="H1569" i="1"/>
  <c r="H1568" i="1"/>
  <c r="H1565" i="1"/>
  <c r="H1564" i="1"/>
  <c r="H1563" i="1"/>
  <c r="H1559" i="1"/>
  <c r="H1558" i="1"/>
  <c r="H1557" i="1"/>
  <c r="H1553" i="1"/>
  <c r="H1552" i="1"/>
  <c r="H1551" i="1"/>
  <c r="H1547" i="1"/>
  <c r="H1546" i="1"/>
  <c r="H1545" i="1"/>
  <c r="H1541" i="1"/>
  <c r="H1540" i="1"/>
  <c r="H1539" i="1"/>
  <c r="H1535" i="1"/>
  <c r="H1534" i="1"/>
  <c r="H1533" i="1"/>
  <c r="H1529" i="1"/>
  <c r="H1528" i="1"/>
  <c r="H1527" i="1"/>
  <c r="H1523" i="1"/>
  <c r="H1522" i="1"/>
  <c r="H1521" i="1"/>
  <c r="H1517" i="1"/>
  <c r="H1516" i="1"/>
  <c r="H1515" i="1"/>
  <c r="H1511" i="1"/>
  <c r="H1510" i="1"/>
  <c r="H1509" i="1"/>
  <c r="H1505" i="1"/>
  <c r="H1504" i="1"/>
  <c r="H1503" i="1"/>
  <c r="H1499" i="1"/>
  <c r="H1498" i="1"/>
  <c r="H1497" i="1"/>
  <c r="H1493" i="1"/>
  <c r="H1492" i="1"/>
  <c r="H1491" i="1"/>
  <c r="H1487" i="1"/>
  <c r="H1486" i="1"/>
  <c r="H1485" i="1"/>
  <c r="H1481" i="1"/>
  <c r="H1480" i="1"/>
  <c r="H1479" i="1"/>
  <c r="H1475" i="1"/>
  <c r="H1474" i="1"/>
  <c r="H1473" i="1"/>
  <c r="H1472" i="1"/>
  <c r="H1471" i="1"/>
  <c r="H1470" i="1"/>
  <c r="H1469" i="1"/>
  <c r="H1468" i="1"/>
  <c r="H1467" i="1"/>
  <c r="H1466" i="1"/>
  <c r="H1462" i="1"/>
  <c r="H1461" i="1"/>
  <c r="H1460" i="1"/>
  <c r="H1459" i="1"/>
  <c r="H1458" i="1"/>
  <c r="H1457" i="1"/>
  <c r="H1456" i="1"/>
  <c r="H1455" i="1"/>
  <c r="H1451" i="1"/>
  <c r="H1450" i="1"/>
  <c r="H1449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0" i="1"/>
  <c r="H1429" i="1"/>
  <c r="H1428" i="1"/>
  <c r="H1424" i="1"/>
  <c r="H1423" i="1"/>
  <c r="H1422" i="1"/>
  <c r="H1418" i="1"/>
  <c r="H1417" i="1"/>
  <c r="H1416" i="1"/>
  <c r="H1412" i="1"/>
  <c r="H1411" i="1"/>
  <c r="H1410" i="1"/>
  <c r="H1406" i="1"/>
  <c r="H1405" i="1"/>
  <c r="H1404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3" i="1"/>
  <c r="H1382" i="1"/>
  <c r="H1381" i="1"/>
  <c r="H1377" i="1"/>
  <c r="H1376" i="1"/>
  <c r="H1375" i="1"/>
  <c r="H1371" i="1"/>
  <c r="H1370" i="1"/>
  <c r="H1369" i="1"/>
  <c r="H1368" i="1"/>
  <c r="H1367" i="1"/>
  <c r="H1366" i="1"/>
  <c r="H1365" i="1"/>
  <c r="H1364" i="1"/>
  <c r="H1363" i="1"/>
  <c r="H1362" i="1"/>
  <c r="H1358" i="1"/>
  <c r="H1357" i="1"/>
  <c r="H1356" i="1"/>
  <c r="H1352" i="1"/>
  <c r="H1351" i="1"/>
  <c r="H1350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2" i="1"/>
  <c r="H1311" i="1"/>
  <c r="H1310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0" i="1"/>
  <c r="H1289" i="1"/>
  <c r="H1288" i="1"/>
  <c r="H1284" i="1"/>
  <c r="H1283" i="1"/>
  <c r="H1282" i="1"/>
  <c r="H1278" i="1"/>
  <c r="H1277" i="1"/>
  <c r="H1276" i="1"/>
  <c r="H1272" i="1"/>
  <c r="H1271" i="1"/>
  <c r="H1270" i="1"/>
  <c r="H1269" i="1"/>
  <c r="H1268" i="1"/>
  <c r="H1267" i="1"/>
  <c r="H1266" i="1"/>
  <c r="H1265" i="1"/>
  <c r="H1264" i="1"/>
  <c r="H1263" i="1"/>
  <c r="H1259" i="1"/>
  <c r="H1258" i="1"/>
  <c r="H1257" i="1"/>
  <c r="H1256" i="1"/>
  <c r="H1255" i="1"/>
  <c r="H1254" i="1"/>
  <c r="H1253" i="1"/>
  <c r="H1252" i="1"/>
  <c r="H1248" i="1"/>
  <c r="H1247" i="1"/>
  <c r="H1246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19" i="1"/>
  <c r="H1218" i="1"/>
  <c r="H1217" i="1"/>
  <c r="H1216" i="1"/>
  <c r="H1215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4" i="1"/>
  <c r="H1193" i="1"/>
  <c r="H1192" i="1"/>
  <c r="H1191" i="1"/>
  <c r="H1190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5" i="1"/>
  <c r="H1114" i="1"/>
  <c r="H1113" i="1"/>
  <c r="H1112" i="1"/>
  <c r="H1111" i="1"/>
  <c r="H1110" i="1"/>
  <c r="H1109" i="1"/>
  <c r="H1108" i="1"/>
  <c r="H1104" i="1"/>
  <c r="H1103" i="1"/>
  <c r="H1102" i="1"/>
  <c r="H1101" i="1"/>
  <c r="H1100" i="1"/>
  <c r="H1099" i="1"/>
  <c r="H1098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3" i="1"/>
  <c r="H1022" i="1"/>
  <c r="H1021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3" i="1"/>
  <c r="H972" i="1"/>
  <c r="H971" i="1"/>
  <c r="H970" i="1"/>
  <c r="H969" i="1"/>
  <c r="H965" i="1"/>
  <c r="H964" i="1"/>
  <c r="H963" i="1"/>
  <c r="H962" i="1"/>
  <c r="H961" i="1"/>
  <c r="H960" i="1"/>
  <c r="H959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6" i="1"/>
  <c r="H915" i="1"/>
  <c r="H914" i="1"/>
  <c r="H913" i="1"/>
  <c r="H909" i="1"/>
  <c r="H908" i="1"/>
  <c r="H907" i="1"/>
  <c r="H906" i="1"/>
  <c r="H905" i="1"/>
  <c r="H904" i="1"/>
  <c r="H903" i="1"/>
  <c r="H899" i="1"/>
  <c r="H898" i="1"/>
  <c r="H897" i="1"/>
  <c r="H896" i="1"/>
  <c r="H895" i="1"/>
  <c r="H894" i="1"/>
  <c r="H893" i="1"/>
  <c r="H892" i="1"/>
  <c r="H891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4" i="1"/>
  <c r="H773" i="1"/>
  <c r="H772" i="1"/>
  <c r="H771" i="1"/>
  <c r="H770" i="1"/>
  <c r="H769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87" i="1"/>
  <c r="H686" i="1"/>
  <c r="H685" i="1"/>
  <c r="H684" i="1"/>
  <c r="H683" i="1"/>
  <c r="H682" i="1"/>
  <c r="H681" i="1"/>
  <c r="H680" i="1"/>
  <c r="H679" i="1"/>
  <c r="H678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3" i="1"/>
  <c r="H602" i="1"/>
  <c r="H601" i="1"/>
  <c r="H600" i="1"/>
  <c r="H596" i="1"/>
  <c r="H595" i="1"/>
  <c r="H594" i="1"/>
  <c r="H593" i="1"/>
  <c r="H589" i="1"/>
  <c r="H588" i="1"/>
  <c r="H587" i="1"/>
  <c r="H586" i="1"/>
  <c r="H585" i="1"/>
  <c r="H584" i="1"/>
  <c r="H583" i="1"/>
  <c r="H582" i="1"/>
  <c r="H581" i="1"/>
  <c r="H580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49" i="1"/>
  <c r="H548" i="1"/>
  <c r="H547" i="1"/>
  <c r="H546" i="1"/>
  <c r="H545" i="1"/>
  <c r="H544" i="1"/>
  <c r="H540" i="1"/>
  <c r="H539" i="1"/>
  <c r="H538" i="1"/>
  <c r="H537" i="1"/>
  <c r="H536" i="1"/>
  <c r="H535" i="1"/>
  <c r="H534" i="1"/>
  <c r="H533" i="1"/>
  <c r="H532" i="1"/>
  <c r="H531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2" i="1"/>
  <c r="H481" i="1"/>
  <c r="H480" i="1"/>
  <c r="H479" i="1"/>
  <c r="H478" i="1"/>
  <c r="H477" i="1"/>
  <c r="H476" i="1"/>
  <c r="H475" i="1"/>
  <c r="H474" i="1"/>
  <c r="H470" i="1"/>
  <c r="H469" i="1"/>
  <c r="H468" i="1"/>
  <c r="H467" i="1"/>
  <c r="H466" i="1"/>
  <c r="H465" i="1"/>
  <c r="H464" i="1"/>
  <c r="H463" i="1"/>
  <c r="H459" i="1"/>
  <c r="H458" i="1"/>
  <c r="H457" i="1"/>
  <c r="H456" i="1"/>
  <c r="H455" i="1"/>
  <c r="H454" i="1"/>
  <c r="H449" i="1"/>
  <c r="H448" i="1"/>
  <c r="H447" i="1"/>
  <c r="H446" i="1"/>
  <c r="H442" i="1"/>
  <c r="H441" i="1"/>
  <c r="H440" i="1"/>
  <c r="H439" i="1"/>
  <c r="H438" i="1"/>
  <c r="H437" i="1"/>
  <c r="H436" i="1"/>
  <c r="H435" i="1"/>
  <c r="H431" i="1"/>
  <c r="H430" i="1"/>
  <c r="H429" i="1"/>
  <c r="H428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5" i="1"/>
  <c r="H374" i="1"/>
  <c r="H373" i="1"/>
  <c r="H372" i="1"/>
  <c r="H371" i="1"/>
  <c r="H370" i="1"/>
  <c r="H369" i="1"/>
  <c r="H368" i="1"/>
  <c r="H367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37" i="1"/>
  <c r="H336" i="1"/>
  <c r="H335" i="1"/>
  <c r="H334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3" i="1"/>
  <c r="H222" i="1"/>
  <c r="H221" i="1"/>
  <c r="H220" i="1"/>
  <c r="H219" i="1"/>
  <c r="H218" i="1"/>
  <c r="H217" i="1"/>
  <c r="H216" i="1"/>
  <c r="H215" i="1"/>
  <c r="H214" i="1"/>
  <c r="H213" i="1"/>
  <c r="H209" i="1"/>
  <c r="H208" i="1"/>
  <c r="H207" i="1"/>
  <c r="H206" i="1"/>
  <c r="H205" i="1"/>
  <c r="H204" i="1"/>
  <c r="H200" i="1"/>
  <c r="H199" i="1"/>
  <c r="H198" i="1"/>
  <c r="H197" i="1"/>
  <c r="H196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67" i="1"/>
  <c r="H166" i="1"/>
  <c r="H165" i="1"/>
  <c r="H164" i="1"/>
  <c r="H160" i="1"/>
  <c r="H159" i="1"/>
  <c r="H158" i="1"/>
  <c r="H157" i="1"/>
  <c r="H156" i="1"/>
  <c r="H155" i="1"/>
  <c r="G151" i="1"/>
  <c r="H151" i="1" s="1"/>
  <c r="F151" i="1"/>
  <c r="G150" i="1"/>
  <c r="H150" i="1" s="1"/>
  <c r="F150" i="1"/>
  <c r="G149" i="1"/>
  <c r="H149" i="1" s="1"/>
  <c r="F149" i="1"/>
  <c r="G148" i="1"/>
  <c r="H148" i="1" s="1"/>
  <c r="F148" i="1"/>
  <c r="G147" i="1"/>
  <c r="H147" i="1" s="1"/>
  <c r="F147" i="1"/>
  <c r="G146" i="1"/>
  <c r="H146" i="1" s="1"/>
  <c r="F146" i="1"/>
  <c r="G145" i="1"/>
  <c r="H145" i="1" s="1"/>
  <c r="F145" i="1"/>
  <c r="G144" i="1"/>
  <c r="H144" i="1" s="1"/>
  <c r="F144" i="1"/>
  <c r="G143" i="1"/>
  <c r="H143" i="1" s="1"/>
  <c r="F143" i="1"/>
  <c r="G142" i="1"/>
  <c r="H142" i="1" s="1"/>
  <c r="F142" i="1"/>
  <c r="G141" i="1"/>
  <c r="H141" i="1" s="1"/>
  <c r="F141" i="1"/>
  <c r="G140" i="1"/>
  <c r="H140" i="1" s="1"/>
  <c r="F140" i="1"/>
  <c r="G139" i="1"/>
  <c r="H139" i="1" s="1"/>
  <c r="F139" i="1"/>
  <c r="G138" i="1"/>
  <c r="H138" i="1" s="1"/>
  <c r="F138" i="1"/>
  <c r="G137" i="1"/>
  <c r="H137" i="1" s="1"/>
  <c r="F137" i="1"/>
  <c r="G136" i="1"/>
  <c r="H136" i="1" s="1"/>
  <c r="F136" i="1"/>
  <c r="G135" i="1"/>
  <c r="H135" i="1" s="1"/>
  <c r="F135" i="1"/>
  <c r="G134" i="1"/>
  <c r="H134" i="1" s="1"/>
  <c r="F134" i="1"/>
  <c r="G133" i="1"/>
  <c r="H133" i="1" s="1"/>
  <c r="F133" i="1"/>
  <c r="G132" i="1"/>
  <c r="H132" i="1" s="1"/>
  <c r="F132" i="1"/>
  <c r="G131" i="1"/>
  <c r="H131" i="1" s="1"/>
  <c r="F131" i="1"/>
  <c r="G130" i="1"/>
  <c r="H130" i="1" s="1"/>
  <c r="F130" i="1"/>
  <c r="G129" i="1"/>
  <c r="H129" i="1" s="1"/>
  <c r="F129" i="1"/>
  <c r="H125" i="1"/>
  <c r="H124" i="1"/>
  <c r="G123" i="1"/>
  <c r="H123" i="1" s="1"/>
  <c r="F123" i="1"/>
  <c r="G122" i="1"/>
  <c r="H122" i="1" s="1"/>
  <c r="F122" i="1"/>
  <c r="G121" i="1"/>
  <c r="H121" i="1" s="1"/>
  <c r="F121" i="1"/>
  <c r="H117" i="1"/>
  <c r="H116" i="1"/>
  <c r="H115" i="1"/>
  <c r="G114" i="1"/>
  <c r="H114" i="1" s="1"/>
  <c r="F114" i="1"/>
  <c r="H110" i="1"/>
  <c r="G109" i="1"/>
  <c r="H109" i="1" s="1"/>
  <c r="F109" i="1"/>
  <c r="G108" i="1"/>
  <c r="H108" i="1" s="1"/>
  <c r="F108" i="1"/>
  <c r="G107" i="1"/>
  <c r="H107" i="1" s="1"/>
  <c r="F107" i="1"/>
  <c r="G103" i="1"/>
  <c r="H103" i="1" s="1"/>
  <c r="F103" i="1"/>
  <c r="G102" i="1"/>
  <c r="H102" i="1" s="1"/>
  <c r="F102" i="1"/>
  <c r="G101" i="1"/>
  <c r="H101" i="1" s="1"/>
  <c r="F101" i="1"/>
  <c r="G100" i="1"/>
  <c r="H100" i="1" s="1"/>
  <c r="F100" i="1"/>
  <c r="G99" i="1"/>
  <c r="H99" i="1" s="1"/>
  <c r="F99" i="1"/>
  <c r="G98" i="1"/>
  <c r="H98" i="1" s="1"/>
  <c r="F98" i="1"/>
  <c r="G94" i="1"/>
  <c r="H94" i="1" s="1"/>
  <c r="F94" i="1"/>
  <c r="G93" i="1"/>
  <c r="H93" i="1" s="1"/>
  <c r="F93" i="1"/>
  <c r="G92" i="1"/>
  <c r="H92" i="1" s="1"/>
  <c r="F92" i="1"/>
  <c r="G91" i="1"/>
  <c r="H91" i="1" s="1"/>
  <c r="F91" i="1"/>
  <c r="G90" i="1"/>
  <c r="H90" i="1" s="1"/>
  <c r="F90" i="1"/>
  <c r="G89" i="1"/>
  <c r="H89" i="1" s="1"/>
  <c r="F89" i="1"/>
  <c r="G88" i="1"/>
  <c r="H88" i="1" s="1"/>
  <c r="F88" i="1"/>
  <c r="G87" i="1"/>
  <c r="H87" i="1" s="1"/>
  <c r="F87" i="1"/>
  <c r="G86" i="1"/>
  <c r="H86" i="1" s="1"/>
  <c r="F86" i="1"/>
  <c r="G82" i="1"/>
  <c r="H82" i="1" s="1"/>
  <c r="F82" i="1"/>
  <c r="G81" i="1"/>
  <c r="H81" i="1" s="1"/>
  <c r="F81" i="1"/>
  <c r="G77" i="1"/>
  <c r="H77" i="1" s="1"/>
  <c r="F77" i="1"/>
  <c r="H76" i="1"/>
  <c r="H78" i="1" s="1"/>
  <c r="D1669" i="1" s="1"/>
  <c r="G76" i="1"/>
  <c r="F76" i="1"/>
  <c r="G72" i="1"/>
  <c r="H72" i="1" s="1"/>
  <c r="F72" i="1"/>
  <c r="G71" i="1"/>
  <c r="H71" i="1" s="1"/>
  <c r="F71" i="1"/>
  <c r="G67" i="1"/>
  <c r="H67" i="1" s="1"/>
  <c r="F67" i="1"/>
  <c r="G66" i="1"/>
  <c r="H66" i="1" s="1"/>
  <c r="F66" i="1"/>
  <c r="G65" i="1"/>
  <c r="H65" i="1" s="1"/>
  <c r="F65" i="1"/>
  <c r="G64" i="1"/>
  <c r="H64" i="1" s="1"/>
  <c r="F64" i="1"/>
  <c r="G63" i="1"/>
  <c r="H63" i="1" s="1"/>
  <c r="F63" i="1"/>
  <c r="G62" i="1"/>
  <c r="H62" i="1" s="1"/>
  <c r="F62" i="1"/>
  <c r="G61" i="1"/>
  <c r="H61" i="1" s="1"/>
  <c r="F61" i="1"/>
  <c r="G60" i="1"/>
  <c r="H60" i="1" s="1"/>
  <c r="F60" i="1"/>
  <c r="G59" i="1"/>
  <c r="H59" i="1" s="1"/>
  <c r="F59" i="1"/>
  <c r="G58" i="1"/>
  <c r="H58" i="1" s="1"/>
  <c r="F58" i="1"/>
  <c r="G57" i="1"/>
  <c r="H57" i="1" s="1"/>
  <c r="F57" i="1"/>
  <c r="G56" i="1"/>
  <c r="H56" i="1" s="1"/>
  <c r="F56" i="1"/>
  <c r="H52" i="1"/>
  <c r="H51" i="1"/>
  <c r="H50" i="1"/>
  <c r="G49" i="1"/>
  <c r="H49" i="1" s="1"/>
  <c r="F49" i="1"/>
  <c r="G45" i="1"/>
  <c r="H45" i="1" s="1"/>
  <c r="F45" i="1"/>
  <c r="G44" i="1"/>
  <c r="H44" i="1" s="1"/>
  <c r="F44" i="1"/>
  <c r="G43" i="1"/>
  <c r="H43" i="1" s="1"/>
  <c r="F43" i="1"/>
  <c r="H42" i="1"/>
  <c r="G42" i="1"/>
  <c r="F42" i="1"/>
  <c r="G41" i="1"/>
  <c r="H41" i="1" s="1"/>
  <c r="F41" i="1"/>
  <c r="G40" i="1"/>
  <c r="H40" i="1" s="1"/>
  <c r="F40" i="1"/>
  <c r="G39" i="1"/>
  <c r="H39" i="1" s="1"/>
  <c r="F39" i="1"/>
  <c r="G38" i="1"/>
  <c r="H38" i="1" s="1"/>
  <c r="F38" i="1"/>
  <c r="G37" i="1"/>
  <c r="H37" i="1" s="1"/>
  <c r="F37" i="1"/>
  <c r="G36" i="1"/>
  <c r="H36" i="1" s="1"/>
  <c r="F36" i="1"/>
  <c r="G35" i="1"/>
  <c r="H35" i="1" s="1"/>
  <c r="F35" i="1"/>
  <c r="G34" i="1"/>
  <c r="H34" i="1" s="1"/>
  <c r="F34" i="1"/>
  <c r="G33" i="1"/>
  <c r="H33" i="1" s="1"/>
  <c r="F33" i="1"/>
  <c r="G32" i="1"/>
  <c r="H32" i="1" s="1"/>
  <c r="F32" i="1"/>
  <c r="G31" i="1"/>
  <c r="H31" i="1" s="1"/>
  <c r="F31" i="1"/>
  <c r="H30" i="1"/>
  <c r="G30" i="1"/>
  <c r="F30" i="1"/>
  <c r="G29" i="1"/>
  <c r="H29" i="1" s="1"/>
  <c r="F29" i="1"/>
  <c r="G28" i="1"/>
  <c r="H28" i="1" s="1"/>
  <c r="F28" i="1"/>
  <c r="G27" i="1"/>
  <c r="H27" i="1" s="1"/>
  <c r="F27" i="1"/>
  <c r="G26" i="1"/>
  <c r="H26" i="1" s="1"/>
  <c r="F26" i="1"/>
  <c r="G25" i="1"/>
  <c r="H25" i="1" s="1"/>
  <c r="F25" i="1"/>
  <c r="G24" i="1"/>
  <c r="H24" i="1" s="1"/>
  <c r="F24" i="1"/>
  <c r="G23" i="1"/>
  <c r="H23" i="1" s="1"/>
  <c r="F23" i="1"/>
  <c r="G22" i="1"/>
  <c r="H22" i="1" s="1"/>
  <c r="F22" i="1"/>
  <c r="G21" i="1"/>
  <c r="H21" i="1" s="1"/>
  <c r="F21" i="1"/>
  <c r="G20" i="1"/>
  <c r="H20" i="1" s="1"/>
  <c r="F20" i="1"/>
  <c r="G19" i="1"/>
  <c r="H19" i="1" s="1"/>
  <c r="F19" i="1"/>
  <c r="G18" i="1"/>
  <c r="H18" i="1" s="1"/>
  <c r="F18" i="1"/>
  <c r="G17" i="1"/>
  <c r="H17" i="1" s="1"/>
  <c r="F17" i="1"/>
  <c r="G16" i="1"/>
  <c r="H16" i="1" s="1"/>
  <c r="F16" i="1"/>
  <c r="G15" i="1"/>
  <c r="H15" i="1" s="1"/>
  <c r="F15" i="1"/>
  <c r="H14" i="1"/>
  <c r="G14" i="1"/>
  <c r="F14" i="1"/>
  <c r="G13" i="1"/>
  <c r="H13" i="1" s="1"/>
  <c r="F13" i="1"/>
  <c r="G12" i="1"/>
  <c r="H12" i="1" s="1"/>
  <c r="F12" i="1"/>
  <c r="G11" i="1"/>
  <c r="H11" i="1" s="1"/>
  <c r="F11" i="1"/>
  <c r="G10" i="1"/>
  <c r="H10" i="1" s="1"/>
  <c r="F10" i="1"/>
  <c r="H1279" i="1" l="1"/>
  <c r="D1733" i="1" s="1"/>
  <c r="H1359" i="1"/>
  <c r="D1741" i="1" s="1"/>
  <c r="H1384" i="1"/>
  <c r="D1744" i="1" s="1"/>
  <c r="H1413" i="1"/>
  <c r="D1747" i="1" s="1"/>
  <c r="E1747" i="1" s="1"/>
  <c r="F1747" i="1" s="1"/>
  <c r="H1452" i="1"/>
  <c r="D1752" i="1" s="1"/>
  <c r="H161" i="1"/>
  <c r="D1677" i="1" s="1"/>
  <c r="H201" i="1"/>
  <c r="D1680" i="1" s="1"/>
  <c r="H550" i="1"/>
  <c r="D1697" i="1" s="1"/>
  <c r="H597" i="1"/>
  <c r="D1700" i="1" s="1"/>
  <c r="E1700" i="1" s="1"/>
  <c r="F1700" i="1" s="1"/>
  <c r="H604" i="1"/>
  <c r="D1701" i="1" s="1"/>
  <c r="H900" i="1"/>
  <c r="D1710" i="1" s="1"/>
  <c r="H917" i="1"/>
  <c r="D1712" i="1" s="1"/>
  <c r="E1712" i="1" s="1"/>
  <c r="F1712" i="1" s="1"/>
  <c r="H966" i="1"/>
  <c r="D1714" i="1" s="1"/>
  <c r="E1714" i="1" s="1"/>
  <c r="F1714" i="1" s="1"/>
  <c r="H999" i="1"/>
  <c r="D1716" i="1" s="1"/>
  <c r="H1249" i="1"/>
  <c r="D1730" i="1" s="1"/>
  <c r="H1494" i="1"/>
  <c r="D1757" i="1" s="1"/>
  <c r="E1757" i="1" s="1"/>
  <c r="F1757" i="1" s="1"/>
  <c r="H1542" i="1"/>
  <c r="D1765" i="1" s="1"/>
  <c r="E1765" i="1" s="1"/>
  <c r="F1765" i="1" s="1"/>
  <c r="H1637" i="1"/>
  <c r="D1781" i="1" s="1"/>
  <c r="H118" i="1"/>
  <c r="D1674" i="1" s="1"/>
  <c r="H68" i="1"/>
  <c r="D1667" i="1" s="1"/>
  <c r="F1667" i="1" s="1"/>
  <c r="H528" i="1"/>
  <c r="D1695" i="1" s="1"/>
  <c r="E1695" i="1" s="1"/>
  <c r="H653" i="1"/>
  <c r="D1702" i="1" s="1"/>
  <c r="H956" i="1"/>
  <c r="D1713" i="1" s="1"/>
  <c r="H1212" i="1"/>
  <c r="D1727" i="1" s="1"/>
  <c r="E1727" i="1" s="1"/>
  <c r="F1727" i="1" s="1"/>
  <c r="H1446" i="1"/>
  <c r="D1751" i="1" s="1"/>
  <c r="E1751" i="1" s="1"/>
  <c r="F1751" i="1" s="1"/>
  <c r="H1518" i="1"/>
  <c r="D1761" i="1" s="1"/>
  <c r="H1566" i="1"/>
  <c r="D1769" i="1" s="1"/>
  <c r="H1589" i="1"/>
  <c r="D1773" i="1" s="1"/>
  <c r="H1613" i="1"/>
  <c r="D1777" i="1" s="1"/>
  <c r="E1777" i="1" s="1"/>
  <c r="F1777" i="1" s="1"/>
  <c r="H104" i="1"/>
  <c r="D1672" i="1" s="1"/>
  <c r="H168" i="1"/>
  <c r="D1678" i="1" s="1"/>
  <c r="H193" i="1"/>
  <c r="D1679" i="1" s="1"/>
  <c r="E1679" i="1" s="1"/>
  <c r="F1679" i="1" s="1"/>
  <c r="H288" i="1"/>
  <c r="D1683" i="1" s="1"/>
  <c r="E1683" i="1" s="1"/>
  <c r="H376" i="1"/>
  <c r="D1687" i="1" s="1"/>
  <c r="H541" i="1"/>
  <c r="D1696" i="1" s="1"/>
  <c r="H577" i="1"/>
  <c r="D1698" i="1" s="1"/>
  <c r="E1698" i="1" s="1"/>
  <c r="H590" i="1"/>
  <c r="D1699" i="1" s="1"/>
  <c r="E1699" i="1" s="1"/>
  <c r="H675" i="1"/>
  <c r="D1703" i="1" s="1"/>
  <c r="H766" i="1"/>
  <c r="D1706" i="1" s="1"/>
  <c r="H1018" i="1"/>
  <c r="D1717" i="1" s="1"/>
  <c r="E1717" i="1" s="1"/>
  <c r="F1717" i="1" s="1"/>
  <c r="H1024" i="1"/>
  <c r="D1718" i="1" s="1"/>
  <c r="H1062" i="1"/>
  <c r="D1720" i="1" s="1"/>
  <c r="H1116" i="1"/>
  <c r="D1723" i="1" s="1"/>
  <c r="H1147" i="1"/>
  <c r="D1724" i="1" s="1"/>
  <c r="E1724" i="1" s="1"/>
  <c r="F1724" i="1" s="1"/>
  <c r="H1187" i="1"/>
  <c r="D1725" i="1" s="1"/>
  <c r="H1220" i="1"/>
  <c r="D1728" i="1" s="1"/>
  <c r="H1260" i="1"/>
  <c r="D1731" i="1" s="1"/>
  <c r="H1273" i="1"/>
  <c r="D1732" i="1" s="1"/>
  <c r="E1732" i="1" s="1"/>
  <c r="F1732" i="1" s="1"/>
  <c r="H1291" i="1"/>
  <c r="D1735" i="1" s="1"/>
  <c r="E1735" i="1" s="1"/>
  <c r="F1735" i="1" s="1"/>
  <c r="H1313" i="1"/>
  <c r="D1737" i="1" s="1"/>
  <c r="H1347" i="1"/>
  <c r="D1739" i="1" s="1"/>
  <c r="H1425" i="1"/>
  <c r="D1749" i="1" s="1"/>
  <c r="E1749" i="1" s="1"/>
  <c r="F1749" i="1" s="1"/>
  <c r="H1482" i="1"/>
  <c r="D1755" i="1" s="1"/>
  <c r="H1506" i="1"/>
  <c r="D1759" i="1" s="1"/>
  <c r="H1530" i="1"/>
  <c r="D1763" i="1" s="1"/>
  <c r="H1554" i="1"/>
  <c r="D1767" i="1" s="1"/>
  <c r="E1767" i="1" s="1"/>
  <c r="F1767" i="1" s="1"/>
  <c r="H1577" i="1"/>
  <c r="D1771" i="1" s="1"/>
  <c r="H1601" i="1"/>
  <c r="D1775" i="1" s="1"/>
  <c r="H1625" i="1"/>
  <c r="D1779" i="1" s="1"/>
  <c r="H1649" i="1"/>
  <c r="D1783" i="1" s="1"/>
  <c r="H73" i="1"/>
  <c r="D1668" i="1" s="1"/>
  <c r="H83" i="1"/>
  <c r="D1670" i="1" s="1"/>
  <c r="E1670" i="1" s="1"/>
  <c r="H53" i="1"/>
  <c r="D1666" i="1" s="1"/>
  <c r="H111" i="1"/>
  <c r="D1673" i="1" s="1"/>
  <c r="H126" i="1"/>
  <c r="D1675" i="1" s="1"/>
  <c r="E1675" i="1" s="1"/>
  <c r="F1675" i="1" s="1"/>
  <c r="H152" i="1"/>
  <c r="D1676" i="1" s="1"/>
  <c r="H210" i="1"/>
  <c r="D1681" i="1" s="1"/>
  <c r="H224" i="1"/>
  <c r="D1682" i="1" s="1"/>
  <c r="E1682" i="1" s="1"/>
  <c r="H331" i="1"/>
  <c r="D1684" i="1" s="1"/>
  <c r="E1684" i="1" s="1"/>
  <c r="F1684" i="1" s="1"/>
  <c r="H338" i="1"/>
  <c r="D1685" i="1" s="1"/>
  <c r="H364" i="1"/>
  <c r="D1686" i="1" s="1"/>
  <c r="H425" i="1"/>
  <c r="D1688" i="1" s="1"/>
  <c r="H432" i="1"/>
  <c r="D1689" i="1" s="1"/>
  <c r="E1689" i="1" s="1"/>
  <c r="F1689" i="1" s="1"/>
  <c r="H443" i="1"/>
  <c r="D1690" i="1" s="1"/>
  <c r="H450" i="1"/>
  <c r="D1691" i="1" s="1"/>
  <c r="H460" i="1"/>
  <c r="D1692" i="1" s="1"/>
  <c r="E1692" i="1" s="1"/>
  <c r="H471" i="1"/>
  <c r="D1693" i="1" s="1"/>
  <c r="E1693" i="1" s="1"/>
  <c r="F1693" i="1" s="1"/>
  <c r="H483" i="1"/>
  <c r="D1694" i="1" s="1"/>
  <c r="H688" i="1"/>
  <c r="D1704" i="1" s="1"/>
  <c r="H746" i="1"/>
  <c r="D1705" i="1" s="1"/>
  <c r="E1705" i="1" s="1"/>
  <c r="H775" i="1"/>
  <c r="D1707" i="1" s="1"/>
  <c r="E1707" i="1" s="1"/>
  <c r="F1707" i="1" s="1"/>
  <c r="H828" i="1"/>
  <c r="D1708" i="1" s="1"/>
  <c r="H888" i="1"/>
  <c r="D1709" i="1" s="1"/>
  <c r="H910" i="1"/>
  <c r="D1711" i="1" s="1"/>
  <c r="E1711" i="1" s="1"/>
  <c r="H974" i="1"/>
  <c r="D1715" i="1" s="1"/>
  <c r="E1715" i="1" s="1"/>
  <c r="F1715" i="1" s="1"/>
  <c r="H1044" i="1"/>
  <c r="D1719" i="1" s="1"/>
  <c r="E1719" i="1" s="1"/>
  <c r="F1719" i="1" s="1"/>
  <c r="H1095" i="1"/>
  <c r="D1721" i="1" s="1"/>
  <c r="H1105" i="1"/>
  <c r="D1722" i="1" s="1"/>
  <c r="E1722" i="1" s="1"/>
  <c r="F1722" i="1" s="1"/>
  <c r="H1195" i="1"/>
  <c r="D1726" i="1" s="1"/>
  <c r="E1726" i="1" s="1"/>
  <c r="F1726" i="1" s="1"/>
  <c r="H1243" i="1"/>
  <c r="D1729" i="1" s="1"/>
  <c r="E1729" i="1" s="1"/>
  <c r="F1729" i="1" s="1"/>
  <c r="H1285" i="1"/>
  <c r="D1734" i="1" s="1"/>
  <c r="H1307" i="1"/>
  <c r="D1736" i="1" s="1"/>
  <c r="E1736" i="1" s="1"/>
  <c r="F1736" i="1" s="1"/>
  <c r="H1329" i="1"/>
  <c r="D1738" i="1" s="1"/>
  <c r="E1738" i="1" s="1"/>
  <c r="F1738" i="1" s="1"/>
  <c r="H1353" i="1"/>
  <c r="D1740" i="1" s="1"/>
  <c r="E1740" i="1" s="1"/>
  <c r="F1740" i="1" s="1"/>
  <c r="H1372" i="1"/>
  <c r="D1742" i="1" s="1"/>
  <c r="H1378" i="1"/>
  <c r="D1743" i="1" s="1"/>
  <c r="E1743" i="1" s="1"/>
  <c r="F1743" i="1" s="1"/>
  <c r="H1401" i="1"/>
  <c r="D1745" i="1" s="1"/>
  <c r="E1745" i="1" s="1"/>
  <c r="F1745" i="1" s="1"/>
  <c r="H1407" i="1"/>
  <c r="D1746" i="1" s="1"/>
  <c r="E1746" i="1" s="1"/>
  <c r="F1746" i="1" s="1"/>
  <c r="H1419" i="1"/>
  <c r="D1748" i="1" s="1"/>
  <c r="H1431" i="1"/>
  <c r="D1750" i="1" s="1"/>
  <c r="E1750" i="1" s="1"/>
  <c r="F1750" i="1" s="1"/>
  <c r="H1463" i="1"/>
  <c r="D1753" i="1" s="1"/>
  <c r="E1753" i="1" s="1"/>
  <c r="F1753" i="1" s="1"/>
  <c r="H1476" i="1"/>
  <c r="D1754" i="1" s="1"/>
  <c r="E1754" i="1" s="1"/>
  <c r="F1754" i="1" s="1"/>
  <c r="H1488" i="1"/>
  <c r="D1756" i="1" s="1"/>
  <c r="H1500" i="1"/>
  <c r="D1758" i="1" s="1"/>
  <c r="E1758" i="1" s="1"/>
  <c r="F1758" i="1" s="1"/>
  <c r="H1512" i="1"/>
  <c r="D1760" i="1" s="1"/>
  <c r="E1760" i="1" s="1"/>
  <c r="F1760" i="1" s="1"/>
  <c r="H1524" i="1"/>
  <c r="D1762" i="1" s="1"/>
  <c r="E1762" i="1" s="1"/>
  <c r="F1762" i="1" s="1"/>
  <c r="H1536" i="1"/>
  <c r="D1764" i="1" s="1"/>
  <c r="H1548" i="1"/>
  <c r="D1766" i="1" s="1"/>
  <c r="E1766" i="1" s="1"/>
  <c r="F1766" i="1" s="1"/>
  <c r="H1560" i="1"/>
  <c r="D1768" i="1" s="1"/>
  <c r="E1768" i="1" s="1"/>
  <c r="F1768" i="1" s="1"/>
  <c r="H1571" i="1"/>
  <c r="D1770" i="1" s="1"/>
  <c r="E1770" i="1" s="1"/>
  <c r="F1770" i="1" s="1"/>
  <c r="H1583" i="1"/>
  <c r="D1772" i="1" s="1"/>
  <c r="H1595" i="1"/>
  <c r="D1774" i="1" s="1"/>
  <c r="E1774" i="1" s="1"/>
  <c r="F1774" i="1" s="1"/>
  <c r="H1607" i="1"/>
  <c r="D1776" i="1" s="1"/>
  <c r="E1776" i="1" s="1"/>
  <c r="F1776" i="1" s="1"/>
  <c r="H1619" i="1"/>
  <c r="D1778" i="1" s="1"/>
  <c r="E1778" i="1" s="1"/>
  <c r="F1778" i="1" s="1"/>
  <c r="H1631" i="1"/>
  <c r="D1780" i="1" s="1"/>
  <c r="H1643" i="1"/>
  <c r="D1782" i="1" s="1"/>
  <c r="E1782" i="1" s="1"/>
  <c r="F1782" i="1" s="1"/>
  <c r="H1655" i="1"/>
  <c r="D1784" i="1" s="1"/>
  <c r="E1784" i="1" s="1"/>
  <c r="F1784" i="1" s="1"/>
  <c r="E1666" i="1"/>
  <c r="F1666" i="1" s="1"/>
  <c r="H46" i="1"/>
  <c r="D1665" i="1" s="1"/>
  <c r="E1669" i="1"/>
  <c r="F1669" i="1" s="1"/>
  <c r="E1672" i="1"/>
  <c r="F1672" i="1" s="1"/>
  <c r="E1673" i="1"/>
  <c r="E1676" i="1"/>
  <c r="E1681" i="1"/>
  <c r="F1681" i="1" s="1"/>
  <c r="E1685" i="1"/>
  <c r="E1686" i="1"/>
  <c r="F1686" i="1" s="1"/>
  <c r="E1688" i="1"/>
  <c r="E1690" i="1"/>
  <c r="E1691" i="1"/>
  <c r="F1691" i="1" s="1"/>
  <c r="E1694" i="1"/>
  <c r="E1704" i="1"/>
  <c r="F1704" i="1" s="1"/>
  <c r="E1708" i="1"/>
  <c r="E1709" i="1"/>
  <c r="F1709" i="1" s="1"/>
  <c r="E1721" i="1"/>
  <c r="F1721" i="1" s="1"/>
  <c r="E1734" i="1"/>
  <c r="F1734" i="1" s="1"/>
  <c r="E1742" i="1"/>
  <c r="F1742" i="1" s="1"/>
  <c r="E1748" i="1"/>
  <c r="F1748" i="1" s="1"/>
  <c r="E1756" i="1"/>
  <c r="F1756" i="1" s="1"/>
  <c r="E1764" i="1"/>
  <c r="F1764" i="1" s="1"/>
  <c r="E1772" i="1"/>
  <c r="F1772" i="1" s="1"/>
  <c r="E1780" i="1"/>
  <c r="F1780" i="1" s="1"/>
  <c r="H95" i="1"/>
  <c r="D1671" i="1" s="1"/>
  <c r="E1674" i="1"/>
  <c r="F1674" i="1" s="1"/>
  <c r="E1677" i="1"/>
  <c r="F1677" i="1" s="1"/>
  <c r="E1678" i="1"/>
  <c r="F1678" i="1"/>
  <c r="E1680" i="1"/>
  <c r="F1680" i="1" s="1"/>
  <c r="E1687" i="1"/>
  <c r="F1687" i="1" s="1"/>
  <c r="E1696" i="1"/>
  <c r="F1696" i="1" s="1"/>
  <c r="E1697" i="1"/>
  <c r="F1697" i="1" s="1"/>
  <c r="E1701" i="1"/>
  <c r="F1701" i="1" s="1"/>
  <c r="E1702" i="1"/>
  <c r="F1702" i="1" s="1"/>
  <c r="E1703" i="1"/>
  <c r="F1703" i="1" s="1"/>
  <c r="E1706" i="1"/>
  <c r="F1706" i="1"/>
  <c r="E1710" i="1"/>
  <c r="F1710" i="1" s="1"/>
  <c r="E1713" i="1"/>
  <c r="F1713" i="1" s="1"/>
  <c r="E1716" i="1"/>
  <c r="F1716" i="1" s="1"/>
  <c r="E1718" i="1"/>
  <c r="F1718" i="1" s="1"/>
  <c r="E1720" i="1"/>
  <c r="F1720" i="1" s="1"/>
  <c r="E1723" i="1"/>
  <c r="F1723" i="1" s="1"/>
  <c r="E1725" i="1"/>
  <c r="F1725" i="1" s="1"/>
  <c r="E1728" i="1"/>
  <c r="F1728" i="1" s="1"/>
  <c r="E1730" i="1"/>
  <c r="F1730" i="1" s="1"/>
  <c r="E1731" i="1"/>
  <c r="F1731" i="1" s="1"/>
  <c r="E1733" i="1"/>
  <c r="F1733" i="1" s="1"/>
  <c r="E1737" i="1"/>
  <c r="F1737" i="1" s="1"/>
  <c r="E1739" i="1"/>
  <c r="F1739" i="1" s="1"/>
  <c r="E1741" i="1"/>
  <c r="F1741" i="1" s="1"/>
  <c r="E1744" i="1"/>
  <c r="F1744" i="1" s="1"/>
  <c r="E1752" i="1"/>
  <c r="F1752" i="1" s="1"/>
  <c r="E1755" i="1"/>
  <c r="F1755" i="1" s="1"/>
  <c r="E1759" i="1"/>
  <c r="F1759" i="1" s="1"/>
  <c r="E1761" i="1"/>
  <c r="F1761" i="1" s="1"/>
  <c r="E1763" i="1"/>
  <c r="F1763" i="1" s="1"/>
  <c r="F1769" i="1"/>
  <c r="E1769" i="1"/>
  <c r="E1773" i="1"/>
  <c r="F1773" i="1" s="1"/>
  <c r="E1775" i="1"/>
  <c r="F1775" i="1" s="1"/>
  <c r="E1779" i="1"/>
  <c r="F1779" i="1" s="1"/>
  <c r="E1781" i="1"/>
  <c r="F1781" i="1" s="1"/>
  <c r="E1783" i="1"/>
  <c r="F1783" i="1" s="1"/>
  <c r="D1815" i="1"/>
  <c r="D1818" i="1"/>
  <c r="D1816" i="1"/>
  <c r="D1810" i="1"/>
  <c r="D1808" i="1"/>
  <c r="D1812" i="1" l="1"/>
  <c r="D1809" i="1"/>
  <c r="D1814" i="1"/>
  <c r="D1811" i="1"/>
  <c r="F1698" i="1"/>
  <c r="D1813" i="1"/>
  <c r="D1817" i="1"/>
  <c r="E1771" i="1"/>
  <c r="F1771" i="1" s="1"/>
  <c r="E1668" i="1"/>
  <c r="F1668" i="1" s="1"/>
  <c r="F1711" i="1"/>
  <c r="F1705" i="1"/>
  <c r="F1692" i="1"/>
  <c r="F1688" i="1"/>
  <c r="F1682" i="1"/>
  <c r="F1673" i="1"/>
  <c r="D1819" i="1"/>
  <c r="F1699" i="1"/>
  <c r="F1695" i="1"/>
  <c r="F1683" i="1"/>
  <c r="F1708" i="1"/>
  <c r="F1694" i="1"/>
  <c r="F1690" i="1"/>
  <c r="F1685" i="1"/>
  <c r="F1676" i="1"/>
  <c r="E1671" i="1"/>
  <c r="F1671" i="1" s="1"/>
  <c r="D1785" i="1"/>
  <c r="F1665" i="1"/>
  <c r="D1820" i="1" l="1"/>
  <c r="E1785" i="1"/>
  <c r="F1789" i="1" s="1"/>
  <c r="F1808" i="1"/>
  <c r="F1785" i="1"/>
  <c r="H1665" i="1"/>
  <c r="H1666" i="1" s="1"/>
  <c r="H1667" i="1" s="1"/>
  <c r="H1668" i="1" s="1"/>
  <c r="H1669" i="1" s="1"/>
  <c r="H1670" i="1" s="1"/>
  <c r="H1671" i="1" s="1"/>
  <c r="H1672" i="1" s="1"/>
  <c r="H1673" i="1" s="1"/>
  <c r="H1674" i="1" s="1"/>
  <c r="H1675" i="1" s="1"/>
  <c r="H1676" i="1" s="1"/>
  <c r="H1677" i="1" s="1"/>
  <c r="H1678" i="1" s="1"/>
  <c r="H1679" i="1" s="1"/>
  <c r="H1680" i="1" s="1"/>
  <c r="H1681" i="1" s="1"/>
  <c r="H1682" i="1" s="1"/>
  <c r="H1683" i="1" s="1"/>
  <c r="H1684" i="1" s="1"/>
  <c r="H1685" i="1" s="1"/>
  <c r="H1686" i="1" s="1"/>
  <c r="H1687" i="1" s="1"/>
  <c r="H1688" i="1" s="1"/>
  <c r="H1689" i="1" s="1"/>
  <c r="H1690" i="1" s="1"/>
  <c r="H1691" i="1" s="1"/>
  <c r="H1692" i="1" s="1"/>
  <c r="H1693" i="1" s="1"/>
  <c r="H1694" i="1" s="1"/>
  <c r="H1695" i="1" s="1"/>
  <c r="H1696" i="1" s="1"/>
  <c r="H1697" i="1" s="1"/>
  <c r="H1698" i="1" s="1"/>
  <c r="H1699" i="1" s="1"/>
  <c r="H1700" i="1" s="1"/>
  <c r="H1701" i="1" s="1"/>
  <c r="H1702" i="1" s="1"/>
  <c r="H1703" i="1" s="1"/>
  <c r="H1704" i="1" s="1"/>
  <c r="H1705" i="1" s="1"/>
  <c r="H1706" i="1" s="1"/>
  <c r="H1707" i="1" s="1"/>
  <c r="H1708" i="1" s="1"/>
  <c r="H1709" i="1" s="1"/>
  <c r="H1710" i="1" s="1"/>
  <c r="H1711" i="1" s="1"/>
  <c r="H1712" i="1" s="1"/>
  <c r="H1713" i="1" s="1"/>
  <c r="H1714" i="1" s="1"/>
  <c r="H1715" i="1" s="1"/>
  <c r="H1716" i="1" s="1"/>
  <c r="H1717" i="1" s="1"/>
  <c r="H1718" i="1" s="1"/>
  <c r="H1719" i="1" s="1"/>
  <c r="H1720" i="1" s="1"/>
  <c r="H1721" i="1" s="1"/>
  <c r="H1722" i="1" s="1"/>
  <c r="H1723" i="1" s="1"/>
  <c r="H1724" i="1" s="1"/>
  <c r="H1725" i="1" s="1"/>
  <c r="H1726" i="1" s="1"/>
  <c r="H1727" i="1" s="1"/>
  <c r="H1728" i="1" s="1"/>
  <c r="H1729" i="1" s="1"/>
  <c r="H1730" i="1" s="1"/>
  <c r="H1731" i="1" s="1"/>
  <c r="H1732" i="1" s="1"/>
  <c r="H1733" i="1" s="1"/>
  <c r="H1734" i="1" s="1"/>
  <c r="H1735" i="1" s="1"/>
  <c r="H1736" i="1" s="1"/>
  <c r="H1737" i="1" s="1"/>
  <c r="H1738" i="1" s="1"/>
  <c r="H1739" i="1" s="1"/>
  <c r="H1740" i="1" s="1"/>
  <c r="H1741" i="1" s="1"/>
  <c r="H1742" i="1" s="1"/>
  <c r="H1743" i="1" s="1"/>
  <c r="H1744" i="1" s="1"/>
  <c r="H1745" i="1" s="1"/>
  <c r="H1746" i="1" s="1"/>
  <c r="H1747" i="1" s="1"/>
  <c r="H1748" i="1" s="1"/>
  <c r="H1749" i="1" s="1"/>
  <c r="H1750" i="1" s="1"/>
  <c r="H1751" i="1" s="1"/>
  <c r="H1752" i="1" s="1"/>
  <c r="H1753" i="1" s="1"/>
  <c r="H1754" i="1" s="1"/>
  <c r="H1755" i="1" s="1"/>
  <c r="H1756" i="1" s="1"/>
  <c r="H1757" i="1" s="1"/>
  <c r="H1758" i="1" s="1"/>
  <c r="H1759" i="1" s="1"/>
  <c r="H1760" i="1" s="1"/>
  <c r="H1761" i="1" s="1"/>
  <c r="H1762" i="1" s="1"/>
  <c r="H1763" i="1" s="1"/>
  <c r="H1764" i="1" s="1"/>
  <c r="H1765" i="1" s="1"/>
  <c r="H1766" i="1" s="1"/>
  <c r="H1767" i="1" s="1"/>
  <c r="H1768" i="1" s="1"/>
  <c r="H1769" i="1" s="1"/>
  <c r="H1770" i="1" s="1"/>
  <c r="H1771" i="1" s="1"/>
  <c r="H1772" i="1" s="1"/>
  <c r="H1773" i="1" s="1"/>
  <c r="H1774" i="1" s="1"/>
  <c r="H1775" i="1" s="1"/>
  <c r="H1776" i="1" s="1"/>
  <c r="H1777" i="1" s="1"/>
  <c r="H1778" i="1" s="1"/>
  <c r="H1779" i="1" s="1"/>
  <c r="H1780" i="1" s="1"/>
  <c r="H1781" i="1" s="1"/>
  <c r="H1782" i="1" s="1"/>
  <c r="H1783" i="1" s="1"/>
  <c r="H1784" i="1" s="1"/>
  <c r="F1819" i="1"/>
  <c r="F1815" i="1"/>
  <c r="F1811" i="1"/>
  <c r="F1816" i="1"/>
  <c r="F1812" i="1"/>
  <c r="F1817" i="1"/>
  <c r="F1813" i="1"/>
  <c r="F1809" i="1"/>
  <c r="F1818" i="1"/>
  <c r="F1814" i="1"/>
  <c r="F1810" i="1"/>
  <c r="F1788" i="1"/>
  <c r="F1792" i="1" s="1"/>
  <c r="H1785" i="1"/>
  <c r="E1818" i="1"/>
  <c r="E1814" i="1"/>
  <c r="E1810" i="1"/>
  <c r="E1819" i="1"/>
  <c r="E1815" i="1"/>
  <c r="E1811" i="1"/>
  <c r="E1816" i="1"/>
  <c r="E1812" i="1"/>
  <c r="E1808" i="1"/>
  <c r="E1817" i="1"/>
  <c r="E1813" i="1"/>
  <c r="E1809" i="1"/>
  <c r="F1820" i="1" l="1"/>
  <c r="E1820" i="1"/>
</calcChain>
</file>

<file path=xl/sharedStrings.xml><?xml version="1.0" encoding="utf-8"?>
<sst xmlns="http://schemas.openxmlformats.org/spreadsheetml/2006/main" count="893" uniqueCount="53">
  <si>
    <t>remise</t>
  </si>
  <si>
    <t>MARS</t>
  </si>
  <si>
    <t>JANVIER</t>
  </si>
  <si>
    <t>Client:</t>
  </si>
  <si>
    <t>VILLE :</t>
  </si>
  <si>
    <t>Fax:</t>
  </si>
  <si>
    <t>DATE</t>
  </si>
  <si>
    <t>N°. BL</t>
  </si>
  <si>
    <t>Qté.</t>
  </si>
  <si>
    <t>CODE</t>
  </si>
  <si>
    <t>ARTICLE</t>
  </si>
  <si>
    <t>PU</t>
  </si>
  <si>
    <t>MONTANT</t>
  </si>
  <si>
    <t>REMISE</t>
  </si>
  <si>
    <t>NET A PAYE</t>
  </si>
  <si>
    <t>AVANCE</t>
  </si>
  <si>
    <t>SOLDE</t>
  </si>
  <si>
    <t>MODE DE PAIEMENT</t>
  </si>
  <si>
    <t>N°: FACT</t>
  </si>
  <si>
    <t>REPPORT AU 31/12/2020</t>
  </si>
  <si>
    <t>effet / 28/03/21</t>
  </si>
  <si>
    <t>EFFET / 25/02/2021</t>
  </si>
  <si>
    <t>solde au 31/12/2020</t>
  </si>
  <si>
    <t>TOTAL ACHAT 2021</t>
  </si>
  <si>
    <t>TOTAL REMISES 2021</t>
  </si>
  <si>
    <t>TOTAL AVANCES 2021</t>
  </si>
  <si>
    <t>SOLDE DEBITEUR AU 31/12/2021</t>
  </si>
  <si>
    <t>FIXE</t>
  </si>
  <si>
    <t xml:space="preserve">GSM </t>
  </si>
  <si>
    <t>ANNEE : 2021</t>
  </si>
  <si>
    <t>C.A TTC</t>
  </si>
  <si>
    <t xml:space="preserve">net a payer 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</si>
  <si>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</si>
  <si>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</si>
  <si>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</si>
  <si>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</si>
  <si>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</si>
  <si>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</si>
  <si>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</si>
  <si>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</si>
  <si>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</si>
  <si>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</si>
  <si>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Code </t>
  </si>
  <si>
    <t xml:space="preserve">Designation </t>
  </si>
  <si>
    <t>qte vendu/client</t>
  </si>
  <si>
    <t>SMART MITIGEUR LAVABO LONG CHROME - 142525</t>
  </si>
  <si>
    <t>SMART MITIGEUR LAVABO CHROME - 142521</t>
  </si>
  <si>
    <t>SMART MITIGEUR BAIGNOIRE CHROME - 142511</t>
  </si>
  <si>
    <t>SMART MITIGEUR BIDET CHROME - 142551</t>
  </si>
  <si>
    <t>SMART MITIGEUR DOUCHE CHROME - 142041</t>
  </si>
  <si>
    <t>SMART MITIGEUR CUISINE MURALER CHROME - 142541SS</t>
  </si>
  <si>
    <t>SMART MITIGEUR CUISINE SUR TABLE CHROME - 142731U</t>
  </si>
  <si>
    <t xml:space="preserve">Mer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</si>
</sst>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&quot;DH&quot;_-;\-* #,##0.00\ &quot;DH&quot;_-;_-* &quot;-&quot;??\ &quot;DH&quot;_-;_-@_-"/>
    <numFmt numFmtId="165" formatCode="_-* #,##0.00\ _D_H_-;\-* #,##0.00\ _D_H_-;_-* &quot;-&quot;??\ _D_H_-;_-@_-"/>
    <numFmt numFmtId="166" formatCode="d/m/yy;@"/>
    <numFmt numFmtId="167" formatCode="_-* #,##0.00\ _€_-;\-* #,##0.00\ _€_-;_-* &quot;-&quot;??\ _€_-;_-@_-"/>
    <numFmt numFmtId="168" formatCode="dd/mm/yy;@"/>
    <numFmt numFmtId="169" formatCode="0_ ;\-0\ "/>
    <numFmt numFmtId="170" formatCode="#,##0.000\ [$$-C0C]_-;[Red]#,##0.000\ [$$-C0C]\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rgb="FF00FF99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9"/>
      <color rgb="FF444444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9" fillId="0" borderId="0"/>
    <xf numFmtId="0" fontId="3" fillId="0" borderId="0"/>
  </cellStyleXfs>
  <cellXfs count="134">
    <xf numFmtId="0" fontId="0" fillId="0" borderId="0" xfId="0"/>
    <xf numFmtId="0" fontId="2" fillId="0" borderId="0" xfId="0" applyFont="1" applyFill="1"/>
    <xf numFmtId="166" fontId="2" fillId="0" borderId="0" xfId="0" applyNumberFormat="1" applyFont="1" applyFill="1"/>
    <xf numFmtId="0" fontId="2" fillId="0" borderId="0" xfId="0" applyFont="1" applyFill="1" applyAlignment="1">
      <alignment horizontal="center"/>
    </xf>
    <xf numFmtId="49" fontId="2" fillId="0" borderId="0" xfId="0" applyNumberFormat="1" applyFont="1" applyFill="1" applyAlignment="1">
      <alignment horizontal="center"/>
    </xf>
    <xf numFmtId="165" fontId="2" fillId="0" borderId="0" xfId="1" applyFont="1" applyFill="1"/>
    <xf numFmtId="166" fontId="4" fillId="0" borderId="1" xfId="0" applyNumberFormat="1" applyFont="1" applyFill="1" applyBorder="1"/>
    <xf numFmtId="0" fontId="4" fillId="0" borderId="2" xfId="0" applyFont="1" applyFill="1" applyBorder="1" applyAlignment="1">
      <alignment horizontal="center" vertical="center"/>
    </xf>
    <xf numFmtId="165" fontId="4" fillId="0" borderId="1" xfId="1" applyFont="1" applyFill="1" applyBorder="1"/>
    <xf numFmtId="0" fontId="2" fillId="0" borderId="0" xfId="0" applyFont="1" applyFill="1" applyBorder="1" applyAlignment="1">
      <alignment vertical="center"/>
    </xf>
    <xf numFmtId="165" fontId="2" fillId="0" borderId="0" xfId="1" applyFont="1" applyFill="1" applyBorder="1"/>
    <xf numFmtId="166" fontId="4" fillId="0" borderId="3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49" fontId="4" fillId="0" borderId="3" xfId="0" applyNumberFormat="1" applyFont="1" applyFill="1" applyBorder="1" applyAlignment="1">
      <alignment horizontal="center"/>
    </xf>
    <xf numFmtId="165" fontId="4" fillId="0" borderId="3" xfId="1" applyFont="1" applyFill="1" applyBorder="1" applyAlignment="1">
      <alignment horizontal="center"/>
    </xf>
    <xf numFmtId="0" fontId="2" fillId="0" borderId="4" xfId="0" applyFont="1" applyFill="1" applyBorder="1" applyAlignment="1">
      <alignment vertical="center"/>
    </xf>
    <xf numFmtId="0" fontId="2" fillId="0" borderId="3" xfId="0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2" fillId="0" borderId="3" xfId="0" applyFont="1" applyFill="1" applyBorder="1"/>
    <xf numFmtId="165" fontId="2" fillId="0" borderId="3" xfId="1" applyFont="1" applyFill="1" applyBorder="1"/>
    <xf numFmtId="0" fontId="2" fillId="0" borderId="5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165" fontId="2" fillId="0" borderId="7" xfId="1" applyFont="1" applyFill="1" applyBorder="1"/>
    <xf numFmtId="165" fontId="2" fillId="0" borderId="8" xfId="1" applyFont="1" applyFill="1" applyBorder="1"/>
    <xf numFmtId="0" fontId="2" fillId="0" borderId="5" xfId="0" applyFont="1" applyFill="1" applyBorder="1"/>
    <xf numFmtId="165" fontId="2" fillId="0" borderId="9" xfId="1" applyFont="1" applyFill="1" applyBorder="1"/>
    <xf numFmtId="0" fontId="2" fillId="0" borderId="10" xfId="0" applyNumberFormat="1" applyFont="1" applyFill="1" applyBorder="1" applyAlignment="1">
      <alignment horizontal="center"/>
    </xf>
    <xf numFmtId="167" fontId="2" fillId="0" borderId="0" xfId="0" applyNumberFormat="1" applyFont="1" applyFill="1"/>
    <xf numFmtId="0" fontId="2" fillId="0" borderId="11" xfId="0" applyFont="1" applyFill="1" applyBorder="1"/>
    <xf numFmtId="49" fontId="2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/>
    <xf numFmtId="49" fontId="2" fillId="0" borderId="3" xfId="0" applyNumberFormat="1" applyFont="1" applyFill="1" applyBorder="1" applyAlignment="1">
      <alignment horizontal="left"/>
    </xf>
    <xf numFmtId="1" fontId="2" fillId="0" borderId="3" xfId="0" applyNumberFormat="1" applyFont="1" applyFill="1" applyBorder="1"/>
    <xf numFmtId="164" fontId="2" fillId="0" borderId="0" xfId="2" applyFont="1" applyFill="1"/>
    <xf numFmtId="164" fontId="2" fillId="0" borderId="0" xfId="2" applyFont="1" applyFill="1" applyAlignment="1">
      <alignment horizontal="center"/>
    </xf>
    <xf numFmtId="17" fontId="2" fillId="0" borderId="0" xfId="0" applyNumberFormat="1" applyFont="1" applyFill="1"/>
    <xf numFmtId="49" fontId="2" fillId="0" borderId="0" xfId="0" applyNumberFormat="1" applyFont="1" applyFill="1"/>
    <xf numFmtId="0" fontId="4" fillId="0" borderId="7" xfId="0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165" fontId="4" fillId="0" borderId="7" xfId="1" applyFont="1" applyFill="1" applyBorder="1" applyAlignment="1">
      <alignment horizontal="center"/>
    </xf>
    <xf numFmtId="49" fontId="4" fillId="0" borderId="7" xfId="1" applyNumberFormat="1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165" fontId="4" fillId="0" borderId="13" xfId="1" applyFont="1" applyFill="1" applyBorder="1" applyAlignment="1">
      <alignment horizontal="center"/>
    </xf>
    <xf numFmtId="165" fontId="2" fillId="0" borderId="13" xfId="1" applyFont="1" applyFill="1" applyBorder="1"/>
    <xf numFmtId="0" fontId="4" fillId="0" borderId="14" xfId="0" applyFont="1" applyFill="1" applyBorder="1" applyAlignment="1">
      <alignment horizontal="left" vertical="center"/>
    </xf>
    <xf numFmtId="0" fontId="4" fillId="0" borderId="15" xfId="0" applyFont="1" applyFill="1" applyBorder="1" applyAlignment="1">
      <alignment horizontal="center" vertical="center"/>
    </xf>
    <xf numFmtId="165" fontId="4" fillId="0" borderId="15" xfId="1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165" fontId="4" fillId="0" borderId="6" xfId="1" applyFont="1" applyFill="1" applyBorder="1"/>
    <xf numFmtId="0" fontId="2" fillId="0" borderId="6" xfId="0" applyFont="1" applyFill="1" applyBorder="1"/>
    <xf numFmtId="168" fontId="5" fillId="0" borderId="0" xfId="0" applyNumberFormat="1" applyFont="1" applyFill="1"/>
    <xf numFmtId="1" fontId="5" fillId="0" borderId="0" xfId="1" applyNumberFormat="1" applyFont="1" applyFill="1" applyAlignment="1">
      <alignment horizontal="center"/>
    </xf>
    <xf numFmtId="167" fontId="5" fillId="0" borderId="0" xfId="0" applyNumberFormat="1" applyFont="1" applyFill="1"/>
    <xf numFmtId="168" fontId="2" fillId="2" borderId="3" xfId="0" applyNumberFormat="1" applyFont="1" applyFill="1" applyBorder="1"/>
    <xf numFmtId="1" fontId="2" fillId="2" borderId="3" xfId="0" applyNumberFormat="1" applyFont="1" applyFill="1" applyBorder="1"/>
    <xf numFmtId="165" fontId="2" fillId="2" borderId="3" xfId="1" applyFont="1" applyFill="1" applyBorder="1" applyAlignment="1">
      <alignment horizontal="center"/>
    </xf>
    <xf numFmtId="165" fontId="2" fillId="2" borderId="3" xfId="1" applyFont="1" applyFill="1" applyBorder="1"/>
    <xf numFmtId="165" fontId="4" fillId="0" borderId="3" xfId="1" applyFont="1" applyFill="1" applyBorder="1"/>
    <xf numFmtId="168" fontId="5" fillId="0" borderId="0" xfId="1" applyNumberFormat="1" applyFont="1" applyFill="1"/>
    <xf numFmtId="165" fontId="4" fillId="0" borderId="0" xfId="1" applyFont="1" applyFill="1"/>
    <xf numFmtId="168" fontId="6" fillId="3" borderId="3" xfId="0" applyNumberFormat="1" applyFont="1" applyFill="1" applyBorder="1"/>
    <xf numFmtId="1" fontId="6" fillId="3" borderId="3" xfId="0" applyNumberFormat="1" applyFont="1" applyFill="1" applyBorder="1"/>
    <xf numFmtId="165" fontId="6" fillId="3" borderId="3" xfId="1" applyFont="1" applyFill="1" applyBorder="1" applyAlignment="1">
      <alignment horizontal="center"/>
    </xf>
    <xf numFmtId="165" fontId="2" fillId="0" borderId="3" xfId="1" applyFont="1" applyFill="1" applyBorder="1" applyAlignment="1">
      <alignment horizontal="center"/>
    </xf>
    <xf numFmtId="168" fontId="2" fillId="3" borderId="3" xfId="0" applyNumberFormat="1" applyFont="1" applyFill="1" applyBorder="1"/>
    <xf numFmtId="1" fontId="2" fillId="3" borderId="3" xfId="0" applyNumberFormat="1" applyFont="1" applyFill="1" applyBorder="1"/>
    <xf numFmtId="165" fontId="2" fillId="3" borderId="3" xfId="1" applyFont="1" applyFill="1" applyBorder="1" applyAlignment="1">
      <alignment horizontal="center"/>
    </xf>
    <xf numFmtId="165" fontId="2" fillId="3" borderId="3" xfId="1" applyFont="1" applyFill="1" applyBorder="1"/>
    <xf numFmtId="165" fontId="6" fillId="3" borderId="3" xfId="1" applyFont="1" applyFill="1" applyBorder="1"/>
    <xf numFmtId="168" fontId="7" fillId="0" borderId="0" xfId="0" applyNumberFormat="1" applyFont="1" applyFill="1"/>
    <xf numFmtId="1" fontId="7" fillId="0" borderId="0" xfId="1" applyNumberFormat="1" applyFont="1" applyFill="1" applyAlignment="1">
      <alignment horizontal="center"/>
    </xf>
    <xf numFmtId="167" fontId="7" fillId="0" borderId="0" xfId="0" applyNumberFormat="1" applyFont="1" applyFill="1"/>
    <xf numFmtId="168" fontId="2" fillId="4" borderId="3" xfId="0" applyNumberFormat="1" applyFont="1" applyFill="1" applyBorder="1"/>
    <xf numFmtId="1" fontId="2" fillId="4" borderId="3" xfId="0" applyNumberFormat="1" applyFont="1" applyFill="1" applyBorder="1"/>
    <xf numFmtId="165" fontId="2" fillId="4" borderId="3" xfId="1" applyFont="1" applyFill="1" applyBorder="1" applyAlignment="1">
      <alignment horizontal="center"/>
    </xf>
    <xf numFmtId="165" fontId="2" fillId="4" borderId="3" xfId="1" applyFont="1" applyFill="1" applyBorder="1"/>
    <xf numFmtId="168" fontId="2" fillId="0" borderId="0" xfId="0" applyNumberFormat="1" applyFont="1" applyFill="1"/>
    <xf numFmtId="1" fontId="2" fillId="0" borderId="0" xfId="1" applyNumberFormat="1" applyFont="1" applyFill="1" applyAlignment="1">
      <alignment horizontal="center"/>
    </xf>
    <xf numFmtId="168" fontId="2" fillId="0" borderId="3" xfId="0" applyNumberFormat="1" applyFont="1" applyFill="1" applyBorder="1"/>
    <xf numFmtId="167" fontId="2" fillId="0" borderId="3" xfId="0" applyNumberFormat="1" applyFont="1" applyFill="1" applyBorder="1"/>
    <xf numFmtId="168" fontId="2" fillId="0" borderId="4" xfId="0" applyNumberFormat="1" applyFont="1" applyFill="1" applyBorder="1"/>
    <xf numFmtId="1" fontId="2" fillId="0" borderId="4" xfId="0" applyNumberFormat="1" applyFont="1" applyFill="1" applyBorder="1"/>
    <xf numFmtId="165" fontId="2" fillId="0" borderId="4" xfId="1" applyFont="1" applyFill="1" applyBorder="1" applyAlignment="1">
      <alignment horizontal="center"/>
    </xf>
    <xf numFmtId="0" fontId="2" fillId="0" borderId="1" xfId="0" applyFont="1" applyFill="1" applyBorder="1" applyAlignment="1">
      <alignment vertical="top"/>
    </xf>
    <xf numFmtId="165" fontId="2" fillId="0" borderId="1" xfId="1" applyFont="1" applyFill="1" applyBorder="1" applyAlignment="1">
      <alignment horizontal="center" vertical="top"/>
    </xf>
    <xf numFmtId="167" fontId="2" fillId="0" borderId="1" xfId="0" applyNumberFormat="1" applyFont="1" applyFill="1" applyBorder="1" applyAlignment="1">
      <alignment vertical="top"/>
    </xf>
    <xf numFmtId="0" fontId="2" fillId="0" borderId="0" xfId="0" applyFont="1" applyFill="1" applyBorder="1" applyAlignment="1">
      <alignment vertical="top"/>
    </xf>
    <xf numFmtId="165" fontId="2" fillId="0" borderId="0" xfId="1" applyFont="1" applyFill="1" applyBorder="1" applyAlignment="1">
      <alignment horizontal="center" vertical="top"/>
    </xf>
    <xf numFmtId="49" fontId="2" fillId="0" borderId="0" xfId="1" applyNumberFormat="1" applyFont="1" applyFill="1" applyBorder="1" applyAlignment="1">
      <alignment horizontal="center" vertical="top"/>
    </xf>
    <xf numFmtId="165" fontId="2" fillId="0" borderId="0" xfId="1" applyFont="1" applyFill="1" applyBorder="1" applyAlignment="1">
      <alignment vertical="top"/>
    </xf>
    <xf numFmtId="167" fontId="2" fillId="0" borderId="0" xfId="0" applyNumberFormat="1" applyFont="1" applyFill="1" applyBorder="1" applyAlignment="1">
      <alignment vertical="top"/>
    </xf>
    <xf numFmtId="49" fontId="2" fillId="0" borderId="0" xfId="1" applyNumberFormat="1" applyFont="1" applyFill="1" applyAlignment="1">
      <alignment horizontal="center"/>
    </xf>
    <xf numFmtId="165" fontId="4" fillId="0" borderId="7" xfId="1" applyFont="1" applyFill="1" applyBorder="1"/>
    <xf numFmtId="1" fontId="2" fillId="0" borderId="0" xfId="0" applyNumberFormat="1" applyFont="1" applyFill="1"/>
    <xf numFmtId="165" fontId="2" fillId="0" borderId="0" xfId="1" applyFont="1" applyFill="1" applyAlignment="1">
      <alignment horizontal="center"/>
    </xf>
    <xf numFmtId="165" fontId="4" fillId="0" borderId="13" xfId="1" applyFont="1" applyFill="1" applyBorder="1"/>
    <xf numFmtId="165" fontId="4" fillId="0" borderId="23" xfId="1" applyFont="1" applyFill="1" applyBorder="1" applyAlignment="1">
      <alignment horizontal="center"/>
    </xf>
    <xf numFmtId="165" fontId="8" fillId="0" borderId="3" xfId="1" applyFont="1" applyBorder="1"/>
    <xf numFmtId="0" fontId="2" fillId="0" borderId="0" xfId="0" applyFont="1" applyFill="1" applyBorder="1" applyAlignment="1">
      <alignment horizontal="center" vertical="center"/>
    </xf>
    <xf numFmtId="165" fontId="2" fillId="0" borderId="0" xfId="1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9" fontId="0" fillId="0" borderId="25" xfId="1" applyNumberFormat="1" applyFont="1" applyBorder="1" applyAlignment="1">
      <alignment horizontal="center" vertical="center" wrapText="1"/>
    </xf>
    <xf numFmtId="170" fontId="0" fillId="0" borderId="0" xfId="0" applyNumberFormat="1" applyAlignment="1">
      <alignment horizontal="left"/>
    </xf>
    <xf numFmtId="170" fontId="0" fillId="0" borderId="25" xfId="0" applyNumberFormat="1" applyBorder="1" applyAlignment="1">
      <alignment horizontal="left" vertical="center" wrapText="1"/>
    </xf>
    <xf numFmtId="170" fontId="3" fillId="0" borderId="25" xfId="0" applyNumberFormat="1" applyFont="1" applyBorder="1" applyAlignment="1">
      <alignment horizontal="left" vertical="center" wrapText="1"/>
    </xf>
    <xf numFmtId="170" fontId="9" fillId="0" borderId="25" xfId="0" applyNumberFormat="1" applyFont="1" applyBorder="1" applyAlignment="1">
      <alignment horizontal="left" vertical="center" wrapText="1"/>
    </xf>
    <xf numFmtId="14" fontId="2" fillId="0" borderId="4" xfId="0" applyNumberFormat="1" applyFont="1" applyFill="1" applyBorder="1" applyAlignment="1">
      <alignment vertical="center"/>
    </xf>
    <xf numFmtId="0" fontId="4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14" fontId="2" fillId="0" borderId="4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4" xfId="0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0" fontId="4" fillId="0" borderId="12" xfId="0" applyFont="1" applyFill="1" applyBorder="1" applyAlignment="1"/>
    <xf numFmtId="0" fontId="2" fillId="0" borderId="17" xfId="0" applyFont="1" applyFill="1" applyBorder="1" applyAlignment="1"/>
    <xf numFmtId="0" fontId="2" fillId="0" borderId="18" xfId="0" applyFont="1" applyFill="1" applyBorder="1" applyAlignment="1"/>
    <xf numFmtId="0" fontId="4" fillId="0" borderId="19" xfId="0" applyFont="1" applyFill="1" applyBorder="1" applyAlignment="1"/>
    <xf numFmtId="0" fontId="2" fillId="0" borderId="20" xfId="0" applyFont="1" applyFill="1" applyBorder="1" applyAlignment="1"/>
    <xf numFmtId="0" fontId="2" fillId="0" borderId="21" xfId="0" applyFont="1" applyFill="1" applyBorder="1" applyAlignment="1"/>
    <xf numFmtId="1" fontId="4" fillId="0" borderId="1" xfId="0" applyNumberFormat="1" applyFont="1" applyFill="1" applyBorder="1" applyAlignment="1"/>
    <xf numFmtId="0" fontId="4" fillId="0" borderId="1" xfId="0" applyFont="1" applyFill="1" applyBorder="1" applyAlignment="1"/>
    <xf numFmtId="0" fontId="4" fillId="0" borderId="17" xfId="0" applyFont="1" applyFill="1" applyBorder="1" applyAlignment="1"/>
    <xf numFmtId="0" fontId="4" fillId="0" borderId="18" xfId="0" applyFont="1" applyFill="1" applyBorder="1" applyAlignment="1"/>
    <xf numFmtId="0" fontId="2" fillId="0" borderId="9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14" fontId="2" fillId="0" borderId="0" xfId="0" applyNumberFormat="1" applyFont="1" applyFill="1"/>
  </cellXfs>
  <cellStyles count="5">
    <cellStyle name="Milliers" xfId="1" builtinId="3"/>
    <cellStyle name="Monétaire" xfId="2" builtinId="4"/>
    <cellStyle name="Normal" xfId="0" builtinId="0"/>
    <cellStyle name="Normal 2" xfId="3" xr:uid="{00000000-0005-0000-0000-000003000000}"/>
    <cellStyle name="Normal 4" xfId="4" xr:uid="{00000000-0005-0000-0000-000004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1945</xdr:row>
      <xdr:rowOff>19050</xdr:rowOff>
    </xdr:from>
    <xdr:to>
      <xdr:col>7</xdr:col>
      <xdr:colOff>762000</xdr:colOff>
      <xdr:row>1952</xdr:row>
      <xdr:rowOff>161925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11201400" y="466477350"/>
          <a:ext cx="1638300" cy="1476375"/>
        </a:xfrm>
        <a:custGeom>
          <a:avLst/>
          <a:gdLst>
            <a:gd name="T0" fmla="*/ 2147483647 w 21600"/>
            <a:gd name="T1" fmla="*/ 0 h 21600"/>
            <a:gd name="T2" fmla="*/ 2147483647 w 21600"/>
            <a:gd name="T3" fmla="*/ 2147483647 h 21600"/>
            <a:gd name="T4" fmla="*/ 2147483647 w 21600"/>
            <a:gd name="T5" fmla="*/ 2147483647 h 21600"/>
            <a:gd name="T6" fmla="*/ 0 w 21600"/>
            <a:gd name="T7" fmla="*/ 2147483647 h 21600"/>
            <a:gd name="T8" fmla="*/ 2147483647 w 21600"/>
            <a:gd name="T9" fmla="*/ 2147483647 h 21600"/>
            <a:gd name="T10" fmla="*/ 2147483647 w 21600"/>
            <a:gd name="T11" fmla="*/ 2147483647 h 21600"/>
            <a:gd name="T12" fmla="*/ 2147483647 w 21600"/>
            <a:gd name="T13" fmla="*/ 2147483647 h 21600"/>
            <a:gd name="T14" fmla="*/ 2147483647 w 21600"/>
            <a:gd name="T15" fmla="*/ 2147483647 h 21600"/>
            <a:gd name="T16" fmla="*/ 17694720 60000 65536"/>
            <a:gd name="T17" fmla="*/ 11796480 60000 65536"/>
            <a:gd name="T18" fmla="*/ 17694720 60000 65536"/>
            <a:gd name="T19" fmla="*/ 11796480 60000 65536"/>
            <a:gd name="T20" fmla="*/ 5898240 60000 65536"/>
            <a:gd name="T21" fmla="*/ 5898240 60000 65536"/>
            <a:gd name="T22" fmla="*/ 0 60000 65536"/>
            <a:gd name="T23" fmla="*/ 0 60000 65536"/>
            <a:gd name="T24" fmla="*/ 2594 w 21600"/>
            <a:gd name="T25" fmla="*/ 16370 h 21600"/>
            <a:gd name="T26" fmla="*/ 19183 w 21600"/>
            <a:gd name="T27" fmla="*/ 19183 h 216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1600" h="21600">
              <a:moveTo>
                <a:pt x="17777" y="0"/>
              </a:moveTo>
              <a:lnTo>
                <a:pt x="13953" y="7053"/>
              </a:lnTo>
              <a:lnTo>
                <a:pt x="16370" y="7053"/>
              </a:lnTo>
              <a:lnTo>
                <a:pt x="16370" y="16370"/>
              </a:lnTo>
              <a:lnTo>
                <a:pt x="7053" y="16370"/>
              </a:lnTo>
              <a:lnTo>
                <a:pt x="7053" y="13953"/>
              </a:lnTo>
              <a:lnTo>
                <a:pt x="0" y="17777"/>
              </a:lnTo>
              <a:lnTo>
                <a:pt x="7053" y="21600"/>
              </a:lnTo>
              <a:lnTo>
                <a:pt x="7053" y="19183"/>
              </a:lnTo>
              <a:lnTo>
                <a:pt x="19183" y="19183"/>
              </a:lnTo>
              <a:lnTo>
                <a:pt x="19183" y="7053"/>
              </a:lnTo>
              <a:lnTo>
                <a:pt x="21600" y="7053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1785</xdr:row>
      <xdr:rowOff>19050</xdr:rowOff>
    </xdr:from>
    <xdr:to>
      <xdr:col>7</xdr:col>
      <xdr:colOff>762000</xdr:colOff>
      <xdr:row>1792</xdr:row>
      <xdr:rowOff>161925</xdr:rowOff>
    </xdr:to>
    <xdr:sp macro="" textlink="">
      <xdr:nvSpPr>
        <xdr:cNvPr id="3" name="AutoShap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11201400" y="346081350"/>
          <a:ext cx="1638300" cy="1657350"/>
        </a:xfrm>
        <a:custGeom>
          <a:avLst/>
          <a:gdLst>
            <a:gd name="T0" fmla="*/ 2147483647 w 21600"/>
            <a:gd name="T1" fmla="*/ 0 h 21600"/>
            <a:gd name="T2" fmla="*/ 2147483647 w 21600"/>
            <a:gd name="T3" fmla="*/ 2147483647 h 21600"/>
            <a:gd name="T4" fmla="*/ 2147483647 w 21600"/>
            <a:gd name="T5" fmla="*/ 2147483647 h 21600"/>
            <a:gd name="T6" fmla="*/ 0 w 21600"/>
            <a:gd name="T7" fmla="*/ 2147483647 h 21600"/>
            <a:gd name="T8" fmla="*/ 2147483647 w 21600"/>
            <a:gd name="T9" fmla="*/ 2147483647 h 21600"/>
            <a:gd name="T10" fmla="*/ 2147483647 w 21600"/>
            <a:gd name="T11" fmla="*/ 2147483647 h 21600"/>
            <a:gd name="T12" fmla="*/ 2147483647 w 21600"/>
            <a:gd name="T13" fmla="*/ 2147483647 h 21600"/>
            <a:gd name="T14" fmla="*/ 2147483647 w 21600"/>
            <a:gd name="T15" fmla="*/ 2147483647 h 21600"/>
            <a:gd name="T16" fmla="*/ 17694720 60000 65536"/>
            <a:gd name="T17" fmla="*/ 11796480 60000 65536"/>
            <a:gd name="T18" fmla="*/ 17694720 60000 65536"/>
            <a:gd name="T19" fmla="*/ 11796480 60000 65536"/>
            <a:gd name="T20" fmla="*/ 5898240 60000 65536"/>
            <a:gd name="T21" fmla="*/ 5898240 60000 65536"/>
            <a:gd name="T22" fmla="*/ 0 60000 65536"/>
            <a:gd name="T23" fmla="*/ 0 60000 65536"/>
            <a:gd name="T24" fmla="*/ 2594 w 21600"/>
            <a:gd name="T25" fmla="*/ 16370 h 21600"/>
            <a:gd name="T26" fmla="*/ 19183 w 21600"/>
            <a:gd name="T27" fmla="*/ 19183 h 216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1600" h="21600">
              <a:moveTo>
                <a:pt x="17777" y="0"/>
              </a:moveTo>
              <a:lnTo>
                <a:pt x="13953" y="7053"/>
              </a:lnTo>
              <a:lnTo>
                <a:pt x="16370" y="7053"/>
              </a:lnTo>
              <a:lnTo>
                <a:pt x="16370" y="16370"/>
              </a:lnTo>
              <a:lnTo>
                <a:pt x="7053" y="16370"/>
              </a:lnTo>
              <a:lnTo>
                <a:pt x="7053" y="13953"/>
              </a:lnTo>
              <a:lnTo>
                <a:pt x="0" y="17777"/>
              </a:lnTo>
              <a:lnTo>
                <a:pt x="7053" y="21600"/>
              </a:lnTo>
              <a:lnTo>
                <a:pt x="7053" y="19183"/>
              </a:lnTo>
              <a:lnTo>
                <a:pt x="19183" y="19183"/>
              </a:lnTo>
              <a:lnTo>
                <a:pt x="19183" y="7053"/>
              </a:lnTo>
              <a:lnTo>
                <a:pt x="21600" y="7053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reau\SANIDIS%202021\DOSSIER%20COMMERCIAL%202021\BL%20VENTE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TIS/AppData/Local/Temp/BL%20VENTE%20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Feuil2"/>
      <sheetName val="TOTAL VENTE"/>
      <sheetName val="BRICOMA AGADIR"/>
      <sheetName val="BRICOMA AIN SEBAA"/>
      <sheetName val="BRICOMA BENI MELLAL"/>
      <sheetName val="BRICOMA BOUSKOURA"/>
      <sheetName val="BRICOMA EL JADIDA"/>
      <sheetName val="BRICOMA FES"/>
      <sheetName val="BRICOMA KENITRA"/>
      <sheetName val="BRICOMA MARRAKECH"/>
      <sheetName val="BRICOMA MEKNES"/>
      <sheetName val="BRICOMA MOHAMMEDIA"/>
      <sheetName val="BRICOMA NADOR"/>
      <sheetName val="BRICOM OUJDA"/>
      <sheetName val="BRICOMA RABAT CENTRE"/>
      <sheetName val="BRICOMA HAY RYAD"/>
      <sheetName val="BRICOMA SALE"/>
      <sheetName val="BRICOMA TANGER"/>
      <sheetName val="BRICOMA TEMARA"/>
      <sheetName val="BRICOM HOPITAUX"/>
      <sheetName val="OUJDDI  STRAMIC AGADIR"/>
      <sheetName val="COMPTOIRE SANITAIRE BLEU SOUIRA"/>
      <sheetName val="PASSAGE"/>
      <sheetName val="Feuil5"/>
      <sheetName val="Feuil6"/>
    </sheetNames>
    <sheetDataSet>
      <sheetData sheetId="0" refreshError="1">
        <row r="2">
          <cell r="A2" t="str">
            <v xml:space="preserve">Code </v>
          </cell>
          <cell r="B2" t="str">
            <v xml:space="preserve">Designation </v>
          </cell>
          <cell r="C2" t="str">
            <v>Prix</v>
          </cell>
        </row>
        <row r="3">
          <cell r="A3">
            <v>100200</v>
          </cell>
          <cell r="B3" t="str">
            <v>SMART MITIGEUR LAVABO LONG CHROME - 142525</v>
          </cell>
          <cell r="C3">
            <v>180</v>
          </cell>
        </row>
        <row r="4">
          <cell r="A4">
            <v>100201</v>
          </cell>
          <cell r="B4" t="str">
            <v>SMART MITIGEUR LAVABO CHROME - 142521</v>
          </cell>
          <cell r="C4">
            <v>165</v>
          </cell>
        </row>
        <row r="5">
          <cell r="A5">
            <v>100202</v>
          </cell>
          <cell r="B5" t="str">
            <v>SMART MITIGEUR BAIGNOIRE CHROME - 142511</v>
          </cell>
          <cell r="C5">
            <v>235</v>
          </cell>
        </row>
        <row r="6">
          <cell r="A6">
            <v>100203</v>
          </cell>
          <cell r="B6" t="str">
            <v>SMART MITIGEUR BIDET CHROME - 142551</v>
          </cell>
          <cell r="C6">
            <v>188</v>
          </cell>
        </row>
        <row r="7">
          <cell r="A7">
            <v>100204</v>
          </cell>
          <cell r="B7" t="str">
            <v>SMART MITIGEUR DOUCHE CHROME - 142041</v>
          </cell>
          <cell r="C7">
            <v>215</v>
          </cell>
        </row>
        <row r="8">
          <cell r="A8">
            <v>100205</v>
          </cell>
          <cell r="B8" t="str">
            <v>SMART MITIGEUR CUISINE MURALER CHROME - 142541SS</v>
          </cell>
          <cell r="C8">
            <v>237</v>
          </cell>
        </row>
        <row r="9">
          <cell r="A9">
            <v>100206</v>
          </cell>
          <cell r="B9" t="str">
            <v>SMART MITIGEUR CUISINE SUR TABLE CHROME - 142731U</v>
          </cell>
          <cell r="C9">
            <v>240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100207</v>
          </cell>
          <cell r="B11" t="str">
            <v>vision L</v>
          </cell>
          <cell r="C11">
            <v>270</v>
          </cell>
        </row>
        <row r="12">
          <cell r="A12">
            <v>100208</v>
          </cell>
          <cell r="B12" t="str">
            <v>vision LV</v>
          </cell>
          <cell r="C12">
            <v>327</v>
          </cell>
        </row>
        <row r="13">
          <cell r="A13">
            <v>100209</v>
          </cell>
          <cell r="B13" t="str">
            <v>vision B</v>
          </cell>
          <cell r="C13">
            <v>270</v>
          </cell>
        </row>
        <row r="14">
          <cell r="A14">
            <v>100210</v>
          </cell>
          <cell r="B14" t="str">
            <v>vision LD</v>
          </cell>
          <cell r="C14">
            <v>302</v>
          </cell>
        </row>
        <row r="15">
          <cell r="A15">
            <v>100211</v>
          </cell>
          <cell r="B15" t="str">
            <v>vision LM</v>
          </cell>
          <cell r="C15">
            <v>330</v>
          </cell>
        </row>
        <row r="16">
          <cell r="A16">
            <v>100212</v>
          </cell>
          <cell r="B16" t="str">
            <v>vision LA</v>
          </cell>
          <cell r="C16">
            <v>350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100213</v>
          </cell>
          <cell r="B18" t="str">
            <v>LOFT MITIGEUR LAVABO CHROME - 921521</v>
          </cell>
          <cell r="C18">
            <v>352</v>
          </cell>
        </row>
        <row r="19">
          <cell r="A19">
            <v>100214</v>
          </cell>
          <cell r="B19" t="str">
            <v>LOFT MITIGEUR BAIGNOIRE CHROME - 921511</v>
          </cell>
          <cell r="C19">
            <v>395</v>
          </cell>
        </row>
        <row r="20">
          <cell r="A20">
            <v>100215</v>
          </cell>
          <cell r="B20" t="str">
            <v>LOFT MITIGEUR BIDET CHROME - 921551</v>
          </cell>
          <cell r="C20">
            <v>380</v>
          </cell>
        </row>
        <row r="21">
          <cell r="A21">
            <v>100216</v>
          </cell>
          <cell r="B21" t="str">
            <v>LOFT MITIGEUR DOUCHE CHROME - 921041</v>
          </cell>
          <cell r="C21">
            <v>370</v>
          </cell>
        </row>
        <row r="22">
          <cell r="A22">
            <v>100217</v>
          </cell>
          <cell r="B22" t="str">
            <v>LOFT MITIGEUR CUISINE SUR TABLE CHROME - 921531</v>
          </cell>
          <cell r="C22">
            <v>395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100218</v>
          </cell>
          <cell r="B24" t="str">
            <v>AQUA MITIGEUR LAVABO LONG CHROME - 941001</v>
          </cell>
          <cell r="C24">
            <v>640</v>
          </cell>
        </row>
        <row r="25">
          <cell r="A25">
            <v>100219</v>
          </cell>
          <cell r="B25" t="str">
            <v>AQUA MITIGEUR LAVABO CHROME - 941521</v>
          </cell>
          <cell r="C25">
            <v>435</v>
          </cell>
        </row>
        <row r="26">
          <cell r="A26">
            <v>100220</v>
          </cell>
          <cell r="B26" t="str">
            <v>AQUA MITIGEUR BAIGNOIRE CHROME - 941511</v>
          </cell>
          <cell r="C26">
            <v>485</v>
          </cell>
        </row>
        <row r="27">
          <cell r="A27">
            <v>100233</v>
          </cell>
          <cell r="B27" t="str">
            <v>AQUA MITIGEUR CUISINE SUR TABLE CHROME - 941881</v>
          </cell>
          <cell r="C27">
            <v>485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100221</v>
          </cell>
          <cell r="B29" t="str">
            <v>NEWART MITIGEUR LAVABO LONG CHROME -150001N</v>
          </cell>
          <cell r="C29">
            <v>650</v>
          </cell>
        </row>
        <row r="30">
          <cell r="A30">
            <v>100222</v>
          </cell>
          <cell r="B30" t="str">
            <v>NEWART MITIGEUR LAVABO CHROME -150521N</v>
          </cell>
          <cell r="C30">
            <v>370</v>
          </cell>
        </row>
        <row r="31">
          <cell r="A31">
            <v>100223</v>
          </cell>
          <cell r="B31" t="str">
            <v>NEWART MITIGEUR BAIGNOIRE CHROME - 150511N</v>
          </cell>
          <cell r="C31">
            <v>403</v>
          </cell>
        </row>
        <row r="32">
          <cell r="A32">
            <v>100224</v>
          </cell>
          <cell r="B32" t="str">
            <v>NEWART MITIGEUR DOUCHE CHROME - 150041</v>
          </cell>
          <cell r="C32">
            <v>385</v>
          </cell>
        </row>
        <row r="33">
          <cell r="A33">
            <v>100225</v>
          </cell>
          <cell r="B33" t="str">
            <v>NEWART MITIGEUR CUISINE SUR TABLE CHROME - 150881N</v>
          </cell>
          <cell r="C33">
            <v>403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100226</v>
          </cell>
          <cell r="B35" t="str">
            <v>NATURAL MITIGEUR LAVABO CHROME - 921521N</v>
          </cell>
          <cell r="C35">
            <v>800</v>
          </cell>
        </row>
        <row r="36">
          <cell r="A36">
            <v>100227</v>
          </cell>
          <cell r="B36" t="str">
            <v>NATURAL MITIGEUR BAIGNOIRE CHROME - 921511N</v>
          </cell>
          <cell r="C36">
            <v>800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100245</v>
          </cell>
          <cell r="B38" t="str">
            <v>STYLE MITIGEUR LAVABO CHROME - 125521N</v>
          </cell>
          <cell r="C38">
            <v>270</v>
          </cell>
        </row>
        <row r="39">
          <cell r="A39">
            <v>100246</v>
          </cell>
          <cell r="B39" t="str">
            <v>STYLE MITIGEUR BAIGNOIRE CHROME - 125511N</v>
          </cell>
          <cell r="C39">
            <v>328</v>
          </cell>
        </row>
        <row r="40">
          <cell r="A40">
            <v>100247</v>
          </cell>
          <cell r="B40" t="str">
            <v>STYLE MITIGEUR BIDET CHROME - 125551N</v>
          </cell>
          <cell r="C40">
            <v>270</v>
          </cell>
        </row>
        <row r="41">
          <cell r="A41">
            <v>100248</v>
          </cell>
          <cell r="B41" t="str">
            <v>STYLE MITIGEUR DOUCHE CHROME - 125041N</v>
          </cell>
          <cell r="C41">
            <v>304</v>
          </cell>
        </row>
        <row r="42">
          <cell r="A42">
            <v>100249</v>
          </cell>
          <cell r="B42" t="str">
            <v>STYLE MITIGEUR CUISINE MURALE CHROME - 125541N</v>
          </cell>
          <cell r="C42">
            <v>329</v>
          </cell>
        </row>
        <row r="43">
          <cell r="A43">
            <v>100250</v>
          </cell>
          <cell r="B43" t="str">
            <v>STYLE MITIGEUR CUISINE SUR TABLE CHROME - 125891N</v>
          </cell>
          <cell r="C43">
            <v>350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100261</v>
          </cell>
          <cell r="B45" t="str">
            <v>SLIM MITIGEUR LAVABO LONG CHROME - 121001</v>
          </cell>
          <cell r="C45">
            <v>680</v>
          </cell>
        </row>
        <row r="46">
          <cell r="A46">
            <v>100262</v>
          </cell>
          <cell r="B46" t="str">
            <v>SLIM MITIGEUR LAVABO CHROME - 121521</v>
          </cell>
          <cell r="C46">
            <v>410</v>
          </cell>
        </row>
        <row r="47">
          <cell r="A47">
            <v>100263</v>
          </cell>
          <cell r="B47" t="str">
            <v>SLIM MITIGEUR BAIGNOIRE CHROME - 121511</v>
          </cell>
          <cell r="C47">
            <v>570</v>
          </cell>
        </row>
        <row r="48">
          <cell r="A48">
            <v>100271</v>
          </cell>
          <cell r="B48" t="str">
            <v>SLIM MITIGEUR BIDET CHROME - 121551</v>
          </cell>
          <cell r="C48">
            <v>410</v>
          </cell>
        </row>
        <row r="49">
          <cell r="A49">
            <v>100264</v>
          </cell>
          <cell r="B49" t="str">
            <v>SLIM MITIGEUR DOUCHE CHROME - 121041</v>
          </cell>
          <cell r="C49">
            <v>425</v>
          </cell>
        </row>
        <row r="50">
          <cell r="A50">
            <v>100265</v>
          </cell>
          <cell r="B50" t="str">
            <v>SLIM MITIGEUR CUISINE SUR TABLE CHROME - 121531</v>
          </cell>
          <cell r="C50">
            <v>570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100251</v>
          </cell>
          <cell r="B52" t="str">
            <v>MEGA MITIGEUR CUISINE SUR TABLE EXTRACTIBLE CHROME - 125911N</v>
          </cell>
          <cell r="C52">
            <v>1620</v>
          </cell>
        </row>
        <row r="53">
          <cell r="A53">
            <v>100252</v>
          </cell>
          <cell r="B53" t="str">
            <v>LUX MITIGEUR CUISINE SUR TABLE EXTRACTIBLE CHROME - 125921N</v>
          </cell>
          <cell r="C53">
            <v>1147</v>
          </cell>
        </row>
        <row r="54">
          <cell r="A54">
            <v>100253</v>
          </cell>
          <cell r="B54" t="str">
            <v>ELITE LAVABO AUTOMATIQUE CHROME - 510523</v>
          </cell>
          <cell r="C54">
            <v>1380</v>
          </cell>
        </row>
        <row r="55">
          <cell r="A55">
            <v>100254</v>
          </cell>
          <cell r="B55" t="str">
            <v>SHUT-OFF KIT DOUCHETTE WC LAITON CHROME - 150122</v>
          </cell>
          <cell r="C55">
            <v>175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100228</v>
          </cell>
          <cell r="B57" t="str">
            <v>TEMPORISATEUR LONG CHROME - 516014</v>
          </cell>
          <cell r="C57">
            <v>213</v>
          </cell>
        </row>
        <row r="58">
          <cell r="A58">
            <v>100229</v>
          </cell>
          <cell r="B58" t="str">
            <v>TEMPORISATEUR NORMAL SUR TABLE CHROME - 516004</v>
          </cell>
          <cell r="C58">
            <v>188</v>
          </cell>
        </row>
        <row r="59">
          <cell r="A59">
            <v>100230</v>
          </cell>
          <cell r="B59" t="str">
            <v>TEMPORISATEUR MURAL  NEWARC</v>
          </cell>
          <cell r="C59">
            <v>200</v>
          </cell>
        </row>
        <row r="60">
          <cell r="A60">
            <v>100266</v>
          </cell>
          <cell r="B60" t="str">
            <v>TEMPORISATEUR SUR TABLE CARRE CHROME - 516024</v>
          </cell>
          <cell r="C60">
            <v>260</v>
          </cell>
        </row>
        <row r="61">
          <cell r="A61">
            <v>100267</v>
          </cell>
          <cell r="B61" t="str">
            <v>TEMPORISATEUR MURAL CARRE CHROME - 516005N</v>
          </cell>
          <cell r="C61">
            <v>208</v>
          </cell>
        </row>
        <row r="62">
          <cell r="A62">
            <v>100268</v>
          </cell>
          <cell r="B62" t="str">
            <v>TEMPORISATEUR URINOIR CHROME - 516006</v>
          </cell>
          <cell r="C62">
            <v>240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100232</v>
          </cell>
          <cell r="B64" t="str">
            <v>SHARP ROBINET EQUERRE 1/2 - 3/8  CHROME - 3134941</v>
          </cell>
          <cell r="C64">
            <v>45</v>
          </cell>
        </row>
        <row r="65">
          <cell r="A65">
            <v>100281</v>
          </cell>
          <cell r="B65" t="str">
            <v>SPRING ROBINET EQUERRE   1/2 - 1/2  CHROME - 3136311</v>
          </cell>
          <cell r="C65">
            <v>45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100234</v>
          </cell>
          <cell r="B68" t="str">
            <v>SLIM BARRE DE DOUCHE AVEC DISTRIBUTEUR CHROME - DSLS01</v>
          </cell>
          <cell r="C68">
            <v>239.25</v>
          </cell>
        </row>
        <row r="69">
          <cell r="A69">
            <v>100235</v>
          </cell>
          <cell r="B69" t="str">
            <v>ELITE BARRE DE DOUCHE AVEC DISTRIBUTEUR CHROMA - DEST01</v>
          </cell>
          <cell r="C69">
            <v>200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100237</v>
          </cell>
          <cell r="B71" t="str">
            <v>SHUT-OFF KIT DOUCHETTE WC BLANC - FSTS05</v>
          </cell>
          <cell r="C71">
            <v>42</v>
          </cell>
        </row>
        <row r="72">
          <cell r="A72">
            <v>100238</v>
          </cell>
          <cell r="B72" t="str">
            <v>SHUT-OFF KIT DOUCHETTE WC CHROME - FSTS04</v>
          </cell>
          <cell r="C72">
            <v>65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100240</v>
          </cell>
          <cell r="B74" t="str">
            <v>BONDE CLIC-CLAC LAITON AVEC TROP-PLEIN CHROME - 740773</v>
          </cell>
          <cell r="C74">
            <v>90</v>
          </cell>
        </row>
        <row r="75">
          <cell r="A75">
            <v>100241</v>
          </cell>
          <cell r="B75" t="str">
            <v>BONDE CLIC-CLAC LAITON SANS TROP-PLEIN CHROME - 740772</v>
          </cell>
          <cell r="C75">
            <v>90</v>
          </cell>
        </row>
        <row r="76">
          <cell r="A76">
            <v>100242</v>
          </cell>
          <cell r="B76" t="str">
            <v>INVERSSEUR BAIN-DOUCHE COMPLET CHROME - PADVSET</v>
          </cell>
          <cell r="C76">
            <v>25</v>
          </cell>
        </row>
        <row r="77">
          <cell r="A77">
            <v>100243</v>
          </cell>
          <cell r="B77" t="str">
            <v>PREMIUM MITIGEUR LAVABO LONG CHROME - 832001</v>
          </cell>
          <cell r="C77">
            <v>650</v>
          </cell>
        </row>
        <row r="78">
          <cell r="A78">
            <v>100244</v>
          </cell>
          <cell r="B78" t="str">
            <v>PREMIUM MITIGEUR CUISINE SUR TABLE EXTRACTIBLE CHROME - 832591</v>
          </cell>
          <cell r="C78">
            <v>820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100236</v>
          </cell>
          <cell r="B80" t="str">
            <v>MADRID  DOUCHETTE ECO</v>
          </cell>
          <cell r="C80">
            <v>25</v>
          </cell>
        </row>
        <row r="81">
          <cell r="A81">
            <v>100239</v>
          </cell>
          <cell r="B81" t="str">
            <v>RIVER BARRE DE DOPUCHE CHROME - 431441</v>
          </cell>
          <cell r="C81">
            <v>250</v>
          </cell>
        </row>
        <row r="82">
          <cell r="A82">
            <v>100231</v>
          </cell>
          <cell r="B82" t="str">
            <v>STAR ENSEMBLE MAINS-DOUCHETTE 5-J CHROME - 9094217</v>
          </cell>
          <cell r="C82">
            <v>58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100272</v>
          </cell>
          <cell r="B84" t="str">
            <v>AERATEUR 24 FENTE A PIECE BLEU - M24CSB</v>
          </cell>
          <cell r="C84">
            <v>12</v>
          </cell>
        </row>
        <row r="85">
          <cell r="A85">
            <v>100273</v>
          </cell>
          <cell r="B85" t="str">
            <v>AERATEUR 24 FENTE A PIECE VERT - M24CSZ</v>
          </cell>
          <cell r="C85">
            <v>12</v>
          </cell>
        </row>
        <row r="86">
          <cell r="A86">
            <v>100274</v>
          </cell>
          <cell r="B86" t="str">
            <v>AERATEUR 24 RAYON DE MIEL BLEU - M24HCB</v>
          </cell>
          <cell r="C86">
            <v>12</v>
          </cell>
        </row>
        <row r="87">
          <cell r="A87">
            <v>100275</v>
          </cell>
          <cell r="B87" t="str">
            <v>AERATEUR 24 RAYON DE MIEL VERT - M24HCZ</v>
          </cell>
          <cell r="C87">
            <v>12</v>
          </cell>
        </row>
        <row r="88">
          <cell r="A88">
            <v>100276</v>
          </cell>
          <cell r="B88" t="str">
            <v>AERATEUR 28 RAYON DE MIEL BLEU - M28HCB</v>
          </cell>
          <cell r="C88">
            <v>12</v>
          </cell>
        </row>
        <row r="89">
          <cell r="A89">
            <v>100277</v>
          </cell>
          <cell r="B89" t="str">
            <v>AERATEUR 18 CACHE VERT - M18CTJZ</v>
          </cell>
          <cell r="C89">
            <v>12</v>
          </cell>
        </row>
        <row r="90">
          <cell r="A90">
            <v>100278</v>
          </cell>
          <cell r="B90" t="str">
            <v>MAIN DOUCHETTE MEGA  - 151900</v>
          </cell>
          <cell r="C90">
            <v>265</v>
          </cell>
        </row>
        <row r="91">
          <cell r="A91">
            <v>100279</v>
          </cell>
          <cell r="B91" t="str">
            <v>MAIN DOUCHETTE LUX - 125922</v>
          </cell>
          <cell r="C91">
            <v>145</v>
          </cell>
        </row>
        <row r="92">
          <cell r="A92">
            <v>100280</v>
          </cell>
          <cell r="B92" t="str">
            <v>MAIN DOUCHETTE PREMIUM - 832592</v>
          </cell>
          <cell r="C92">
            <v>125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100282</v>
          </cell>
          <cell r="B94" t="str">
            <v xml:space="preserve">BARRE DOUCHE DOUBLE CARRE NOIR  - RKFTS01 </v>
          </cell>
          <cell r="C94">
            <v>450</v>
          </cell>
        </row>
        <row r="95">
          <cell r="A95">
            <v>100283</v>
          </cell>
          <cell r="B95" t="str">
            <v>BARRE DOUCHE DOUBLE RONDE BLANC - RSTS03</v>
          </cell>
          <cell r="C95">
            <v>450</v>
          </cell>
        </row>
        <row r="96">
          <cell r="A96">
            <v>100284</v>
          </cell>
          <cell r="B96" t="str">
            <v xml:space="preserve">ENSEMBLE MAIN DOUCHETTE Chrome -3J- SWIRL  </v>
          </cell>
          <cell r="C96">
            <v>45</v>
          </cell>
        </row>
        <row r="97">
          <cell r="A97">
            <v>100285</v>
          </cell>
          <cell r="B97" t="str">
            <v xml:space="preserve">POMME DE DOUCHE DE PLAFOND RONDE STORM </v>
          </cell>
          <cell r="C97">
            <v>78</v>
          </cell>
        </row>
        <row r="98">
          <cell r="A98">
            <v>100286</v>
          </cell>
          <cell r="B98" t="str">
            <v xml:space="preserve">POMME DE DOUCHE DE PLAFOND CARRE NOIR BELLA </v>
          </cell>
          <cell r="C98">
            <v>95</v>
          </cell>
        </row>
        <row r="99">
          <cell r="A99">
            <v>100287</v>
          </cell>
          <cell r="B99" t="str">
            <v>POMME DE DOUCHE chrome  TOUCHE  CUBE</v>
          </cell>
          <cell r="C99">
            <v>69</v>
          </cell>
        </row>
        <row r="100">
          <cell r="A100">
            <v>100288</v>
          </cell>
          <cell r="B100" t="str">
            <v>POMME DE DOUCHE  LUMIERES NEW RELAX</v>
          </cell>
          <cell r="C100">
            <v>145</v>
          </cell>
        </row>
        <row r="101">
          <cell r="A101">
            <v>100289</v>
          </cell>
          <cell r="B101" t="str">
            <v xml:space="preserve">POMME DE DOUCHE chrome - ANKA  </v>
          </cell>
          <cell r="C101">
            <v>82</v>
          </cell>
        </row>
        <row r="102">
          <cell r="A102">
            <v>100290</v>
          </cell>
          <cell r="B102" t="str">
            <v xml:space="preserve">POMME DE DOUCHE Chrome  KRISTA </v>
          </cell>
          <cell r="C102">
            <v>40</v>
          </cell>
        </row>
        <row r="103">
          <cell r="A103">
            <v>100291</v>
          </cell>
          <cell r="B103" t="str">
            <v xml:space="preserve">POMME DE DOUCHE CARRE NOIR BELLA  </v>
          </cell>
          <cell r="C103">
            <v>33</v>
          </cell>
        </row>
        <row r="104">
          <cell r="A104">
            <v>100292</v>
          </cell>
          <cell r="B104" t="str">
            <v xml:space="preserve">SUPPORT DOUCHETTE MURAL CHROME STAR  </v>
          </cell>
          <cell r="C104">
            <v>12</v>
          </cell>
        </row>
        <row r="105">
          <cell r="A105">
            <v>100293</v>
          </cell>
          <cell r="B105" t="str">
            <v>SUPPORT DOUCHETTE MURAL CHROME - L -</v>
          </cell>
          <cell r="C105">
            <v>20</v>
          </cell>
        </row>
        <row r="106">
          <cell r="A106">
            <v>100294</v>
          </cell>
          <cell r="B106" t="str">
            <v>FLEXIBLE DE DOUCHE 200 CM DOUBLE AGRAVAGE - DES01</v>
          </cell>
          <cell r="C106">
            <v>45</v>
          </cell>
        </row>
        <row r="107">
          <cell r="A107">
            <v>100295</v>
          </cell>
          <cell r="B107" t="str">
            <v>FLEXIBLE DE DOUCHE 150 CM - RSPS01 / ELG-RAINY</v>
          </cell>
          <cell r="C107">
            <v>24</v>
          </cell>
        </row>
        <row r="108">
          <cell r="A108">
            <v>100296</v>
          </cell>
          <cell r="B108" t="str">
            <v>FLEXIBLE DE DOUCHE SILVER GRIS 150 CM - 360 ° -</v>
          </cell>
          <cell r="C108">
            <v>40</v>
          </cell>
        </row>
        <row r="109">
          <cell r="A109">
            <v>100297</v>
          </cell>
          <cell r="B109" t="str">
            <v xml:space="preserve"> Shut-Off KIT de nettoyage WC  Chromé - </v>
          </cell>
          <cell r="C109">
            <v>40</v>
          </cell>
        </row>
        <row r="110">
          <cell r="A110">
            <v>100298</v>
          </cell>
          <cell r="B110" t="str">
            <v>ENSEMBLE DOUCHE SYSTÈME ENCASTRE - DCAS01</v>
          </cell>
          <cell r="C110">
            <v>1200</v>
          </cell>
        </row>
        <row r="111">
          <cell r="A111">
            <v>100299</v>
          </cell>
          <cell r="B111" t="str">
            <v>NEZ DE ROBINET CHROME  - Akbal</v>
          </cell>
          <cell r="C111">
            <v>13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1</v>
          </cell>
          <cell r="B114" t="str">
            <v>DIF. PRIX</v>
          </cell>
          <cell r="C114">
            <v>16.57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100300</v>
          </cell>
          <cell r="B117" t="str">
            <v>Shut-Off Kit  de nettoyage WC  Laiton Avec Equerre  LUX Chromé - LTS01</v>
          </cell>
          <cell r="C117">
            <v>140</v>
          </cell>
        </row>
        <row r="118">
          <cell r="A118">
            <v>102003</v>
          </cell>
          <cell r="B118" t="str">
            <v>DOUCHE  D'EXTERIEUR AVEC SHUT OFF   chromé</v>
          </cell>
          <cell r="C118">
            <v>1027.78</v>
          </cell>
        </row>
        <row r="119">
          <cell r="A119">
            <v>102004</v>
          </cell>
          <cell r="B119" t="str">
            <v>SPRING MELANGEUR CUISINE SUR TABLE CHROME 3135311U</v>
          </cell>
          <cell r="C119">
            <v>250</v>
          </cell>
        </row>
        <row r="120">
          <cell r="A120">
            <v>102005</v>
          </cell>
          <cell r="B120" t="str">
            <v>SPRING MELANGEUR CUISINE MURALE CHROME 3135511</v>
          </cell>
          <cell r="C120">
            <v>250</v>
          </cell>
        </row>
        <row r="121">
          <cell r="A121">
            <v>102006</v>
          </cell>
          <cell r="B121" t="str">
            <v>SPRING ROBINET CUISINE SUR TABLE EAU FROIDE CHROME 3136611</v>
          </cell>
          <cell r="C121">
            <v>125</v>
          </cell>
        </row>
        <row r="122">
          <cell r="A122">
            <v>102007</v>
          </cell>
          <cell r="B122" t="str">
            <v>SPRING ROBINET CUISINE MURALE EAU FROIDE CHROME 3136511</v>
          </cell>
          <cell r="C122">
            <v>125</v>
          </cell>
        </row>
        <row r="123">
          <cell r="A123">
            <v>102008</v>
          </cell>
          <cell r="B123" t="str">
            <v>ENERGY MITIGEUR CUISINE SUR TABLE EXTRACTIBLE CHROME 891921</v>
          </cell>
          <cell r="C123">
            <v>1000</v>
          </cell>
        </row>
        <row r="124">
          <cell r="A124">
            <v>102009</v>
          </cell>
          <cell r="B124" t="str">
            <v>ENERGY MITIGEUR CUISINE SUR TABLE EXTRACTIBLE NOIR 891921B</v>
          </cell>
          <cell r="C124">
            <v>1111.1099999999999</v>
          </cell>
        </row>
        <row r="125">
          <cell r="A125">
            <v>102010</v>
          </cell>
          <cell r="B125" t="str">
            <v>AQUA MITIGEUR CUISINE SUR TABLE NOIR 941881B</v>
          </cell>
          <cell r="C125">
            <v>666.67</v>
          </cell>
        </row>
        <row r="126">
          <cell r="A126">
            <v>102011</v>
          </cell>
          <cell r="B126" t="str">
            <v>CLINIC MITIGEUR LAVABO chrome 126521</v>
          </cell>
          <cell r="C126">
            <v>465</v>
          </cell>
        </row>
        <row r="127">
          <cell r="A127">
            <v>102012</v>
          </cell>
          <cell r="B127" t="str">
            <v>VASQUE BRONZE ROUGE 110</v>
          </cell>
          <cell r="C127">
            <v>725</v>
          </cell>
        </row>
        <row r="128">
          <cell r="A128">
            <v>102013</v>
          </cell>
          <cell r="B128" t="str">
            <v>VASQUE CHROME 110</v>
          </cell>
          <cell r="C128">
            <v>710</v>
          </cell>
        </row>
        <row r="129">
          <cell r="A129">
            <v>102014</v>
          </cell>
          <cell r="B129" t="str">
            <v>VASQUE CUIVRE JAUNE 110</v>
          </cell>
          <cell r="C129">
            <v>578</v>
          </cell>
        </row>
        <row r="130">
          <cell r="A130">
            <v>102015</v>
          </cell>
          <cell r="B130" t="str">
            <v>ROSE - KIT MAIN DOUCHETTE ECO CHROME - 410411</v>
          </cell>
          <cell r="C130">
            <v>25</v>
          </cell>
        </row>
        <row r="131">
          <cell r="A131">
            <v>102018</v>
          </cell>
          <cell r="B131" t="str">
            <v>BONDE CLIC-CLAC  AVEC TROP-PLEIN CHROME  - SF001</v>
          </cell>
          <cell r="C131">
            <v>50</v>
          </cell>
        </row>
        <row r="132">
          <cell r="A132">
            <v>102019</v>
          </cell>
          <cell r="B132" t="str">
            <v>BONDE CLIC-CLAC  SANS TROP-PLEIN CHROME - SF002</v>
          </cell>
          <cell r="C132">
            <v>50</v>
          </cell>
        </row>
        <row r="133">
          <cell r="A133">
            <v>102020</v>
          </cell>
          <cell r="B133" t="str">
            <v>BARRE DOUCHE PREMIER CHROME -DPSS01</v>
          </cell>
          <cell r="C133">
            <v>185</v>
          </cell>
        </row>
        <row r="134">
          <cell r="A134">
            <v>102021</v>
          </cell>
          <cell r="B134" t="str">
            <v>SMART MITIGEUR LAVABO LONG AVEC VIDAGE pop-up- 142525 (PO)</v>
          </cell>
          <cell r="C134">
            <v>215</v>
          </cell>
        </row>
        <row r="135">
          <cell r="A135">
            <v>102022</v>
          </cell>
          <cell r="B135" t="str">
            <v>BARRE DOUCHE DOUBLE  RECTANGULAIRE BLANC LUXOR -</v>
          </cell>
          <cell r="C135">
            <v>610</v>
          </cell>
        </row>
        <row r="136">
          <cell r="A136">
            <v>102023</v>
          </cell>
          <cell r="B136" t="str">
            <v>ENSEMBLE MAIN DOUCHE  CHROME - TETRA -</v>
          </cell>
          <cell r="C136">
            <v>100</v>
          </cell>
        </row>
        <row r="137">
          <cell r="A137">
            <v>102024</v>
          </cell>
          <cell r="B137" t="str">
            <v xml:space="preserve">ABATTANT  WC   DUROPLAST AMORTISSABLE  Fix-Clip -ARCTIC  - DDAYK02 </v>
          </cell>
          <cell r="C137">
            <v>270</v>
          </cell>
        </row>
        <row r="138">
          <cell r="A138">
            <v>102025</v>
          </cell>
          <cell r="B138" t="str">
            <v>ABATTANT WC  NORMAL- ATLANTIK - DAKK01</v>
          </cell>
          <cell r="C138">
            <v>70</v>
          </cell>
        </row>
        <row r="139">
          <cell r="A139">
            <v>102026</v>
          </cell>
          <cell r="B139" t="str">
            <v>ABATTANT WC   AMORTISSABLE  ATLANTIK - DYKK02</v>
          </cell>
          <cell r="C139">
            <v>140</v>
          </cell>
        </row>
        <row r="140">
          <cell r="A140">
            <v>102027</v>
          </cell>
          <cell r="B140" t="str">
            <v>ABATTANT WC  AMORTISSABLE PASIFIK - DPKK02</v>
          </cell>
          <cell r="C140">
            <v>160</v>
          </cell>
        </row>
        <row r="141">
          <cell r="A141">
            <v>102028</v>
          </cell>
          <cell r="B141" t="str">
            <v>SIPHON DE SOL SORTIE HORIZONTALE - S.S - CARRE - 10X10</v>
          </cell>
          <cell r="C141">
            <v>16.5</v>
          </cell>
        </row>
        <row r="142">
          <cell r="A142">
            <v>102029</v>
          </cell>
          <cell r="B142" t="str">
            <v>SIPHON DE SOL SORTIE HORIZONTALE - S.S - CARRE - 15X15</v>
          </cell>
          <cell r="C142">
            <v>24.5</v>
          </cell>
        </row>
        <row r="143">
          <cell r="A143">
            <v>102030</v>
          </cell>
          <cell r="B143" t="str">
            <v>CANIVEAU DE Douche à l'italienne 40CM - DPDI03</v>
          </cell>
          <cell r="C143">
            <v>125</v>
          </cell>
        </row>
        <row r="144">
          <cell r="A144">
            <v>102031</v>
          </cell>
          <cell r="B144" t="str">
            <v>CANIVEAU  DE Douche à l'italienne 50CM - DPDI04</v>
          </cell>
          <cell r="C144">
            <v>135</v>
          </cell>
        </row>
        <row r="145">
          <cell r="A145">
            <v>102032</v>
          </cell>
          <cell r="B145" t="str">
            <v>CANIVEAU  DE Douche à l'italienne 60CM - DPDI05</v>
          </cell>
          <cell r="C145">
            <v>145</v>
          </cell>
        </row>
        <row r="146">
          <cell r="A146">
            <v>102033</v>
          </cell>
          <cell r="B146" t="str">
            <v>CANIVEAU Douche à l'italienne compatible ceramique 40 CM-DPDI012</v>
          </cell>
          <cell r="C146">
            <v>145</v>
          </cell>
        </row>
        <row r="147">
          <cell r="A147">
            <v>102034</v>
          </cell>
          <cell r="B147" t="str">
            <v>CANIVEAU Douche à l'italienne compatible ceramique 50 CM-DPDI013</v>
          </cell>
          <cell r="C147">
            <v>160</v>
          </cell>
        </row>
        <row r="148">
          <cell r="A148">
            <v>102035</v>
          </cell>
          <cell r="B148" t="str">
            <v>CANIVEAU Douche à l'italienne compatible ceramique 60 CM-DPDI014</v>
          </cell>
          <cell r="C148">
            <v>170</v>
          </cell>
        </row>
        <row r="149">
          <cell r="A149">
            <v>102036</v>
          </cell>
          <cell r="B149" t="str">
            <v>CANIVEAU Douche à l'italienne compatible ceramique 80 CM-DPDI016</v>
          </cell>
          <cell r="C149">
            <v>190</v>
          </cell>
        </row>
        <row r="150">
          <cell r="A150">
            <v>102037</v>
          </cell>
          <cell r="B150" t="str">
            <v>Flexible pour machine à laver 1,5 M  - DC001</v>
          </cell>
          <cell r="C150">
            <v>15.5</v>
          </cell>
        </row>
        <row r="151">
          <cell r="A151">
            <v>102038</v>
          </cell>
          <cell r="B151" t="str">
            <v>FLEXIBLE MACHINE A LAVER 2.5 M - DC003</v>
          </cell>
          <cell r="C151">
            <v>21</v>
          </cell>
        </row>
        <row r="152">
          <cell r="A152">
            <v>102039</v>
          </cell>
          <cell r="B152" t="str">
            <v xml:space="preserve">ENSEMBLE MAIN DOUCHE  - BLANC-CHROME - ICON - DNIM02 </v>
          </cell>
          <cell r="C152">
            <v>120</v>
          </cell>
        </row>
        <row r="153">
          <cell r="A153">
            <v>102040</v>
          </cell>
          <cell r="B153" t="str">
            <v>DOUCHE  D'EXTERIEUR BELLA   chromé - BELLA - DDMTA03</v>
          </cell>
          <cell r="C153">
            <v>1120</v>
          </cell>
        </row>
        <row r="154">
          <cell r="A154">
            <v>102041</v>
          </cell>
          <cell r="B154" t="str">
            <v>SUPPORT DOUCHETTE MURAL CHROME BASIC - DBMK01</v>
          </cell>
          <cell r="C154">
            <v>12</v>
          </cell>
        </row>
        <row r="155">
          <cell r="A155">
            <v>102042</v>
          </cell>
          <cell r="B155" t="str">
            <v>FLEXIBLE DE DOUCHE SPECIAL DIAMOND - DSPS01</v>
          </cell>
          <cell r="C155">
            <v>68</v>
          </cell>
        </row>
        <row r="156">
          <cell r="A156">
            <v>102043</v>
          </cell>
          <cell r="B156" t="str">
            <v>DONINO LONG</v>
          </cell>
          <cell r="C156">
            <v>475</v>
          </cell>
        </row>
        <row r="157">
          <cell r="A157">
            <v>102044</v>
          </cell>
          <cell r="B157" t="str">
            <v>DOMINO L MOYEN</v>
          </cell>
          <cell r="C157">
            <v>264</v>
          </cell>
        </row>
        <row r="158">
          <cell r="A158">
            <v>102045</v>
          </cell>
          <cell r="B158" t="str">
            <v>DOMINO LV</v>
          </cell>
          <cell r="C158">
            <v>328</v>
          </cell>
        </row>
        <row r="159">
          <cell r="A159">
            <v>102046</v>
          </cell>
          <cell r="B159" t="str">
            <v>DOMINO B</v>
          </cell>
          <cell r="C159">
            <v>215</v>
          </cell>
        </row>
        <row r="160">
          <cell r="A160">
            <v>102047</v>
          </cell>
          <cell r="B160" t="str">
            <v>DOMINO LD</v>
          </cell>
          <cell r="C160">
            <v>240</v>
          </cell>
        </row>
        <row r="161">
          <cell r="A161">
            <v>102048</v>
          </cell>
          <cell r="B161" t="str">
            <v>DOMINO LA</v>
          </cell>
          <cell r="C161">
            <v>310</v>
          </cell>
        </row>
        <row r="162">
          <cell r="A162">
            <v>102049</v>
          </cell>
          <cell r="B162" t="str">
            <v>DISTRIBUTEUR DE SAVON - GEL 500 ML - MAXEL - Y-028</v>
          </cell>
          <cell r="C162">
            <v>15.8</v>
          </cell>
        </row>
        <row r="163">
          <cell r="A163">
            <v>102050</v>
          </cell>
          <cell r="B163" t="str">
            <v>DISTRIBUTEUR DE SAVON - GEL - 850 ML- DOLLY- Y-013 / LISA</v>
          </cell>
          <cell r="C163">
            <v>35</v>
          </cell>
        </row>
        <row r="164">
          <cell r="A164">
            <v>102051</v>
          </cell>
          <cell r="B164">
            <v>0</v>
          </cell>
          <cell r="C164">
            <v>0</v>
          </cell>
        </row>
        <row r="165">
          <cell r="A165">
            <v>102052</v>
          </cell>
          <cell r="B165">
            <v>0</v>
          </cell>
          <cell r="C165">
            <v>0</v>
          </cell>
        </row>
        <row r="166">
          <cell r="A166">
            <v>102053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105778</v>
          </cell>
          <cell r="B168" t="str">
            <v>SFR - Etagère de douche simple-SRF BK 011</v>
          </cell>
          <cell r="C168">
            <v>44.6</v>
          </cell>
        </row>
        <row r="169">
          <cell r="A169">
            <v>105779</v>
          </cell>
          <cell r="B169" t="str">
            <v>SFR - Etagère de douche double- BK SRF 012</v>
          </cell>
          <cell r="C169">
            <v>65</v>
          </cell>
        </row>
        <row r="170">
          <cell r="A170">
            <v>105780</v>
          </cell>
          <cell r="B170" t="str">
            <v>SFR - Etagère de douche triple-BK SRF 013</v>
          </cell>
          <cell r="C170">
            <v>86</v>
          </cell>
        </row>
        <row r="171">
          <cell r="A171">
            <v>105781</v>
          </cell>
          <cell r="B171" t="str">
            <v>SFR - Etagère de douche d'angle simple-SRF BK 021</v>
          </cell>
          <cell r="C171">
            <v>45</v>
          </cell>
        </row>
        <row r="172">
          <cell r="A172">
            <v>105782</v>
          </cell>
          <cell r="B172" t="str">
            <v>SFR - Etagère de douche d'angle double-BK SRF 022</v>
          </cell>
          <cell r="C172">
            <v>65</v>
          </cell>
        </row>
        <row r="173">
          <cell r="A173">
            <v>105783</v>
          </cell>
          <cell r="B173" t="str">
            <v>SFR - Etagère de douche d'angle triple- BK SRF 023</v>
          </cell>
          <cell r="C173">
            <v>88</v>
          </cell>
        </row>
        <row r="174">
          <cell r="A174">
            <v>105784</v>
          </cell>
          <cell r="B174" t="str">
            <v>SFR - Etagère avec ventouse 2 niveaux-SRF DM 042</v>
          </cell>
          <cell r="C174">
            <v>86</v>
          </cell>
        </row>
        <row r="175">
          <cell r="A175">
            <v>105785</v>
          </cell>
          <cell r="B175" t="str">
            <v>SFR - Porte brosse a dents avec ventouse- SRF DM 058</v>
          </cell>
          <cell r="C175">
            <v>40</v>
          </cell>
        </row>
        <row r="176">
          <cell r="A176">
            <v>105786</v>
          </cell>
          <cell r="B176" t="str">
            <v>SFR - Anneau porte serviettes avec ventouse-SRF 007</v>
          </cell>
          <cell r="C176">
            <v>48</v>
          </cell>
        </row>
        <row r="177">
          <cell r="A177">
            <v>105787</v>
          </cell>
          <cell r="B177" t="str">
            <v>SFR - crochet porte serviette  avec ventouse-SRF 013</v>
          </cell>
          <cell r="C177">
            <v>45</v>
          </cell>
        </row>
        <row r="178">
          <cell r="A178">
            <v>105788</v>
          </cell>
          <cell r="B178" t="str">
            <v>SFR - Porte papier toilette a couvercle avec ventouse-SRF DM 016</v>
          </cell>
          <cell r="C178">
            <v>60</v>
          </cell>
        </row>
        <row r="179">
          <cell r="A179">
            <v>105789</v>
          </cell>
          <cell r="B179" t="str">
            <v>SFR - Porte papier serviette avec ventouse-SRF 014</v>
          </cell>
          <cell r="C179">
            <v>49</v>
          </cell>
        </row>
        <row r="180">
          <cell r="A180">
            <v>105790</v>
          </cell>
          <cell r="B180" t="str">
            <v>SFR - Porte savon double avec ventouse-DM 009</v>
          </cell>
          <cell r="C180">
            <v>74</v>
          </cell>
        </row>
        <row r="181">
          <cell r="A181">
            <v>105791</v>
          </cell>
          <cell r="B181" t="str">
            <v>SFR - Porte savon d'angle a crochet  aves ventouse-SRF DM 250</v>
          </cell>
          <cell r="C181">
            <v>75</v>
          </cell>
        </row>
        <row r="182">
          <cell r="A182">
            <v>105792</v>
          </cell>
          <cell r="B182" t="str">
            <v>SFR - crochet porte serviette double avec ventouse-SRF DM 252</v>
          </cell>
          <cell r="C182">
            <v>60</v>
          </cell>
        </row>
        <row r="183">
          <cell r="A183">
            <v>105793</v>
          </cell>
          <cell r="B183" t="str">
            <v>SFR - Etagère d'angle a  crochets 2 niveaux avec ventouse -DM SRF 253</v>
          </cell>
          <cell r="C183">
            <v>97</v>
          </cell>
        </row>
        <row r="184">
          <cell r="A184">
            <v>105794</v>
          </cell>
          <cell r="B184" t="str">
            <v>SFR - Etagère de douche  2 niveaux avec ventouse -SRF DM 256</v>
          </cell>
          <cell r="C184">
            <v>90</v>
          </cell>
        </row>
        <row r="185">
          <cell r="A185">
            <v>105795</v>
          </cell>
          <cell r="B185" t="str">
            <v>SFR - Barre porte serviettes avec ventouse-SRF DM 260</v>
          </cell>
          <cell r="C185">
            <v>68</v>
          </cell>
        </row>
        <row r="186">
          <cell r="A186">
            <v>105796</v>
          </cell>
          <cell r="B186" t="str">
            <v>SFR - Porte seche cheveux avec ventouse - SRF DM 262</v>
          </cell>
          <cell r="C186">
            <v>55</v>
          </cell>
        </row>
        <row r="187">
          <cell r="A187">
            <v>105797</v>
          </cell>
          <cell r="B187" t="str">
            <v>SFR -Porte savon avec ventouse-SRF 022</v>
          </cell>
          <cell r="C187">
            <v>50</v>
          </cell>
        </row>
        <row r="188">
          <cell r="A188">
            <v>105798</v>
          </cell>
          <cell r="B188" t="str">
            <v>SFR - Porte papier toilette sans couvercle avec ventouse- SRF 006</v>
          </cell>
          <cell r="C188">
            <v>40</v>
          </cell>
        </row>
        <row r="189">
          <cell r="A189">
            <v>105799</v>
          </cell>
          <cell r="B189" t="str">
            <v>SFR - PORTE savon a coupelle avec ventouse-SRF 004</v>
          </cell>
          <cell r="C189">
            <v>52</v>
          </cell>
        </row>
        <row r="190">
          <cell r="A190">
            <v>105800</v>
          </cell>
          <cell r="B190" t="str">
            <v>SFR - Porte papier toilette 2 niveaux avec ventouse-SRF DM 275</v>
          </cell>
          <cell r="C190">
            <v>60</v>
          </cell>
        </row>
        <row r="191">
          <cell r="A191">
            <v>105801</v>
          </cell>
          <cell r="B191" t="str">
            <v>SFR - Cintre de pantalon-SRF EG 202</v>
          </cell>
          <cell r="C191">
            <v>35</v>
          </cell>
        </row>
        <row r="192">
          <cell r="A192">
            <v>105802</v>
          </cell>
          <cell r="B192" t="str">
            <v>SFR - Egouttoir à vaiselle- 2 niveaux + plateau-chromé-SRF KB 005</v>
          </cell>
          <cell r="C192">
            <v>130</v>
          </cell>
        </row>
        <row r="193">
          <cell r="A193">
            <v>105803</v>
          </cell>
          <cell r="B193" t="str">
            <v>SFR - Egouttoir à vaiselle- 1 niveau + plateau-chromé-SRF KB 006</v>
          </cell>
          <cell r="C193">
            <v>93</v>
          </cell>
        </row>
        <row r="194">
          <cell r="A194">
            <v>105804</v>
          </cell>
          <cell r="B194" t="str">
            <v>SFR - Egouttoir à vaiselle- 2 niveaux + plateau-chromé-SRF KB010</v>
          </cell>
          <cell r="C194">
            <v>112</v>
          </cell>
        </row>
        <row r="195">
          <cell r="A195">
            <v>105805</v>
          </cell>
          <cell r="B195" t="str">
            <v>SFR - Egouttoir à vaiselle- 2 niveaux + plateau-chromé-SRF KB011</v>
          </cell>
          <cell r="C195">
            <v>149</v>
          </cell>
        </row>
        <row r="196">
          <cell r="A196">
            <v>105806</v>
          </cell>
          <cell r="B196" t="str">
            <v>SFR - Egouttoir à vaiselle- 2 niveaux + plateau-Noir -KB SRF 011 Black</v>
          </cell>
          <cell r="C196">
            <v>160</v>
          </cell>
        </row>
        <row r="197">
          <cell r="A197">
            <v>105807</v>
          </cell>
          <cell r="B197" t="str">
            <v>SFR - Egouttoir à vaiselle- 1 niveau + plateau-Violet chromé-KB SRF 014 PURPLE</v>
          </cell>
          <cell r="C197">
            <v>77</v>
          </cell>
        </row>
        <row r="198">
          <cell r="A198">
            <v>105808</v>
          </cell>
          <cell r="B198" t="str">
            <v>SFR - Egouttoir à vaiselle- 1 niveau + plateau-Transparent chromé-KB SRF 014 SEFFAF</v>
          </cell>
          <cell r="C198">
            <v>77</v>
          </cell>
        </row>
        <row r="199">
          <cell r="A199">
            <v>105809</v>
          </cell>
          <cell r="B199" t="str">
            <v>SFR - Egouttoir à vaiselle- 1 niveau + plateau-ROUGE chromé-KB SRF 014 RED</v>
          </cell>
          <cell r="C199">
            <v>77</v>
          </cell>
        </row>
        <row r="200">
          <cell r="A200">
            <v>105810</v>
          </cell>
          <cell r="B200" t="str">
            <v>SFR - Panier pliable rond à roues - 3 niveaux-SRF MG 001</v>
          </cell>
          <cell r="C200">
            <v>180</v>
          </cell>
        </row>
        <row r="201">
          <cell r="A201">
            <v>105811</v>
          </cell>
          <cell r="B201" t="str">
            <v>SFR - Panier pliable rond à roues - 4 niveaux-SRF MG 002</v>
          </cell>
          <cell r="C201">
            <v>216</v>
          </cell>
        </row>
        <row r="202">
          <cell r="A202">
            <v>105812</v>
          </cell>
          <cell r="B202" t="str">
            <v>SFR - Panier pliable rectangle à roues - 3 niveaux-SRF MG 003</v>
          </cell>
          <cell r="C202">
            <v>212</v>
          </cell>
        </row>
        <row r="203">
          <cell r="A203">
            <v>105813</v>
          </cell>
          <cell r="B203" t="str">
            <v>SFR - Panier pliable rectangle à roues - 4 niveaux-SRF MG 004</v>
          </cell>
          <cell r="C203">
            <v>250</v>
          </cell>
        </row>
        <row r="204">
          <cell r="A204">
            <v>105814</v>
          </cell>
          <cell r="B204" t="str">
            <v>SFR - Desserte à legumes  - 3 niveaux-MG SRF 005</v>
          </cell>
          <cell r="C204">
            <v>212</v>
          </cell>
        </row>
        <row r="205">
          <cell r="A205">
            <v>105815</v>
          </cell>
          <cell r="B205" t="str">
            <v>SFR - Desserte à legumes  - 4 niveaux-MG SRF 006</v>
          </cell>
          <cell r="C205">
            <v>250</v>
          </cell>
        </row>
        <row r="206">
          <cell r="A206">
            <v>105816</v>
          </cell>
          <cell r="B206" t="str">
            <v>SFR - Panier à legumes avec roues - 3 niveaux-MG SRF 009</v>
          </cell>
          <cell r="C206">
            <v>230</v>
          </cell>
        </row>
        <row r="207">
          <cell r="A207">
            <v>105817</v>
          </cell>
          <cell r="B207" t="str">
            <v>SFR - panier à legumes avec roues - 4 niveaux-MG SRF 010</v>
          </cell>
          <cell r="C207">
            <v>280</v>
          </cell>
        </row>
        <row r="208">
          <cell r="A208">
            <v>105818</v>
          </cell>
          <cell r="B208" t="str">
            <v>SFR - Support à roues-MG SRF 053</v>
          </cell>
          <cell r="C208">
            <v>46</v>
          </cell>
        </row>
        <row r="209">
          <cell r="A209">
            <v>105819</v>
          </cell>
          <cell r="B209" t="str">
            <v>SFR - Patère de porte 5 crochets-chromé-MG SRF 086</v>
          </cell>
          <cell r="C209">
            <v>47</v>
          </cell>
        </row>
        <row r="210">
          <cell r="A210">
            <v>105820</v>
          </cell>
          <cell r="B210" t="str">
            <v>SFR - Patère de porte 5 crochets-chromé et bois-MG SRF 089</v>
          </cell>
          <cell r="C210">
            <v>49</v>
          </cell>
        </row>
        <row r="211">
          <cell r="A211">
            <v>105821</v>
          </cell>
          <cell r="B211" t="str">
            <v>SFR - Ensemble support brosse + porte papier WC-MG SRF 096</v>
          </cell>
          <cell r="C211">
            <v>120</v>
          </cell>
        </row>
        <row r="212">
          <cell r="A212">
            <v>105822</v>
          </cell>
          <cell r="B212" t="str">
            <v>SFR - Crochet porte-papier  etagère armoire-Chrome-SRF SF 272</v>
          </cell>
          <cell r="C212">
            <v>34</v>
          </cell>
        </row>
        <row r="213">
          <cell r="A213">
            <v>105823</v>
          </cell>
          <cell r="B213" t="str">
            <v>SFR - Crochet porte-tasses etagère armoire-Chrome-SRF SF 273</v>
          </cell>
          <cell r="C213">
            <v>36</v>
          </cell>
        </row>
        <row r="214">
          <cell r="A214">
            <v>105824</v>
          </cell>
          <cell r="B214" t="str">
            <v>SRF - Porte-écharpe - chrome- SFR - EG 203</v>
          </cell>
          <cell r="C214">
            <v>24</v>
          </cell>
        </row>
        <row r="215">
          <cell r="A215">
            <v>105825</v>
          </cell>
          <cell r="B215" t="str">
            <v>SRF - Porte-papier hygiénique avec support et poubelle en plastique- SFR- MG098</v>
          </cell>
          <cell r="C215">
            <v>120</v>
          </cell>
        </row>
        <row r="216">
          <cell r="A216">
            <v>105826</v>
          </cell>
          <cell r="B216" t="str">
            <v>SRF - DISTRIBUTEUR DE SAVON - GEL - 1L - CHROME - EG301</v>
          </cell>
          <cell r="C216">
            <v>90</v>
          </cell>
        </row>
        <row r="217">
          <cell r="A217">
            <v>105827</v>
          </cell>
          <cell r="B217">
            <v>0</v>
          </cell>
          <cell r="C217">
            <v>0</v>
          </cell>
        </row>
        <row r="218">
          <cell r="A218">
            <v>105828</v>
          </cell>
          <cell r="B218">
            <v>0</v>
          </cell>
          <cell r="C218">
            <v>0</v>
          </cell>
        </row>
        <row r="219">
          <cell r="A219">
            <v>105829</v>
          </cell>
          <cell r="B219">
            <v>0</v>
          </cell>
          <cell r="C219">
            <v>0</v>
          </cell>
        </row>
        <row r="220">
          <cell r="A220">
            <v>105830</v>
          </cell>
          <cell r="B220">
            <v>0</v>
          </cell>
          <cell r="C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</row>
        <row r="222">
          <cell r="A222">
            <v>105831</v>
          </cell>
          <cell r="B222" t="str">
            <v>AZURE MITIGEUR  LAVABO LONG - CHROME / NOIR -  15680154</v>
          </cell>
          <cell r="C222">
            <v>660</v>
          </cell>
        </row>
        <row r="223">
          <cell r="A223">
            <v>105832</v>
          </cell>
          <cell r="B223" t="str">
            <v>ARDA MITIGEUR LAVABO - CHROME -  15190101</v>
          </cell>
          <cell r="C223">
            <v>190</v>
          </cell>
        </row>
        <row r="224">
          <cell r="A224">
            <v>105833</v>
          </cell>
          <cell r="B224" t="str">
            <v>ARDA MITIGEUR BAIGNOIRE - CHROME - 15190501</v>
          </cell>
          <cell r="C224">
            <v>256</v>
          </cell>
        </row>
        <row r="225">
          <cell r="A225">
            <v>105834</v>
          </cell>
          <cell r="B225" t="str">
            <v>ARDA MITIGEUR BIDET - CHROME - 15191301</v>
          </cell>
          <cell r="C225">
            <v>216</v>
          </cell>
        </row>
        <row r="226">
          <cell r="A226">
            <v>105835</v>
          </cell>
          <cell r="B226" t="str">
            <v>ARDA MITIGEUR DOUCHE - CHROME - 15190601</v>
          </cell>
          <cell r="C226">
            <v>236</v>
          </cell>
        </row>
        <row r="227">
          <cell r="A227">
            <v>105836</v>
          </cell>
          <cell r="B227" t="str">
            <v>ARDA MITIGEUR CUISINE MURALE - CHROME - 15191221</v>
          </cell>
          <cell r="C227">
            <v>258</v>
          </cell>
        </row>
        <row r="228">
          <cell r="A228">
            <v>105837</v>
          </cell>
          <cell r="B228" t="str">
            <v>ARDA MITIGEUR CUISINE SUR TABLE - CHROME - 15194031</v>
          </cell>
          <cell r="C228">
            <v>210</v>
          </cell>
        </row>
        <row r="229">
          <cell r="A229">
            <v>105838</v>
          </cell>
          <cell r="B229" t="str">
            <v>VENUS MELANGEUR CUISINE SUR TABLE - CHROME - 15321131</v>
          </cell>
          <cell r="C229">
            <v>165</v>
          </cell>
        </row>
        <row r="230">
          <cell r="A230">
            <v>105839</v>
          </cell>
          <cell r="B230" t="str">
            <v>VENUS MELANGEUR CUISINE MURALE - CHROME - 15321231</v>
          </cell>
          <cell r="C230">
            <v>198</v>
          </cell>
        </row>
        <row r="231">
          <cell r="A231">
            <v>105840</v>
          </cell>
          <cell r="B231" t="str">
            <v>VENUS ROBINET EUA FROIDE MURAL - CHROME - 15320411  /  15320421</v>
          </cell>
          <cell r="C231">
            <v>102</v>
          </cell>
        </row>
        <row r="232">
          <cell r="A232">
            <v>105841</v>
          </cell>
          <cell r="B232" t="str">
            <v>VENUS ROBINET EAU FROIDE SUR TABLE - CHROME - 15320111  /   15900406</v>
          </cell>
          <cell r="C232">
            <v>114</v>
          </cell>
        </row>
        <row r="233">
          <cell r="A233">
            <v>105842</v>
          </cell>
          <cell r="B233" t="str">
            <v>RONDO MITIGEUR LAVABO LONG - CHROME - 15160151</v>
          </cell>
          <cell r="C233">
            <v>580</v>
          </cell>
        </row>
        <row r="234">
          <cell r="A234">
            <v>105843</v>
          </cell>
          <cell r="B234" t="str">
            <v>RONDO MITIGEUR LAVABO - CHROME - 15160101</v>
          </cell>
          <cell r="C234">
            <v>380</v>
          </cell>
        </row>
        <row r="235">
          <cell r="A235">
            <v>105844</v>
          </cell>
          <cell r="B235" t="str">
            <v>RONDO MITIGEUR BAIGNOIRE - CHROME - 15160501</v>
          </cell>
          <cell r="C235">
            <v>560</v>
          </cell>
        </row>
        <row r="236">
          <cell r="A236">
            <v>105845</v>
          </cell>
          <cell r="B236" t="str">
            <v>RONDO MITIGEUR BIDET - CHROME - 15161301</v>
          </cell>
          <cell r="C236">
            <v>400</v>
          </cell>
        </row>
        <row r="237">
          <cell r="A237">
            <v>105846</v>
          </cell>
          <cell r="B237" t="str">
            <v>RONDO MITIGEUR DOUCHE - CHROME - 15160601</v>
          </cell>
          <cell r="C237">
            <v>460</v>
          </cell>
        </row>
        <row r="238">
          <cell r="A238">
            <v>105847</v>
          </cell>
          <cell r="B238" t="str">
            <v>RONDO MITIGEUR CUISINE SUR TABLE - CHROME - 15162321</v>
          </cell>
          <cell r="C238">
            <v>380</v>
          </cell>
        </row>
        <row r="239">
          <cell r="A239">
            <v>105848</v>
          </cell>
          <cell r="B239" t="str">
            <v>RONDO MITIGEUR CUISINE SUR TABLE - NOIR - 15162334</v>
          </cell>
          <cell r="C239">
            <v>540</v>
          </cell>
        </row>
        <row r="240">
          <cell r="A240">
            <v>105849</v>
          </cell>
          <cell r="B240" t="str">
            <v>LENTO MITIGEUR LAVABO LONG - CHROME - 15490151</v>
          </cell>
          <cell r="C240">
            <v>580</v>
          </cell>
        </row>
        <row r="241">
          <cell r="A241">
            <v>105850</v>
          </cell>
          <cell r="B241" t="str">
            <v>LENTO MITIGEUR LAVABO - CHROME - 15490101</v>
          </cell>
          <cell r="C241">
            <v>320</v>
          </cell>
        </row>
        <row r="242">
          <cell r="A242">
            <v>105851</v>
          </cell>
          <cell r="B242" t="str">
            <v>LENTO MITIGEUR BAIGNOIRE - CHROME - 15490501</v>
          </cell>
          <cell r="C242">
            <v>390</v>
          </cell>
        </row>
        <row r="243">
          <cell r="A243">
            <v>105852</v>
          </cell>
          <cell r="B243" t="str">
            <v>LENTO MITIGEUR BIDET - CHROME - 15491301</v>
          </cell>
          <cell r="C243">
            <v>335</v>
          </cell>
        </row>
        <row r="244">
          <cell r="A244">
            <v>105853</v>
          </cell>
          <cell r="B244" t="str">
            <v>LENTO MITIGEUR DOUCHE - CHROME - 15490601</v>
          </cell>
          <cell r="C244">
            <v>350</v>
          </cell>
        </row>
        <row r="245">
          <cell r="A245">
            <v>105854</v>
          </cell>
          <cell r="B245" t="str">
            <v>LENTO MITIGEUR CUISINE MURALE -  CHROME - 15490421</v>
          </cell>
          <cell r="C245">
            <v>405</v>
          </cell>
        </row>
        <row r="246">
          <cell r="A246">
            <v>105855</v>
          </cell>
          <cell r="B246" t="str">
            <v>LENTO MITIGEUR CUISINE SUR TABLE - CHROME - 15492331</v>
          </cell>
          <cell r="C246">
            <v>370</v>
          </cell>
        </row>
        <row r="247">
          <cell r="A247">
            <v>105856</v>
          </cell>
          <cell r="B247" t="str">
            <v>LENTO MITIGEUR CUISINE SUR TABLE - GRANITE-NOIR - 15492315</v>
          </cell>
          <cell r="C247">
            <v>495</v>
          </cell>
        </row>
        <row r="248">
          <cell r="A248">
            <v>105857</v>
          </cell>
          <cell r="B248" t="str">
            <v>NEON MITIGEUR LAVABO MOYEN - CHROME - 15710171</v>
          </cell>
          <cell r="C248">
            <v>375</v>
          </cell>
        </row>
        <row r="249">
          <cell r="A249">
            <v>105858</v>
          </cell>
          <cell r="B249" t="str">
            <v>NEON MITIGEUR LAVABO  - CHROME - 15710101</v>
          </cell>
          <cell r="C249">
            <v>300</v>
          </cell>
        </row>
        <row r="250">
          <cell r="A250">
            <v>105859</v>
          </cell>
          <cell r="B250" t="str">
            <v>NEON MITIGEUR BAIGNOIRE - CHROME - 15710501</v>
          </cell>
          <cell r="C250">
            <v>375</v>
          </cell>
        </row>
        <row r="251">
          <cell r="A251">
            <v>105860</v>
          </cell>
          <cell r="B251" t="str">
            <v>NEON MITIGEUR BIDET - CHROME - 15711311</v>
          </cell>
          <cell r="C251">
            <v>335</v>
          </cell>
        </row>
        <row r="252">
          <cell r="A252">
            <v>105861</v>
          </cell>
          <cell r="B252" t="str">
            <v>NEON MITIGEUR DOUCHE - CHROME - 15710611</v>
          </cell>
          <cell r="C252">
            <v>355</v>
          </cell>
        </row>
        <row r="253">
          <cell r="A253">
            <v>105862</v>
          </cell>
          <cell r="B253" t="str">
            <v>NEON MITIGEUR CUISINE MURALE - CHROME - 15711231</v>
          </cell>
          <cell r="C253">
            <v>405</v>
          </cell>
        </row>
        <row r="254">
          <cell r="A254">
            <v>105863</v>
          </cell>
          <cell r="B254" t="str">
            <v>NEON MITIGEUR CUISINE SUR TABLE - CHROME - 15711101</v>
          </cell>
          <cell r="C254">
            <v>370</v>
          </cell>
        </row>
        <row r="255">
          <cell r="A255">
            <v>105864</v>
          </cell>
          <cell r="B255" t="str">
            <v>ACROBAT MITIGEUR CUISINE SUR TABLE  PRO - CHROME - 15292331</v>
          </cell>
          <cell r="C255">
            <v>1540</v>
          </cell>
        </row>
        <row r="256">
          <cell r="A256">
            <v>105865</v>
          </cell>
          <cell r="B256" t="str">
            <v>HENA MITIGEUR CUISINE SUR TABLE  PRO - CHROME - 15272331</v>
          </cell>
          <cell r="C256">
            <v>1160</v>
          </cell>
        </row>
        <row r="257">
          <cell r="A257">
            <v>105866</v>
          </cell>
          <cell r="B257" t="str">
            <v>STAR ROBINET EAU FROIDE - 1/4 TOUR - CHROME - 15900901</v>
          </cell>
          <cell r="C257">
            <v>150</v>
          </cell>
        </row>
        <row r="258">
          <cell r="A258">
            <v>105867</v>
          </cell>
          <cell r="B258" t="str">
            <v>ROBINET DE JARDIN - 1/4 TOUR- RM01 - 1/2 - 1/2 - CHROME - 15902121</v>
          </cell>
          <cell r="C258">
            <v>43</v>
          </cell>
        </row>
        <row r="259">
          <cell r="A259">
            <v>105868</v>
          </cell>
          <cell r="B259" t="str">
            <v>ROBINET DE JARDIN - 1/4 TOUR- RM02 - 1/2 - 1/2 - CHROME - 15902123</v>
          </cell>
          <cell r="C259">
            <v>43</v>
          </cell>
        </row>
        <row r="260">
          <cell r="A260">
            <v>105869</v>
          </cell>
          <cell r="B260" t="str">
            <v xml:space="preserve">VENUS ROBINET POUR MACHINE A LAVER - CHROME - 15900421 </v>
          </cell>
          <cell r="C260">
            <v>50</v>
          </cell>
        </row>
        <row r="261">
          <cell r="A261">
            <v>105870</v>
          </cell>
          <cell r="B261" t="str">
            <v>VENUS ROBINET DE SERVICE 1/2 - CHROME - 15900411</v>
          </cell>
          <cell r="C261">
            <v>50</v>
          </cell>
        </row>
        <row r="262">
          <cell r="A262">
            <v>105871</v>
          </cell>
          <cell r="B262" t="str">
            <v>ALFA ROBINET EQUERRE - 1/2-1/2 - 1/4 TOUR - CHROME - 15910911</v>
          </cell>
          <cell r="C262">
            <v>54</v>
          </cell>
        </row>
        <row r="263">
          <cell r="A263">
            <v>105872</v>
          </cell>
          <cell r="B263" t="str">
            <v>ALFA ROBINET EQUERRE - 1/2-3/8 - 1/4 TOUR - CHROME - 15910901</v>
          </cell>
          <cell r="C263">
            <v>54</v>
          </cell>
        </row>
        <row r="264">
          <cell r="A264">
            <v>105873</v>
          </cell>
          <cell r="B264" t="str">
            <v>VENUS ROBINET EQUERRE - 1/2-1/2 - NORMAL - CHROME - 15910531</v>
          </cell>
          <cell r="C264">
            <v>40</v>
          </cell>
        </row>
        <row r="265">
          <cell r="A265">
            <v>105874</v>
          </cell>
          <cell r="B265" t="str">
            <v>VENUS ROBINET EQUERRE - 1/2-3/8 - NORMAL - CHROME - 15910521</v>
          </cell>
          <cell r="C265">
            <v>40</v>
          </cell>
        </row>
        <row r="266">
          <cell r="A266">
            <v>105875</v>
          </cell>
          <cell r="B266" t="str">
            <v>BETA ROBINET EQUERRE - 1/2-1/2 - 1/4 TOUR - CHROME - 15911021</v>
          </cell>
          <cell r="C266">
            <v>46</v>
          </cell>
        </row>
        <row r="267">
          <cell r="A267">
            <v>105876</v>
          </cell>
          <cell r="B267" t="str">
            <v>BETA ROBINET EQUERRE - 1/2-3/8 - 1/4 TOUR - CHROME - 15911011</v>
          </cell>
          <cell r="C267">
            <v>46</v>
          </cell>
        </row>
        <row r="268">
          <cell r="A268">
            <v>105877</v>
          </cell>
          <cell r="B268" t="str">
            <v>FLEXIBLE DE RACCORDEMENT-  FF - 3/8 - 1/2 - 30 CM - 15991232</v>
          </cell>
          <cell r="C268">
            <v>13.25</v>
          </cell>
        </row>
        <row r="269">
          <cell r="A269">
            <v>105878</v>
          </cell>
          <cell r="B269" t="str">
            <v>FLEXIBLE DE RACCORDEMENT - FF - 3/8 - 1/2 - 50 CM - 15991252</v>
          </cell>
          <cell r="C269">
            <v>15.6</v>
          </cell>
        </row>
        <row r="270">
          <cell r="A270">
            <v>105879</v>
          </cell>
          <cell r="B270" t="str">
            <v>FLEXIBLE DE ROBINETTERIE - M10X1 - F  3/8" - 42,5 CM - 15990280</v>
          </cell>
          <cell r="C270">
            <v>11.8</v>
          </cell>
        </row>
        <row r="271">
          <cell r="A271">
            <v>105880</v>
          </cell>
          <cell r="B271" t="str">
            <v>FLEXIBLE DE ROBINETTERIE - M10X1 - F  3/8" - 70 CM - 15990310</v>
          </cell>
          <cell r="C271">
            <v>13.3</v>
          </cell>
        </row>
        <row r="272">
          <cell r="A272">
            <v>105881</v>
          </cell>
          <cell r="B272" t="str">
            <v>FLEXIBLE DE RACCORDEMENT - FF - 3/8 - 3/8 - 30 CM - 15991032</v>
          </cell>
          <cell r="C272">
            <v>11.9</v>
          </cell>
        </row>
        <row r="273">
          <cell r="A273">
            <v>105882</v>
          </cell>
          <cell r="B273" t="str">
            <v>FLEXIBLE DE RACCORDEMENT - FF - 3/8 - 3/8 - 50 CM - 15991052</v>
          </cell>
          <cell r="C273">
            <v>13.9</v>
          </cell>
        </row>
        <row r="274">
          <cell r="A274">
            <v>105883</v>
          </cell>
          <cell r="B274" t="str">
            <v>FLEXIBLE DE RACCORDEMENT - FF - 3/8 - 3/8 - 60 CM - 15991062</v>
          </cell>
          <cell r="C274">
            <v>15</v>
          </cell>
        </row>
        <row r="275">
          <cell r="A275">
            <v>105884</v>
          </cell>
          <cell r="B275" t="str">
            <v>FLEXIBLE DE RACCORDEMENT - FF - 1/2 - 1/2 - 50 CM - 15991352</v>
          </cell>
          <cell r="C275">
            <v>16.3</v>
          </cell>
        </row>
        <row r="276">
          <cell r="A276">
            <v>105885</v>
          </cell>
          <cell r="B276" t="str">
            <v>FLEXIBLE DE RACCORDEMENT - MF - 1/2 - 1/2 - 30 CM - 15991432</v>
          </cell>
          <cell r="C276">
            <v>12</v>
          </cell>
        </row>
        <row r="277">
          <cell r="A277">
            <v>105886</v>
          </cell>
          <cell r="B277" t="str">
            <v>FLEXIBLE DE RACCORDEMENT - MF - 1/2 - 1/2 - 40 CM - 15991442</v>
          </cell>
          <cell r="C277">
            <v>12.8</v>
          </cell>
        </row>
        <row r="278">
          <cell r="A278">
            <v>105887</v>
          </cell>
          <cell r="B278" t="str">
            <v>FLEXIBLE DE RACCORDEMENT - MF - 1/2 - 1/2 - 50 CM - 15991452</v>
          </cell>
          <cell r="C278">
            <v>13.4</v>
          </cell>
        </row>
        <row r="279">
          <cell r="A279">
            <v>105888</v>
          </cell>
          <cell r="B279" t="str">
            <v>FLEXIBLE DE RACCORDEMENT - MF - 1/2 - 1/2 - 60 CM - 15991462</v>
          </cell>
          <cell r="C279">
            <v>14</v>
          </cell>
        </row>
        <row r="280">
          <cell r="A280">
            <v>105889</v>
          </cell>
          <cell r="B280" t="str">
            <v>FLEXIBLE DE RACCORDEMENT POUR CHAUFFE EAU - Ø  16MM- MF - 1/2 -1/2 - 60 CM- 15991822</v>
          </cell>
          <cell r="C280">
            <v>35</v>
          </cell>
        </row>
        <row r="281">
          <cell r="A281">
            <v>105890</v>
          </cell>
          <cell r="B281" t="str">
            <v>ROBINET DE JARDIN - 1/4 TOUR- RM01 - 1/2 - 3/4  CHROME -  15902126</v>
          </cell>
          <cell r="C281">
            <v>43</v>
          </cell>
        </row>
        <row r="282">
          <cell r="A282">
            <v>105891</v>
          </cell>
          <cell r="B282" t="str">
            <v>ROBINET DE JARDIN - 1/4 TOUR- RM02 - 1/2 - 3/4  CHROME -  15902127</v>
          </cell>
          <cell r="C282">
            <v>43</v>
          </cell>
        </row>
        <row r="283">
          <cell r="A283">
            <v>105892</v>
          </cell>
          <cell r="B283" t="str">
            <v>FLEXIBLE DE RACCORDEMENT POUR CHAUFFE EAU - Ø  16MM- FF - 1/2 -1/2 - 60 CM- 15991832</v>
          </cell>
          <cell r="C283">
            <v>35.5</v>
          </cell>
        </row>
        <row r="284">
          <cell r="A284">
            <v>105893</v>
          </cell>
          <cell r="B284" t="str">
            <v>TRIO ROBINET EQUERRE - DEUX EN UN - 1/2-3/4-1/2 -  15910251</v>
          </cell>
          <cell r="C284">
            <v>84</v>
          </cell>
        </row>
        <row r="285">
          <cell r="A285">
            <v>105894</v>
          </cell>
          <cell r="B285">
            <v>0</v>
          </cell>
          <cell r="C285">
            <v>0</v>
          </cell>
        </row>
        <row r="286">
          <cell r="A286">
            <v>105895</v>
          </cell>
          <cell r="B286">
            <v>0</v>
          </cell>
          <cell r="C286">
            <v>0</v>
          </cell>
        </row>
        <row r="287">
          <cell r="A287">
            <v>105896</v>
          </cell>
          <cell r="B287">
            <v>0</v>
          </cell>
          <cell r="C287">
            <v>0</v>
          </cell>
        </row>
        <row r="288">
          <cell r="A288">
            <v>105897</v>
          </cell>
          <cell r="B288">
            <v>0</v>
          </cell>
          <cell r="C288">
            <v>0</v>
          </cell>
        </row>
        <row r="289">
          <cell r="A289">
            <v>105898</v>
          </cell>
          <cell r="B289">
            <v>0</v>
          </cell>
          <cell r="C289">
            <v>0</v>
          </cell>
        </row>
        <row r="290">
          <cell r="A290">
            <v>105899</v>
          </cell>
          <cell r="B290">
            <v>0</v>
          </cell>
          <cell r="C290">
            <v>0</v>
          </cell>
        </row>
        <row r="291">
          <cell r="A291">
            <v>0</v>
          </cell>
          <cell r="B291">
            <v>0</v>
          </cell>
          <cell r="C291">
            <v>0</v>
          </cell>
        </row>
        <row r="292">
          <cell r="A292">
            <v>105900</v>
          </cell>
          <cell r="B292" t="str">
            <v xml:space="preserve">ROYAL TUBE -4 M- PPR PN20  - 20 </v>
          </cell>
          <cell r="C292">
            <v>20.746666666666666</v>
          </cell>
        </row>
        <row r="293">
          <cell r="A293">
            <v>105901</v>
          </cell>
          <cell r="B293" t="str">
            <v>ROYAL TUBE -4 M- PPR PN20 - 25</v>
          </cell>
          <cell r="C293">
            <v>30.293333333333333</v>
          </cell>
        </row>
        <row r="294">
          <cell r="A294">
            <v>105902</v>
          </cell>
          <cell r="B294" t="str">
            <v>ROYAL TUBE -4 M- PPR PN20  - 32</v>
          </cell>
          <cell r="C294">
            <v>53.399999999999991</v>
          </cell>
        </row>
        <row r="295">
          <cell r="A295">
            <v>105903</v>
          </cell>
          <cell r="B295" t="str">
            <v>ROYAL MANCHON EGAL - 20</v>
          </cell>
          <cell r="C295">
            <v>0.66666666666666663</v>
          </cell>
        </row>
        <row r="296">
          <cell r="A296">
            <v>105904</v>
          </cell>
          <cell r="B296" t="str">
            <v>ROYAL MANCHON EGAL - 25</v>
          </cell>
          <cell r="C296">
            <v>0.8666666666666667</v>
          </cell>
        </row>
        <row r="297">
          <cell r="A297">
            <v>105905</v>
          </cell>
          <cell r="B297" t="str">
            <v>ROYAL MANCHON EGAL - 32</v>
          </cell>
          <cell r="C297">
            <v>1.64</v>
          </cell>
        </row>
        <row r="298">
          <cell r="A298">
            <v>105906</v>
          </cell>
          <cell r="B298" t="str">
            <v xml:space="preserve">ROYAL  REDUCTION  25X20  </v>
          </cell>
          <cell r="C298">
            <v>0.7599999999999999</v>
          </cell>
        </row>
        <row r="299">
          <cell r="A299">
            <v>105907</v>
          </cell>
          <cell r="B299" t="str">
            <v xml:space="preserve">ROYAL  REDUCTION  32X20 </v>
          </cell>
          <cell r="C299">
            <v>1.0933333333333333</v>
          </cell>
        </row>
        <row r="300">
          <cell r="A300">
            <v>105908</v>
          </cell>
          <cell r="B300" t="str">
            <v xml:space="preserve">ROYAL  REDUCTION  32X25  </v>
          </cell>
          <cell r="C300">
            <v>1.1866666666666668</v>
          </cell>
        </row>
        <row r="301">
          <cell r="A301">
            <v>105909</v>
          </cell>
          <cell r="B301" t="str">
            <v xml:space="preserve">ROYAL COUDE EGAL 90  -  20  </v>
          </cell>
          <cell r="C301">
            <v>0.79999999999999993</v>
          </cell>
        </row>
        <row r="302">
          <cell r="A302">
            <v>105910</v>
          </cell>
          <cell r="B302" t="str">
            <v xml:space="preserve">ROYAL COUDE EGAL 90 -  25  </v>
          </cell>
          <cell r="C302">
            <v>1.0799999999999998</v>
          </cell>
        </row>
        <row r="303">
          <cell r="A303">
            <v>105911</v>
          </cell>
          <cell r="B303" t="str">
            <v xml:space="preserve">OYAL COUDE EGAL 90 - 32  </v>
          </cell>
          <cell r="C303">
            <v>2.1999999999999997</v>
          </cell>
        </row>
        <row r="304">
          <cell r="A304">
            <v>105912</v>
          </cell>
          <cell r="B304" t="str">
            <v xml:space="preserve">ROYALCOUDE EGAL 45 - 20  </v>
          </cell>
          <cell r="C304">
            <v>1.1599999999999999</v>
          </cell>
        </row>
        <row r="305">
          <cell r="A305">
            <v>105913</v>
          </cell>
          <cell r="B305" t="str">
            <v xml:space="preserve">ROYAL COUDE EGAL 45 - 25  </v>
          </cell>
          <cell r="C305">
            <v>1.5066666666666664</v>
          </cell>
        </row>
        <row r="306">
          <cell r="A306">
            <v>105914</v>
          </cell>
          <cell r="B306" t="str">
            <v xml:space="preserve">ROYAL COUDE EGAL 45- 32 </v>
          </cell>
          <cell r="C306">
            <v>2.4</v>
          </cell>
        </row>
        <row r="307">
          <cell r="A307">
            <v>105915</v>
          </cell>
          <cell r="B307" t="str">
            <v>ROYAL PONT DE CROISEMENT EN DOS D'ANE - 20</v>
          </cell>
          <cell r="C307">
            <v>2.9999999999999996</v>
          </cell>
        </row>
        <row r="308">
          <cell r="A308">
            <v>105916</v>
          </cell>
          <cell r="B308" t="str">
            <v>ROYAL PONT DE CROISEMENT EN DOS D'ANE - 25</v>
          </cell>
          <cell r="C308">
            <v>4.5999999999999996</v>
          </cell>
        </row>
        <row r="309">
          <cell r="A309">
            <v>105917</v>
          </cell>
          <cell r="B309" t="str">
            <v>ROYAL PONT DE CROISEMENT EN DOS D'ANE - 32</v>
          </cell>
          <cell r="C309">
            <v>9.8533333333333317</v>
          </cell>
        </row>
        <row r="310">
          <cell r="A310">
            <v>105918</v>
          </cell>
          <cell r="B310" t="str">
            <v xml:space="preserve">ROYAL COUDE APPLIQUE FEM 20X1/2  </v>
          </cell>
          <cell r="C310">
            <v>7.1066666666666665</v>
          </cell>
        </row>
        <row r="311">
          <cell r="A311">
            <v>105919</v>
          </cell>
          <cell r="B311" t="str">
            <v>ROYAL COUDE APPLIQUE FEM 25X1/2</v>
          </cell>
          <cell r="C311">
            <v>7.9999999999999991</v>
          </cell>
        </row>
        <row r="312">
          <cell r="A312">
            <v>105920</v>
          </cell>
          <cell r="B312" t="str">
            <v xml:space="preserve">ROYAL TE  EGAL 20  </v>
          </cell>
          <cell r="C312">
            <v>1.0666666666666667</v>
          </cell>
        </row>
        <row r="313">
          <cell r="A313">
            <v>105921</v>
          </cell>
          <cell r="B313" t="str">
            <v>ROYAL TE  EGAL 25</v>
          </cell>
          <cell r="C313">
            <v>1.5999999999999999</v>
          </cell>
        </row>
        <row r="314">
          <cell r="A314">
            <v>105922</v>
          </cell>
          <cell r="B314" t="str">
            <v>ROYAL TE  EGAL 32</v>
          </cell>
          <cell r="C314">
            <v>3.1999999999999997</v>
          </cell>
        </row>
        <row r="315">
          <cell r="A315">
            <v>105923</v>
          </cell>
          <cell r="B315" t="str">
            <v>ROYAL TE REDUCTION 25X20X20</v>
          </cell>
          <cell r="C315">
            <v>2.0666666666666664</v>
          </cell>
        </row>
        <row r="316">
          <cell r="A316">
            <v>105924</v>
          </cell>
          <cell r="B316" t="str">
            <v>ROYAL TE REDUCTION 25X25X20</v>
          </cell>
          <cell r="C316">
            <v>2.1066666666666665</v>
          </cell>
        </row>
        <row r="317">
          <cell r="A317">
            <v>105925</v>
          </cell>
          <cell r="B317" t="str">
            <v>ROYAL TE REDUCTION 25X20X25</v>
          </cell>
          <cell r="C317">
            <v>1.6533333333333333</v>
          </cell>
        </row>
        <row r="318">
          <cell r="A318">
            <v>105926</v>
          </cell>
          <cell r="B318" t="str">
            <v>ROTAL TE REDUCTION 32X20X32</v>
          </cell>
          <cell r="C318">
            <v>3.6533333333333333</v>
          </cell>
        </row>
        <row r="319">
          <cell r="A319">
            <v>105927</v>
          </cell>
          <cell r="B319" t="str">
            <v>ROYAL TE REDUCTION 32X25X32</v>
          </cell>
          <cell r="C319">
            <v>3.6266666666666669</v>
          </cell>
        </row>
        <row r="320">
          <cell r="A320">
            <v>105928</v>
          </cell>
          <cell r="B320" t="str">
            <v xml:space="preserve">ROYAL  BOUCHON FEMEL  20  </v>
          </cell>
          <cell r="C320">
            <v>0.70666666666666667</v>
          </cell>
        </row>
        <row r="321">
          <cell r="A321">
            <v>105929</v>
          </cell>
          <cell r="B321" t="str">
            <v>ROYAL  BOUCHON FEMEL  25</v>
          </cell>
          <cell r="C321">
            <v>1.1066666666666665</v>
          </cell>
        </row>
        <row r="322">
          <cell r="A322">
            <v>105930</v>
          </cell>
          <cell r="B322" t="str">
            <v>ROYAL  BOUCHON FEMEL  32</v>
          </cell>
          <cell r="C322">
            <v>2.1066666666666665</v>
          </cell>
        </row>
        <row r="323">
          <cell r="A323">
            <v>105931</v>
          </cell>
          <cell r="B323" t="str">
            <v xml:space="preserve">ROYAL  RACCORD FILETE FM 20X1/2  </v>
          </cell>
          <cell r="C323">
            <v>5.8</v>
          </cell>
        </row>
        <row r="324">
          <cell r="A324">
            <v>105932</v>
          </cell>
          <cell r="B324" t="str">
            <v xml:space="preserve">ROYAL  RACCORD FILETE FM 20X3/4  </v>
          </cell>
          <cell r="C324">
            <v>8.68</v>
          </cell>
        </row>
        <row r="325">
          <cell r="A325">
            <v>105933</v>
          </cell>
          <cell r="B325" t="str">
            <v>ROYAL  RACCORD FILETE FM 25X1/2</v>
          </cell>
          <cell r="C325">
            <v>6.5066666666666659</v>
          </cell>
        </row>
        <row r="326">
          <cell r="A326">
            <v>105934</v>
          </cell>
          <cell r="B326" t="str">
            <v xml:space="preserve">ROYAL  RACCORD FILETE FM 25X3/4  </v>
          </cell>
          <cell r="C326">
            <v>8.1999999999999993</v>
          </cell>
        </row>
        <row r="327">
          <cell r="A327">
            <v>105935</v>
          </cell>
          <cell r="B327" t="str">
            <v>ROYAL  RACCORD FILETE FM 32X1/2</v>
          </cell>
          <cell r="C327">
            <v>11.506666666666666</v>
          </cell>
        </row>
        <row r="328">
          <cell r="A328">
            <v>105936</v>
          </cell>
          <cell r="B328" t="str">
            <v xml:space="preserve">ROYAL RACCORD FILETE FM 32X3/4  </v>
          </cell>
          <cell r="C328">
            <v>12.4</v>
          </cell>
        </row>
        <row r="329">
          <cell r="A329">
            <v>105937</v>
          </cell>
          <cell r="B329" t="str">
            <v xml:space="preserve">ROYAL  RACCORD FILETE FM 32X1  </v>
          </cell>
          <cell r="C329">
            <v>15</v>
          </cell>
        </row>
        <row r="330">
          <cell r="A330">
            <v>105938</v>
          </cell>
          <cell r="B330" t="str">
            <v xml:space="preserve">ROYAL  RAC CORD FILETE M 20X1/2  </v>
          </cell>
          <cell r="C330">
            <v>6.9066666666666654</v>
          </cell>
        </row>
        <row r="331">
          <cell r="A331">
            <v>105939</v>
          </cell>
          <cell r="B331" t="str">
            <v xml:space="preserve">ROYAL  RACCORD FILETE M 20X3/4  </v>
          </cell>
          <cell r="C331">
            <v>11</v>
          </cell>
        </row>
        <row r="332">
          <cell r="A332">
            <v>105940</v>
          </cell>
          <cell r="B332" t="str">
            <v>ROYAL  RACCORD FILETE M 25X1 /2</v>
          </cell>
          <cell r="C332">
            <v>8.3999999999999986</v>
          </cell>
        </row>
        <row r="333">
          <cell r="A333">
            <v>105941</v>
          </cell>
          <cell r="B333" t="str">
            <v xml:space="preserve">ROYAL  RACCORD FILETE M 25X3/4  </v>
          </cell>
          <cell r="C333">
            <v>9.7999999999999989</v>
          </cell>
        </row>
        <row r="334">
          <cell r="A334">
            <v>105942</v>
          </cell>
          <cell r="B334" t="str">
            <v xml:space="preserve">ROYAL  RACCORD  FILETE M 32X1/2 </v>
          </cell>
          <cell r="C334">
            <v>14</v>
          </cell>
        </row>
        <row r="335">
          <cell r="A335">
            <v>105943</v>
          </cell>
          <cell r="B335" t="str">
            <v xml:space="preserve">RAYAL  RACCORD FILETE M 32X3/4  </v>
          </cell>
          <cell r="C335">
            <v>15</v>
          </cell>
        </row>
        <row r="336">
          <cell r="A336">
            <v>105944</v>
          </cell>
          <cell r="B336" t="str">
            <v xml:space="preserve">ROYAL  RACCORD FILETE M 32X1  </v>
          </cell>
          <cell r="C336">
            <v>18.999999999999996</v>
          </cell>
        </row>
        <row r="337">
          <cell r="A337">
            <v>105945</v>
          </cell>
          <cell r="B337" t="str">
            <v xml:space="preserve">ROYAL  COUDE FILTE FEM 20X1/2  </v>
          </cell>
          <cell r="C337">
            <v>5.9999999999999991</v>
          </cell>
        </row>
        <row r="338">
          <cell r="A338">
            <v>105946</v>
          </cell>
          <cell r="B338" t="str">
            <v xml:space="preserve">ROYAL  COUDE FILTE FEM 25X1/2 </v>
          </cell>
          <cell r="C338">
            <v>7.1066666666666665</v>
          </cell>
        </row>
        <row r="339">
          <cell r="A339">
            <v>105947</v>
          </cell>
          <cell r="B339" t="str">
            <v xml:space="preserve">ROYAL  COUDE FILTE FEM 25X3/4  </v>
          </cell>
          <cell r="C339">
            <v>8.7999999999999989</v>
          </cell>
        </row>
        <row r="340">
          <cell r="A340">
            <v>105948</v>
          </cell>
          <cell r="B340" t="str">
            <v xml:space="preserve">ROYAL  COUDE FILTE FEM 32X1/2  </v>
          </cell>
          <cell r="C340">
            <v>14.293333333333333</v>
          </cell>
        </row>
        <row r="341">
          <cell r="A341">
            <v>105949</v>
          </cell>
          <cell r="B341" t="str">
            <v xml:space="preserve">ROYAL  COUDE FILTE FEM 32X3/4  </v>
          </cell>
          <cell r="C341">
            <v>14.599999999999998</v>
          </cell>
        </row>
        <row r="342">
          <cell r="A342">
            <v>105950</v>
          </cell>
          <cell r="B342" t="str">
            <v xml:space="preserve">ROYAL  COUDE FILTE FEM 32X1  </v>
          </cell>
          <cell r="C342">
            <v>19.506666666666668</v>
          </cell>
        </row>
        <row r="343">
          <cell r="A343">
            <v>105951</v>
          </cell>
          <cell r="B343" t="str">
            <v xml:space="preserve">ROYAL  COUDE FILTE MAL 20X1/2  </v>
          </cell>
          <cell r="C343">
            <v>7.5066666666666659</v>
          </cell>
        </row>
        <row r="344">
          <cell r="A344">
            <v>105952</v>
          </cell>
          <cell r="B344" t="str">
            <v xml:space="preserve">ROYAL  COUDE FILTE MAL 25X1/2  </v>
          </cell>
          <cell r="C344">
            <v>8.5066666666666659</v>
          </cell>
        </row>
        <row r="345">
          <cell r="A345">
            <v>105953</v>
          </cell>
          <cell r="B345" t="str">
            <v xml:space="preserve">ROYAL  COUDE FILTE MAL 25X3/4  </v>
          </cell>
          <cell r="C345">
            <v>11.6</v>
          </cell>
        </row>
        <row r="346">
          <cell r="A346">
            <v>105954</v>
          </cell>
          <cell r="B346" t="str">
            <v>ROYAL  COUDE FILTE MAL 32X1/2</v>
          </cell>
          <cell r="C346">
            <v>15.2</v>
          </cell>
        </row>
        <row r="347">
          <cell r="A347">
            <v>105955</v>
          </cell>
          <cell r="B347" t="str">
            <v xml:space="preserve">ROYAL  COUDE FILTE MAL 32X3/4  </v>
          </cell>
          <cell r="C347">
            <v>16.399999999999999</v>
          </cell>
        </row>
        <row r="348">
          <cell r="A348">
            <v>105956</v>
          </cell>
          <cell r="B348" t="str">
            <v xml:space="preserve">ROYAL  COUDE FILTE MAL 32X1 </v>
          </cell>
          <cell r="C348">
            <v>20.999999999999996</v>
          </cell>
        </row>
        <row r="349">
          <cell r="A349">
            <v>105957</v>
          </cell>
          <cell r="B349" t="str">
            <v xml:space="preserve">ROYAL   TE  FILTE FEM 20X1/2X20 </v>
          </cell>
          <cell r="C349">
            <v>7.1066666666666665</v>
          </cell>
        </row>
        <row r="350">
          <cell r="A350">
            <v>105958</v>
          </cell>
          <cell r="B350" t="str">
            <v xml:space="preserve">ROYAL   TE  FILTE FEM 25X1/2X25  </v>
          </cell>
          <cell r="C350">
            <v>8.5066666666666659</v>
          </cell>
        </row>
        <row r="351">
          <cell r="A351">
            <v>105959</v>
          </cell>
          <cell r="B351" t="str">
            <v xml:space="preserve">ROYAL   TE  FILTE FEM 25X3/4X25  </v>
          </cell>
          <cell r="C351">
            <v>10</v>
          </cell>
        </row>
        <row r="352">
          <cell r="A352">
            <v>105960</v>
          </cell>
          <cell r="B352" t="str">
            <v>ROYAL   TE  FILTE FEM 32X1/2X32</v>
          </cell>
          <cell r="C352">
            <v>17.906666666666666</v>
          </cell>
        </row>
        <row r="353">
          <cell r="A353">
            <v>105961</v>
          </cell>
          <cell r="B353" t="str">
            <v xml:space="preserve">ROYAL   TE  FILTE FEM 32X3/4X32 </v>
          </cell>
          <cell r="C353">
            <v>18.399999999999999</v>
          </cell>
        </row>
        <row r="354">
          <cell r="A354">
            <v>105962</v>
          </cell>
          <cell r="B354" t="str">
            <v xml:space="preserve">ROYAL   TE  FILTE FEM 32X1X32 </v>
          </cell>
          <cell r="C354">
            <v>21.506666666666664</v>
          </cell>
        </row>
        <row r="355">
          <cell r="A355">
            <v>105963</v>
          </cell>
          <cell r="B355" t="str">
            <v>ROYAL   ROBINET ARRET 20X1/2</v>
          </cell>
          <cell r="C355">
            <v>58.106666666666662</v>
          </cell>
        </row>
        <row r="356">
          <cell r="A356">
            <v>105964</v>
          </cell>
          <cell r="B356" t="str">
            <v xml:space="preserve">ROYAL   ROBINET ARRET 25X3/4  </v>
          </cell>
          <cell r="C356">
            <v>61.999999999999993</v>
          </cell>
        </row>
        <row r="357">
          <cell r="A357">
            <v>105965</v>
          </cell>
          <cell r="B357" t="str">
            <v>ROYAL   ROBINET ARRET 32X1</v>
          </cell>
          <cell r="C357">
            <v>83.999999999999986</v>
          </cell>
        </row>
        <row r="358">
          <cell r="A358">
            <v>105966</v>
          </cell>
          <cell r="B358" t="str">
            <v xml:space="preserve">ROYAL   BOUCHON MALE  20  </v>
          </cell>
          <cell r="C358">
            <v>0.66666666666666663</v>
          </cell>
        </row>
        <row r="359">
          <cell r="A359">
            <v>105967</v>
          </cell>
          <cell r="B359" t="str">
            <v>ROYAL   BOUCHON MALE  25</v>
          </cell>
          <cell r="C359">
            <v>0.66666666666666663</v>
          </cell>
        </row>
        <row r="360">
          <cell r="A360">
            <v>105968</v>
          </cell>
          <cell r="B360" t="str">
            <v xml:space="preserve">ROYAL   BOUCHON MALE  32  </v>
          </cell>
          <cell r="C360">
            <v>1.2</v>
          </cell>
        </row>
        <row r="361">
          <cell r="A361">
            <v>105969</v>
          </cell>
          <cell r="B361" t="str">
            <v xml:space="preserve">ROYAL   ROBINET A BILLE 20  </v>
          </cell>
          <cell r="C361">
            <v>14.799999999999997</v>
          </cell>
        </row>
        <row r="362">
          <cell r="A362">
            <v>105970</v>
          </cell>
          <cell r="B362" t="str">
            <v>ROYAL   ROBINET A BILLE 25</v>
          </cell>
          <cell r="C362">
            <v>18</v>
          </cell>
        </row>
        <row r="363">
          <cell r="A363">
            <v>105971</v>
          </cell>
          <cell r="B363" t="str">
            <v>ROYAL   ROBINET A BILLE 32</v>
          </cell>
          <cell r="C363">
            <v>30.999999999999996</v>
          </cell>
        </row>
        <row r="364">
          <cell r="A364">
            <v>105972</v>
          </cell>
          <cell r="B364" t="str">
            <v xml:space="preserve">ROYAL  MACHINE A SOUDER </v>
          </cell>
          <cell r="C364">
            <v>541.99999999999989</v>
          </cell>
        </row>
        <row r="365">
          <cell r="A365">
            <v>105973</v>
          </cell>
          <cell r="B365" t="str">
            <v xml:space="preserve">ROYAL  COURBE DE CROISEMENT  20 </v>
          </cell>
          <cell r="C365">
            <v>2.5599999999999996</v>
          </cell>
        </row>
        <row r="366">
          <cell r="A366">
            <v>105974</v>
          </cell>
          <cell r="B366" t="str">
            <v xml:space="preserve">ROYAL  COURBE DE CROISEMENT  25 </v>
          </cell>
          <cell r="C366">
            <v>3.1999999999999997</v>
          </cell>
        </row>
        <row r="367">
          <cell r="A367">
            <v>105975</v>
          </cell>
          <cell r="B367" t="str">
            <v>ROYAL  COURBE DE CROISEMENT  32</v>
          </cell>
          <cell r="C367">
            <v>7.6</v>
          </cell>
        </row>
        <row r="368">
          <cell r="A368">
            <v>105976</v>
          </cell>
          <cell r="B368" t="str">
            <v xml:space="preserve">ROYAL   COLLIER  20 </v>
          </cell>
          <cell r="C368">
            <v>0.42666666666666664</v>
          </cell>
        </row>
        <row r="369">
          <cell r="A369">
            <v>105977</v>
          </cell>
          <cell r="B369" t="str">
            <v xml:space="preserve">ROYAL   COLLIER  25  </v>
          </cell>
          <cell r="C369">
            <v>0.42666666666666664</v>
          </cell>
        </row>
        <row r="370">
          <cell r="A370">
            <v>105978</v>
          </cell>
          <cell r="B370" t="str">
            <v xml:space="preserve">ROYAL   COLLIER  32  </v>
          </cell>
          <cell r="C370">
            <v>0.6399999999999999</v>
          </cell>
        </row>
        <row r="371">
          <cell r="A371">
            <v>0</v>
          </cell>
          <cell r="B371">
            <v>0</v>
          </cell>
          <cell r="C371">
            <v>0</v>
          </cell>
        </row>
        <row r="372">
          <cell r="A372">
            <v>0</v>
          </cell>
          <cell r="B372">
            <v>0</v>
          </cell>
          <cell r="C372">
            <v>0</v>
          </cell>
        </row>
        <row r="373">
          <cell r="A373">
            <v>0</v>
          </cell>
          <cell r="B373">
            <v>0</v>
          </cell>
          <cell r="C373">
            <v>0</v>
          </cell>
        </row>
        <row r="376">
          <cell r="A376">
            <v>109017</v>
          </cell>
          <cell r="B376" t="str">
            <v>ROBINET EQUERRE - ELG -   1/2 - 1/2 - CHROME - G 129</v>
          </cell>
          <cell r="C376">
            <v>36</v>
          </cell>
        </row>
        <row r="377">
          <cell r="A377">
            <v>109018</v>
          </cell>
          <cell r="B377" t="str">
            <v>ROBINET EQUERRE  - ELG -  1/2 - 3/8 - CHROME - G 129</v>
          </cell>
          <cell r="C377">
            <v>36</v>
          </cell>
        </row>
        <row r="378">
          <cell r="A378">
            <v>109019</v>
          </cell>
          <cell r="B378" t="str">
            <v>ROBINET EQUERRE  - ELG -  1/2 - 3/4 - CHROME - G 129</v>
          </cell>
          <cell r="C378">
            <v>40</v>
          </cell>
        </row>
        <row r="379">
          <cell r="A379">
            <v>109020</v>
          </cell>
          <cell r="B379" t="str">
            <v>ROBINET EQUERRE - ELG -   1/2 - 1/2 - CHROME - G 124</v>
          </cell>
          <cell r="C379">
            <v>36</v>
          </cell>
        </row>
        <row r="380">
          <cell r="A380">
            <v>109021</v>
          </cell>
          <cell r="B380" t="str">
            <v>ROBINET EQUERRE - ELG -  1/2 - 1/2 - CHROME - G 136</v>
          </cell>
          <cell r="C380">
            <v>40</v>
          </cell>
        </row>
        <row r="381">
          <cell r="A381">
            <v>109022</v>
          </cell>
          <cell r="B381" t="str">
            <v>ROBINET EQUERRE - ELG -   1/2 - 1/2 - CHROME - XY 8017</v>
          </cell>
          <cell r="C381">
            <v>36</v>
          </cell>
        </row>
        <row r="382">
          <cell r="A382">
            <v>109023</v>
          </cell>
          <cell r="B382" t="str">
            <v>ROBINET EQUERRE - ELG -   1/2 - 3/8 - CHROME - XY 8017</v>
          </cell>
          <cell r="C382">
            <v>36</v>
          </cell>
        </row>
        <row r="383">
          <cell r="A383">
            <v>109024</v>
          </cell>
          <cell r="B383" t="str">
            <v>ROBINET EQUERRE - ELG -   1/2 - 3/4 - CHROME - XY 8017</v>
          </cell>
          <cell r="C383">
            <v>40</v>
          </cell>
        </row>
        <row r="384">
          <cell r="A384">
            <v>109025</v>
          </cell>
          <cell r="B384" t="str">
            <v>ROBINET EQUERRE - ELG -   1/2 - 3/8 - CHROME - XY 8026</v>
          </cell>
          <cell r="C384">
            <v>32</v>
          </cell>
        </row>
        <row r="385">
          <cell r="A385">
            <v>109026</v>
          </cell>
          <cell r="B385" t="str">
            <v>ROBINET EQUERRE  - ELG -  DOUBLE SORTIE / 1/2 - 1/2 - 1/2 - CHROME - XY 8041</v>
          </cell>
          <cell r="C385">
            <v>46</v>
          </cell>
        </row>
        <row r="386">
          <cell r="A386">
            <v>109027</v>
          </cell>
          <cell r="B386" t="str">
            <v>ROBINET EQUERRE - ELG -  1/2 - 1/2 - CHROME - XY 8084</v>
          </cell>
          <cell r="C386">
            <v>36</v>
          </cell>
        </row>
        <row r="387">
          <cell r="A387">
            <v>109028</v>
          </cell>
          <cell r="B387" t="str">
            <v xml:space="preserve">ROBINET EQUERRE  - ELG - DOUBLE SORTIE -  1/2 - 1/2 - 1/2 - CHROME - XY 8101   </v>
          </cell>
          <cell r="C387">
            <v>46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Feuil2"/>
      <sheetName val="TOTAL VENTE"/>
      <sheetName val="BRICOMA AGADIR"/>
      <sheetName val="BRICOMA AIN SEBAA"/>
      <sheetName val="BRICOMA BENI MELLAL"/>
      <sheetName val="BRICOMA BOUSKOURA"/>
      <sheetName val="BRICOMA EL JADIDA"/>
      <sheetName val="BRICOMA FES"/>
      <sheetName val="BRICOMA KENITRA"/>
      <sheetName val="BRICOMA MARRAKECH"/>
      <sheetName val="BRICOMA MEKNES"/>
      <sheetName val="BRICOMA MOHAMMEDIA"/>
      <sheetName val="BRICOMA NADOR"/>
      <sheetName val="BRICOM OUJDA"/>
      <sheetName val="BRICOMA RABAT CENTRE"/>
      <sheetName val="BRICOMA HAY RYAD"/>
      <sheetName val="BRICOMA SALE"/>
      <sheetName val="BRICOMA TANGER"/>
      <sheetName val="BRICOMA TEMARA"/>
      <sheetName val="BRICOM HOPITAUX"/>
      <sheetName val="COMPTOIRE SANITAIRE BLEU SOUIRA"/>
      <sheetName val="OUJDDI  STRAMIC AGADIR"/>
      <sheetName val="PASSAGE"/>
      <sheetName val="Feuil5"/>
      <sheetName val="Feuil6"/>
    </sheetNames>
    <sheetDataSet>
      <sheetData sheetId="0">
        <row r="2">
          <cell r="A2" t="str">
            <v xml:space="preserve">Code </v>
          </cell>
          <cell r="B2" t="str">
            <v xml:space="preserve">Designation </v>
          </cell>
          <cell r="C2" t="str">
            <v>Prix</v>
          </cell>
        </row>
        <row r="3">
          <cell r="A3">
            <v>100200</v>
          </cell>
          <cell r="B3" t="str">
            <v>SMART MITIGEUR LAVABO LONG CHROME - 142525</v>
          </cell>
          <cell r="C3">
            <v>180</v>
          </cell>
        </row>
        <row r="4">
          <cell r="A4">
            <v>100201</v>
          </cell>
          <cell r="B4" t="str">
            <v>SMART MITIGEUR LAVABO CHROME - 142521</v>
          </cell>
          <cell r="C4">
            <v>165</v>
          </cell>
        </row>
        <row r="5">
          <cell r="A5">
            <v>100202</v>
          </cell>
          <cell r="B5" t="str">
            <v>SMART MITIGEUR BAIGNOIRE CHROME - 142511</v>
          </cell>
          <cell r="C5">
            <v>235</v>
          </cell>
        </row>
        <row r="6">
          <cell r="A6">
            <v>100203</v>
          </cell>
          <cell r="B6" t="str">
            <v>SMART MITIGEUR BIDET CHROME - 142551</v>
          </cell>
          <cell r="C6">
            <v>188</v>
          </cell>
        </row>
        <row r="7">
          <cell r="A7">
            <v>100204</v>
          </cell>
          <cell r="B7" t="str">
            <v>SMART MITIGEUR DOUCHE CHROME - 142041</v>
          </cell>
          <cell r="C7">
            <v>215</v>
          </cell>
        </row>
        <row r="8">
          <cell r="A8">
            <v>100205</v>
          </cell>
          <cell r="B8" t="str">
            <v>SMART MITIGEUR CUISINE MURALER CHROME - 142541SS</v>
          </cell>
          <cell r="C8">
            <v>237</v>
          </cell>
        </row>
        <row r="9">
          <cell r="A9">
            <v>100206</v>
          </cell>
          <cell r="B9" t="str">
            <v>SMART MITIGEUR CUISINE SUR TABLE CHROME - 142731U</v>
          </cell>
          <cell r="C9">
            <v>240</v>
          </cell>
        </row>
        <row r="11">
          <cell r="A11">
            <v>100207</v>
          </cell>
          <cell r="B11" t="str">
            <v>vision L</v>
          </cell>
          <cell r="C11">
            <v>270</v>
          </cell>
        </row>
        <row r="12">
          <cell r="A12">
            <v>100208</v>
          </cell>
          <cell r="B12" t="str">
            <v>vision LV</v>
          </cell>
          <cell r="C12">
            <v>327</v>
          </cell>
        </row>
        <row r="13">
          <cell r="A13">
            <v>100209</v>
          </cell>
          <cell r="B13" t="str">
            <v>vision B</v>
          </cell>
          <cell r="C13">
            <v>270</v>
          </cell>
        </row>
        <row r="14">
          <cell r="A14">
            <v>100210</v>
          </cell>
          <cell r="B14" t="str">
            <v>vision LD</v>
          </cell>
          <cell r="C14">
            <v>302</v>
          </cell>
        </row>
        <row r="15">
          <cell r="A15">
            <v>100211</v>
          </cell>
          <cell r="B15" t="str">
            <v>vision LM</v>
          </cell>
          <cell r="C15">
            <v>330</v>
          </cell>
        </row>
        <row r="16">
          <cell r="A16">
            <v>100212</v>
          </cell>
          <cell r="B16" t="str">
            <v>vision LA</v>
          </cell>
          <cell r="C16">
            <v>350</v>
          </cell>
        </row>
        <row r="18">
          <cell r="A18">
            <v>100213</v>
          </cell>
          <cell r="B18" t="str">
            <v>LOFT MITIGEUR LAVABO CHROME - 921521</v>
          </cell>
          <cell r="C18">
            <v>352</v>
          </cell>
        </row>
        <row r="19">
          <cell r="A19">
            <v>100214</v>
          </cell>
          <cell r="B19" t="str">
            <v>LOFT MITIGEUR BAIGNOIRE CHROME - 921511</v>
          </cell>
          <cell r="C19">
            <v>395</v>
          </cell>
        </row>
        <row r="20">
          <cell r="A20">
            <v>100215</v>
          </cell>
          <cell r="B20" t="str">
            <v>LOFT MITIGEUR BIDET CHROME - 921551</v>
          </cell>
          <cell r="C20">
            <v>380</v>
          </cell>
        </row>
        <row r="21">
          <cell r="A21">
            <v>100216</v>
          </cell>
          <cell r="B21" t="str">
            <v>LOFT MITIGEUR DOUCHE CHROME - 921041</v>
          </cell>
          <cell r="C21">
            <v>370</v>
          </cell>
        </row>
        <row r="22">
          <cell r="A22">
            <v>100217</v>
          </cell>
          <cell r="B22" t="str">
            <v>LOFT MITIGEUR CUISINE SUR TABLE CHROME - 921531</v>
          </cell>
          <cell r="C22">
            <v>395</v>
          </cell>
        </row>
        <row r="24">
          <cell r="A24">
            <v>100218</v>
          </cell>
          <cell r="B24" t="str">
            <v>AQUA MITIGEUR LAVABO LONG CHROME - 941001</v>
          </cell>
          <cell r="C24">
            <v>640</v>
          </cell>
        </row>
        <row r="25">
          <cell r="A25">
            <v>100219</v>
          </cell>
          <cell r="B25" t="str">
            <v>AQUA MITIGEUR LAVABO CHROME - 941521</v>
          </cell>
          <cell r="C25">
            <v>435</v>
          </cell>
        </row>
        <row r="26">
          <cell r="A26">
            <v>100220</v>
          </cell>
          <cell r="B26" t="str">
            <v>AQUA MITIGEUR BAIGNOIRE CHROME - 941511</v>
          </cell>
          <cell r="C26">
            <v>485</v>
          </cell>
        </row>
        <row r="27">
          <cell r="A27">
            <v>100233</v>
          </cell>
          <cell r="B27" t="str">
            <v>AQUA MITIGEUR CUISINE SUR TABLE CHROME - 941881</v>
          </cell>
          <cell r="C27">
            <v>485</v>
          </cell>
        </row>
        <row r="29">
          <cell r="A29">
            <v>100221</v>
          </cell>
          <cell r="B29" t="str">
            <v>NEWART MITIGEUR LAVABO LONG CHROME -150001N</v>
          </cell>
          <cell r="C29">
            <v>650</v>
          </cell>
        </row>
        <row r="30">
          <cell r="A30">
            <v>100222</v>
          </cell>
          <cell r="B30" t="str">
            <v>NEWART MITIGEUR LAVABO CHROME -150521N</v>
          </cell>
          <cell r="C30">
            <v>370</v>
          </cell>
        </row>
        <row r="31">
          <cell r="A31">
            <v>100223</v>
          </cell>
          <cell r="B31" t="str">
            <v>NEWART MITIGEUR BAIGNOIRE CHROME - 150511N</v>
          </cell>
          <cell r="C31">
            <v>403</v>
          </cell>
        </row>
        <row r="32">
          <cell r="A32">
            <v>100224</v>
          </cell>
          <cell r="B32" t="str">
            <v>NEWART MITIGEUR DOUCHE CHROME - 150041</v>
          </cell>
          <cell r="C32">
            <v>385</v>
          </cell>
        </row>
        <row r="33">
          <cell r="A33">
            <v>100225</v>
          </cell>
          <cell r="B33" t="str">
            <v>NEWART MITIGEUR CUISINE SUR TABLE CHROME - 150881N</v>
          </cell>
          <cell r="C33">
            <v>403</v>
          </cell>
        </row>
        <row r="35">
          <cell r="A35">
            <v>100226</v>
          </cell>
          <cell r="B35" t="str">
            <v>NATURAL MITIGEUR LAVABO CHROME - 921521N</v>
          </cell>
          <cell r="C35">
            <v>800</v>
          </cell>
        </row>
        <row r="36">
          <cell r="A36">
            <v>100227</v>
          </cell>
          <cell r="B36" t="str">
            <v>NATURAL MITIGEUR BAIGNOIRE CHROME - 921511N</v>
          </cell>
          <cell r="C36">
            <v>800</v>
          </cell>
        </row>
        <row r="38">
          <cell r="A38">
            <v>100245</v>
          </cell>
          <cell r="B38" t="str">
            <v>STYLE MITIGEUR LAVABO CHROME - 125521N</v>
          </cell>
          <cell r="C38">
            <v>270</v>
          </cell>
        </row>
        <row r="39">
          <cell r="A39">
            <v>100246</v>
          </cell>
          <cell r="B39" t="str">
            <v>STYLE MITIGEUR BAIGNOIRE CHROME - 125511N</v>
          </cell>
          <cell r="C39">
            <v>328</v>
          </cell>
        </row>
        <row r="40">
          <cell r="A40">
            <v>100247</v>
          </cell>
          <cell r="B40" t="str">
            <v>STYLE MITIGEUR BIDET CHROME - 125551N</v>
          </cell>
          <cell r="C40">
            <v>270</v>
          </cell>
        </row>
        <row r="41">
          <cell r="A41">
            <v>100248</v>
          </cell>
          <cell r="B41" t="str">
            <v>STYLE MITIGEUR DOUCHE CHROME - 125041N</v>
          </cell>
          <cell r="C41">
            <v>304</v>
          </cell>
        </row>
        <row r="42">
          <cell r="A42">
            <v>100249</v>
          </cell>
          <cell r="B42" t="str">
            <v>STYLE MITIGEUR CUISINE MURALE CHROME - 125541N</v>
          </cell>
          <cell r="C42">
            <v>329</v>
          </cell>
        </row>
        <row r="43">
          <cell r="A43">
            <v>100250</v>
          </cell>
          <cell r="B43" t="str">
            <v>STYLE MITIGEUR CUISINE SUR TABLE CHROME - 125891N</v>
          </cell>
          <cell r="C43">
            <v>350</v>
          </cell>
        </row>
        <row r="45">
          <cell r="A45">
            <v>100261</v>
          </cell>
          <cell r="B45" t="str">
            <v>SLIM MITIGEUR LAVABO LONG CHROME - 121001</v>
          </cell>
          <cell r="C45">
            <v>680</v>
          </cell>
        </row>
        <row r="46">
          <cell r="A46">
            <v>100262</v>
          </cell>
          <cell r="B46" t="str">
            <v>SLIM MITIGEUR LAVABO CHROME - 121521</v>
          </cell>
          <cell r="C46">
            <v>410</v>
          </cell>
        </row>
        <row r="47">
          <cell r="A47">
            <v>100263</v>
          </cell>
          <cell r="B47" t="str">
            <v>SLIM MITIGEUR BAIGNOIRE CHROME - 121511</v>
          </cell>
          <cell r="C47">
            <v>570</v>
          </cell>
        </row>
        <row r="48">
          <cell r="A48">
            <v>100271</v>
          </cell>
          <cell r="B48" t="str">
            <v>SLIM MITIGEUR BIDET CHROME - 121551</v>
          </cell>
          <cell r="C48">
            <v>410</v>
          </cell>
        </row>
        <row r="49">
          <cell r="A49">
            <v>100264</v>
          </cell>
          <cell r="B49" t="str">
            <v>SLIM MITIGEUR DOUCHE CHROME - 121041</v>
          </cell>
          <cell r="C49">
            <v>425</v>
          </cell>
        </row>
        <row r="50">
          <cell r="A50">
            <v>100265</v>
          </cell>
          <cell r="B50" t="str">
            <v>SLIM MITIGEUR CUISINE SUR TABLE CHROME - 121531</v>
          </cell>
          <cell r="C50">
            <v>570</v>
          </cell>
        </row>
        <row r="52">
          <cell r="A52">
            <v>100251</v>
          </cell>
          <cell r="B52" t="str">
            <v>MEGA MITIGEUR CUISINE SUR TABLE EXTRACTIBLE CHROME - 125911N</v>
          </cell>
          <cell r="C52">
            <v>1620</v>
          </cell>
        </row>
        <row r="53">
          <cell r="A53">
            <v>100252</v>
          </cell>
          <cell r="B53" t="str">
            <v>LUX MITIGEUR CUISINE SUR TABLE EXTRACTIBLE CHROME - 125921N</v>
          </cell>
          <cell r="C53">
            <v>1147</v>
          </cell>
        </row>
        <row r="54">
          <cell r="A54">
            <v>100253</v>
          </cell>
          <cell r="B54" t="str">
            <v>ELITE LAVABO AUTOMATIQUE CHROME - 510523</v>
          </cell>
          <cell r="C54">
            <v>1380</v>
          </cell>
        </row>
        <row r="55">
          <cell r="A55">
            <v>100254</v>
          </cell>
          <cell r="B55" t="str">
            <v>SHUT-OFF KIT DOUCHETTE WC LAITON CHROME - 150122</v>
          </cell>
          <cell r="C55">
            <v>175</v>
          </cell>
        </row>
        <row r="57">
          <cell r="A57">
            <v>100228</v>
          </cell>
          <cell r="B57" t="str">
            <v>TEMPORISATEUR LONG CHROME - 516014</v>
          </cell>
          <cell r="C57">
            <v>213</v>
          </cell>
        </row>
        <row r="58">
          <cell r="A58">
            <v>100229</v>
          </cell>
          <cell r="B58" t="str">
            <v>TEMPORISATEUR NORMAL SUR TABLE CHROME - 516004</v>
          </cell>
          <cell r="C58">
            <v>188</v>
          </cell>
        </row>
        <row r="59">
          <cell r="A59">
            <v>100230</v>
          </cell>
          <cell r="B59" t="str">
            <v>TEMPORISATEUR MURAL  NEWARC</v>
          </cell>
          <cell r="C59">
            <v>200</v>
          </cell>
        </row>
        <row r="60">
          <cell r="A60">
            <v>100266</v>
          </cell>
          <cell r="B60" t="str">
            <v>TEMPORISATEUR SUR TABLE CARRE CHROME - 516024</v>
          </cell>
          <cell r="C60">
            <v>260</v>
          </cell>
        </row>
        <row r="61">
          <cell r="A61">
            <v>100267</v>
          </cell>
          <cell r="B61" t="str">
            <v>TEMPORISATEUR MURAL CARRE CHROME - 516005N</v>
          </cell>
          <cell r="C61">
            <v>208</v>
          </cell>
        </row>
        <row r="62">
          <cell r="A62">
            <v>100268</v>
          </cell>
          <cell r="B62" t="str">
            <v>TEMPORISATEUR URINOIR CHROME - 516006</v>
          </cell>
          <cell r="C62">
            <v>240</v>
          </cell>
        </row>
        <row r="64">
          <cell r="A64">
            <v>100232</v>
          </cell>
          <cell r="B64" t="str">
            <v>SHARP ROBINET EQUERRE 1/2 - 3/8  CHROME - 3134941</v>
          </cell>
          <cell r="C64">
            <v>45</v>
          </cell>
        </row>
        <row r="65">
          <cell r="A65">
            <v>100281</v>
          </cell>
          <cell r="B65" t="str">
            <v>SPRING ROBINET EQUERRE   1/2 - 1/2  CHROME - 3136311</v>
          </cell>
          <cell r="C65">
            <v>45</v>
          </cell>
        </row>
        <row r="68">
          <cell r="A68">
            <v>100234</v>
          </cell>
          <cell r="B68" t="str">
            <v>SLIM BARRE DE DOUCHE AVEC DISTRIBUTEUR CHROME - DSLS01</v>
          </cell>
          <cell r="C68">
            <v>239.25</v>
          </cell>
        </row>
        <row r="69">
          <cell r="A69">
            <v>100235</v>
          </cell>
          <cell r="B69" t="str">
            <v>ELITE BARRE DE DOUCHE AVEC DISTRIBUTEUR CHROMA - DEST01</v>
          </cell>
          <cell r="C69">
            <v>200</v>
          </cell>
        </row>
        <row r="71">
          <cell r="A71">
            <v>100237</v>
          </cell>
          <cell r="B71" t="str">
            <v>SHUT-OFF KIT DOUCHETTE WC BLANC - FSTS05</v>
          </cell>
          <cell r="C71">
            <v>42</v>
          </cell>
        </row>
        <row r="72">
          <cell r="A72">
            <v>100238</v>
          </cell>
          <cell r="B72" t="str">
            <v>SHUT-OFF KIT DOUCHETTE WC CHROME - FSTS04</v>
          </cell>
          <cell r="C72">
            <v>65</v>
          </cell>
        </row>
        <row r="74">
          <cell r="A74">
            <v>100240</v>
          </cell>
          <cell r="B74" t="str">
            <v>BONDE CLIC-CLAC LAITON AVEC TROP-PLEIN CHROME - 740773</v>
          </cell>
          <cell r="C74">
            <v>90</v>
          </cell>
        </row>
        <row r="75">
          <cell r="A75">
            <v>100241</v>
          </cell>
          <cell r="B75" t="str">
            <v>BONDE CLIC-CLAC LAITON SANS TROP-PLEIN CHROME - 740772</v>
          </cell>
          <cell r="C75">
            <v>90</v>
          </cell>
        </row>
        <row r="76">
          <cell r="A76">
            <v>100242</v>
          </cell>
          <cell r="B76" t="str">
            <v>INVERSSEUR BAIN-DOUCHE COMPLET CHROME - PADVSET</v>
          </cell>
          <cell r="C76">
            <v>25</v>
          </cell>
        </row>
        <row r="77">
          <cell r="A77">
            <v>100243</v>
          </cell>
          <cell r="B77" t="str">
            <v>PREMIUM MITIGEUR LAVABO LONG CHROME - 832001</v>
          </cell>
          <cell r="C77">
            <v>650</v>
          </cell>
        </row>
        <row r="78">
          <cell r="A78">
            <v>100244</v>
          </cell>
          <cell r="B78" t="str">
            <v>PREMIUM MITIGEUR CUISINE SUR TABLE EXTRACTIBLE CHROME - 832591</v>
          </cell>
          <cell r="C78">
            <v>820</v>
          </cell>
        </row>
        <row r="80">
          <cell r="A80">
            <v>100236</v>
          </cell>
          <cell r="B80" t="str">
            <v>MADRID  DOUCHETTE ECO</v>
          </cell>
          <cell r="C80">
            <v>25</v>
          </cell>
        </row>
        <row r="81">
          <cell r="A81">
            <v>100239</v>
          </cell>
          <cell r="B81" t="str">
            <v>RIVER BARRE DE DOPUCHE CHROME - 431441</v>
          </cell>
          <cell r="C81">
            <v>250</v>
          </cell>
        </row>
        <row r="82">
          <cell r="A82">
            <v>100231</v>
          </cell>
          <cell r="B82" t="str">
            <v>STAR ENSEMBLE MAINS-DOUCHETTE 5-J CHROME - 9094217</v>
          </cell>
          <cell r="C82">
            <v>58</v>
          </cell>
        </row>
        <row r="84">
          <cell r="A84">
            <v>100272</v>
          </cell>
          <cell r="B84" t="str">
            <v>AERATEUR 24 FENTE A PIECE BLEU - M24CSB</v>
          </cell>
          <cell r="C84">
            <v>12</v>
          </cell>
        </row>
        <row r="85">
          <cell r="A85">
            <v>100273</v>
          </cell>
          <cell r="B85" t="str">
            <v>AERATEUR 24 FENTE A PIECE VERT - M24CSZ</v>
          </cell>
          <cell r="C85">
            <v>12</v>
          </cell>
        </row>
        <row r="86">
          <cell r="A86">
            <v>100274</v>
          </cell>
          <cell r="B86" t="str">
            <v>AERATEUR 24 RAYON DE MIEL BLEU - M24HCB</v>
          </cell>
          <cell r="C86">
            <v>12</v>
          </cell>
        </row>
        <row r="87">
          <cell r="A87">
            <v>100275</v>
          </cell>
          <cell r="B87" t="str">
            <v>AERATEUR 24 RAYON DE MIEL VERT - M24HCZ</v>
          </cell>
          <cell r="C87">
            <v>12</v>
          </cell>
        </row>
        <row r="88">
          <cell r="A88">
            <v>100276</v>
          </cell>
          <cell r="B88" t="str">
            <v>AERATEUR 28 RAYON DE MIEL BLEU - M28HCB</v>
          </cell>
          <cell r="C88">
            <v>12</v>
          </cell>
        </row>
        <row r="89">
          <cell r="A89">
            <v>100277</v>
          </cell>
          <cell r="B89" t="str">
            <v>AERATEUR 18 CACHE VERT - M18CTJZ</v>
          </cell>
          <cell r="C89">
            <v>12</v>
          </cell>
        </row>
        <row r="90">
          <cell r="A90">
            <v>100278</v>
          </cell>
          <cell r="B90" t="str">
            <v>MAIN DOUCHETTE MEGA  - 151900</v>
          </cell>
          <cell r="C90">
            <v>265</v>
          </cell>
        </row>
        <row r="91">
          <cell r="A91">
            <v>100279</v>
          </cell>
          <cell r="B91" t="str">
            <v>MAIN DOUCHETTE LUX - 125922</v>
          </cell>
          <cell r="C91">
            <v>145</v>
          </cell>
        </row>
        <row r="92">
          <cell r="A92">
            <v>100280</v>
          </cell>
          <cell r="B92" t="str">
            <v>MAIN DOUCHETTE PREMIUM - 832592</v>
          </cell>
          <cell r="C92">
            <v>125</v>
          </cell>
        </row>
        <row r="94">
          <cell r="A94">
            <v>100282</v>
          </cell>
          <cell r="B94" t="str">
            <v xml:space="preserve">BARRE DOUCHE DOUBLE CARRE NOIR  - RKFTS01 </v>
          </cell>
          <cell r="C94">
            <v>450</v>
          </cell>
        </row>
        <row r="95">
          <cell r="A95">
            <v>100283</v>
          </cell>
          <cell r="B95" t="str">
            <v>BARRE DOUCHE DOUBLE RONDE BLANC - RSTS03</v>
          </cell>
          <cell r="C95">
            <v>450</v>
          </cell>
        </row>
        <row r="96">
          <cell r="A96">
            <v>100284</v>
          </cell>
          <cell r="B96" t="str">
            <v xml:space="preserve">ENSEMBLE MAIN DOUCHETTE Chrome -3J- SWIRL  </v>
          </cell>
          <cell r="C96">
            <v>45</v>
          </cell>
        </row>
        <row r="97">
          <cell r="A97">
            <v>100285</v>
          </cell>
          <cell r="B97" t="str">
            <v xml:space="preserve">POMME DE DOUCHE DE PLAFOND RONDE STORM </v>
          </cell>
          <cell r="C97">
            <v>78</v>
          </cell>
        </row>
        <row r="98">
          <cell r="A98">
            <v>100286</v>
          </cell>
          <cell r="B98" t="str">
            <v xml:space="preserve">POMME DE DOUCHE DE PLAFOND CARRE NOIR BELLA </v>
          </cell>
          <cell r="C98">
            <v>95</v>
          </cell>
        </row>
        <row r="99">
          <cell r="A99">
            <v>100287</v>
          </cell>
          <cell r="B99" t="str">
            <v>POMME DE DOUCHE chrome  TOUCHE  CUBE</v>
          </cell>
          <cell r="C99">
            <v>69</v>
          </cell>
        </row>
        <row r="100">
          <cell r="A100">
            <v>100288</v>
          </cell>
          <cell r="B100" t="str">
            <v>POMME DE DOUCHE  LUMIERES NEW RELAX</v>
          </cell>
          <cell r="C100">
            <v>145</v>
          </cell>
        </row>
        <row r="101">
          <cell r="A101">
            <v>100289</v>
          </cell>
          <cell r="B101" t="str">
            <v xml:space="preserve">POMME DE DOUCHE chrome - ANKA  </v>
          </cell>
          <cell r="C101">
            <v>82</v>
          </cell>
        </row>
        <row r="102">
          <cell r="A102">
            <v>100290</v>
          </cell>
          <cell r="B102" t="str">
            <v xml:space="preserve">POMME DE DOUCHE Chrome  KRISTA </v>
          </cell>
          <cell r="C102">
            <v>40</v>
          </cell>
        </row>
        <row r="103">
          <cell r="A103">
            <v>100291</v>
          </cell>
          <cell r="B103" t="str">
            <v xml:space="preserve">POMME DE DOUCHE CARRE NOIR BELLA  </v>
          </cell>
          <cell r="C103">
            <v>33</v>
          </cell>
        </row>
        <row r="104">
          <cell r="A104">
            <v>100292</v>
          </cell>
          <cell r="B104" t="str">
            <v xml:space="preserve">SUPPORT DOUCHETTE MURAL CHROME STAR  </v>
          </cell>
          <cell r="C104">
            <v>12</v>
          </cell>
        </row>
        <row r="105">
          <cell r="A105">
            <v>100293</v>
          </cell>
          <cell r="B105" t="str">
            <v>SUPPORT DOUCHETTE MURAL CHROME - L -</v>
          </cell>
          <cell r="C105">
            <v>20</v>
          </cell>
        </row>
        <row r="106">
          <cell r="A106">
            <v>100294</v>
          </cell>
          <cell r="B106" t="str">
            <v>FLEXIBLE DE DOUCHE 200 CM DOUBLE AGRAVAGE - DES01</v>
          </cell>
          <cell r="C106">
            <v>45</v>
          </cell>
        </row>
        <row r="107">
          <cell r="A107">
            <v>100295</v>
          </cell>
          <cell r="B107" t="str">
            <v>FLEXIBLE DE DOUCHE 150 CM - RSPS01 / ELG-RAINY</v>
          </cell>
          <cell r="C107">
            <v>24</v>
          </cell>
        </row>
        <row r="108">
          <cell r="A108">
            <v>100296</v>
          </cell>
          <cell r="B108" t="str">
            <v>FLEXIBLE DE DOUCHE SILVER GRIS 150 CM - 360 ° -</v>
          </cell>
          <cell r="C108">
            <v>40</v>
          </cell>
        </row>
        <row r="109">
          <cell r="A109">
            <v>100297</v>
          </cell>
          <cell r="B109" t="str">
            <v xml:space="preserve"> Shut-Off KIT de nettoyage WC  Chromé - </v>
          </cell>
          <cell r="C109">
            <v>40</v>
          </cell>
        </row>
        <row r="110">
          <cell r="A110">
            <v>100298</v>
          </cell>
          <cell r="B110" t="str">
            <v>ENSEMBLE DOUCHE SYSTÈME ENCASTRE - DCAS01</v>
          </cell>
          <cell r="C110">
            <v>1200</v>
          </cell>
        </row>
        <row r="111">
          <cell r="A111">
            <v>100299</v>
          </cell>
          <cell r="B111" t="str">
            <v>NEZ DE ROBINET CHROME  - Akbal</v>
          </cell>
          <cell r="C111">
            <v>13</v>
          </cell>
        </row>
        <row r="114">
          <cell r="A114">
            <v>1</v>
          </cell>
          <cell r="B114" t="str">
            <v>DIF. PRIX</v>
          </cell>
          <cell r="C114">
            <v>16.57</v>
          </cell>
        </row>
        <row r="117">
          <cell r="A117">
            <v>100300</v>
          </cell>
          <cell r="B117" t="str">
            <v>Shut-Off Kit  de nettoyage WC  Laiton Avec Equerre  LUX Chromé - LTS01</v>
          </cell>
          <cell r="C117">
            <v>140</v>
          </cell>
        </row>
        <row r="118">
          <cell r="A118">
            <v>102003</v>
          </cell>
          <cell r="B118" t="str">
            <v>DOUCHE  D'EXTERIEUR AVEC SHUT OFF   chromé</v>
          </cell>
          <cell r="C118">
            <v>1027.78</v>
          </cell>
        </row>
        <row r="119">
          <cell r="A119">
            <v>102004</v>
          </cell>
          <cell r="B119" t="str">
            <v>SPRING MELANGEUR CUISINE SUR TABLE CHROME 3135311U</v>
          </cell>
          <cell r="C119">
            <v>250</v>
          </cell>
        </row>
        <row r="120">
          <cell r="A120">
            <v>102005</v>
          </cell>
          <cell r="B120" t="str">
            <v>SPRING MELANGEUR CUISINE MURALE CHROME 3135511</v>
          </cell>
          <cell r="C120">
            <v>250</v>
          </cell>
        </row>
        <row r="121">
          <cell r="A121">
            <v>102006</v>
          </cell>
          <cell r="B121" t="str">
            <v>SPRING ROBINET CUISINE SUR TABLE EAU FROIDE CHROME 3136611</v>
          </cell>
          <cell r="C121">
            <v>125</v>
          </cell>
        </row>
        <row r="122">
          <cell r="A122">
            <v>102007</v>
          </cell>
          <cell r="B122" t="str">
            <v>SPRING ROBINET CUISINE MURALE EAU FROIDE CHROME 3136511</v>
          </cell>
          <cell r="C122">
            <v>125</v>
          </cell>
        </row>
        <row r="123">
          <cell r="A123">
            <v>102008</v>
          </cell>
          <cell r="B123" t="str">
            <v>ENERGY MITIGEUR CUISINE SUR TABLE EXTRACTIBLE CHROME 891921</v>
          </cell>
          <cell r="C123">
            <v>1000</v>
          </cell>
        </row>
        <row r="124">
          <cell r="A124">
            <v>102009</v>
          </cell>
          <cell r="B124" t="str">
            <v>ENERGY MITIGEUR CUISINE SUR TABLE EXTRACTIBLE NOIR 891921B</v>
          </cell>
          <cell r="C124">
            <v>1111.1099999999999</v>
          </cell>
        </row>
        <row r="125">
          <cell r="A125">
            <v>102010</v>
          </cell>
          <cell r="B125" t="str">
            <v>AQUA MITIGEUR CUISINE SUR TABLE NOIR 941881B</v>
          </cell>
          <cell r="C125">
            <v>666.67</v>
          </cell>
        </row>
        <row r="126">
          <cell r="A126">
            <v>102011</v>
          </cell>
          <cell r="B126" t="str">
            <v>CLINIC MITIGEUR LAVABO chrome 126521</v>
          </cell>
          <cell r="C126">
            <v>465</v>
          </cell>
        </row>
        <row r="127">
          <cell r="A127">
            <v>102012</v>
          </cell>
          <cell r="B127" t="str">
            <v>VASQUE BRONZE ROUGE 110</v>
          </cell>
          <cell r="C127">
            <v>725</v>
          </cell>
        </row>
        <row r="128">
          <cell r="A128">
            <v>102013</v>
          </cell>
          <cell r="B128" t="str">
            <v>VASQUE CHROME 110</v>
          </cell>
          <cell r="C128">
            <v>710</v>
          </cell>
        </row>
        <row r="129">
          <cell r="A129">
            <v>102014</v>
          </cell>
          <cell r="B129" t="str">
            <v>VASQUE CUIVRE JAUNE 110</v>
          </cell>
          <cell r="C129">
            <v>578</v>
          </cell>
        </row>
        <row r="130">
          <cell r="A130">
            <v>102015</v>
          </cell>
          <cell r="B130" t="str">
            <v>ROSE - KIT MAIN DOUCHETTE ECO CHROME - 410411</v>
          </cell>
          <cell r="C130">
            <v>25</v>
          </cell>
        </row>
        <row r="131">
          <cell r="A131">
            <v>102018</v>
          </cell>
          <cell r="B131" t="str">
            <v>BONDE CLIC-CLAC  AVEC TROP-PLEIN CHROME  - SF001</v>
          </cell>
          <cell r="C131">
            <v>50</v>
          </cell>
        </row>
        <row r="132">
          <cell r="A132">
            <v>102019</v>
          </cell>
          <cell r="B132" t="str">
            <v>BONDE CLIC-CLAC  SANS TROP-PLEIN CHROME - SF002</v>
          </cell>
          <cell r="C132">
            <v>50</v>
          </cell>
        </row>
        <row r="133">
          <cell r="A133">
            <v>102020</v>
          </cell>
          <cell r="B133" t="str">
            <v>BARRE DOUCHE PREMIER CHROME -DPSS01</v>
          </cell>
          <cell r="C133">
            <v>185</v>
          </cell>
        </row>
        <row r="134">
          <cell r="A134">
            <v>102021</v>
          </cell>
          <cell r="B134" t="str">
            <v>SMART MITIGEUR LAVABO LONG AVEC VIDAGE pop-up- 142525 (PO)</v>
          </cell>
          <cell r="C134">
            <v>215</v>
          </cell>
        </row>
        <row r="135">
          <cell r="A135">
            <v>102022</v>
          </cell>
          <cell r="B135" t="str">
            <v>BARRE DOUCHE DOUBLE  RECTANGULAIRE BLANC LUXOR -</v>
          </cell>
          <cell r="C135">
            <v>610</v>
          </cell>
        </row>
        <row r="136">
          <cell r="A136">
            <v>102023</v>
          </cell>
          <cell r="B136" t="str">
            <v>ENSEMBLE MAIN DOUCHE  CHROME - TETRA -</v>
          </cell>
          <cell r="C136">
            <v>100</v>
          </cell>
        </row>
        <row r="137">
          <cell r="A137">
            <v>102024</v>
          </cell>
          <cell r="B137" t="str">
            <v xml:space="preserve">ABATTANT  WC   DUROPLAST AMORTISSABLE  Fix-Clip -ARCTIC  - DDAYK02 </v>
          </cell>
          <cell r="C137">
            <v>270</v>
          </cell>
        </row>
        <row r="138">
          <cell r="A138">
            <v>102025</v>
          </cell>
          <cell r="B138" t="str">
            <v>ABATTANT WC  NORMAL- ATLANTIK - DAKK01</v>
          </cell>
          <cell r="C138">
            <v>70</v>
          </cell>
        </row>
        <row r="139">
          <cell r="A139">
            <v>102026</v>
          </cell>
          <cell r="B139" t="str">
            <v>ABATTANT WC   AMORTISSABLE  ATLANTIK - DYKK02</v>
          </cell>
          <cell r="C139">
            <v>140</v>
          </cell>
        </row>
        <row r="140">
          <cell r="A140">
            <v>102027</v>
          </cell>
          <cell r="B140" t="str">
            <v>ABATTANT WC  AMORTISSABLE PASIFIK - DPKK02</v>
          </cell>
          <cell r="C140">
            <v>160</v>
          </cell>
        </row>
        <row r="141">
          <cell r="A141">
            <v>102028</v>
          </cell>
          <cell r="B141" t="str">
            <v>SIPHON DE SOL SORTIE HORIZONTALE - S.S - CARRE - 10X10</v>
          </cell>
          <cell r="C141">
            <v>16.5</v>
          </cell>
        </row>
        <row r="142">
          <cell r="A142">
            <v>102029</v>
          </cell>
          <cell r="B142" t="str">
            <v>SIPHON DE SOL SORTIE HORIZONTALE - S.S - CARRE - 15X15</v>
          </cell>
          <cell r="C142">
            <v>24.5</v>
          </cell>
        </row>
        <row r="143">
          <cell r="A143">
            <v>102030</v>
          </cell>
          <cell r="B143" t="str">
            <v>CANIVEAU DE Douche à l'italienne 40CM - DPDI03</v>
          </cell>
          <cell r="C143">
            <v>125</v>
          </cell>
        </row>
        <row r="144">
          <cell r="A144">
            <v>102031</v>
          </cell>
          <cell r="B144" t="str">
            <v>CANIVEAU  DE Douche à l'italienne 50CM - DPDI04</v>
          </cell>
          <cell r="C144">
            <v>135</v>
          </cell>
        </row>
        <row r="145">
          <cell r="A145">
            <v>102032</v>
          </cell>
          <cell r="B145" t="str">
            <v>CANIVEAU  DE Douche à l'italienne 60CM - DPDI05</v>
          </cell>
          <cell r="C145">
            <v>145</v>
          </cell>
        </row>
        <row r="146">
          <cell r="A146">
            <v>102033</v>
          </cell>
          <cell r="B146" t="str">
            <v>CANIVEAU Douche à l'italienne compatible ceramique 40 CM-DPDI012</v>
          </cell>
          <cell r="C146">
            <v>145</v>
          </cell>
        </row>
        <row r="147">
          <cell r="A147">
            <v>102034</v>
          </cell>
          <cell r="B147" t="str">
            <v>CANIVEAU Douche à l'italienne compatible ceramique 50 CM-DPDI013</v>
          </cell>
          <cell r="C147">
            <v>160</v>
          </cell>
        </row>
        <row r="148">
          <cell r="A148">
            <v>102035</v>
          </cell>
          <cell r="B148" t="str">
            <v>CANIVEAU Douche à l'italienne compatible ceramique 60 CM-DPDI014</v>
          </cell>
          <cell r="C148">
            <v>170</v>
          </cell>
        </row>
        <row r="149">
          <cell r="A149">
            <v>102036</v>
          </cell>
          <cell r="B149" t="str">
            <v>CANIVEAU Douche à l'italienne compatible ceramique 80 CM-DPDI016</v>
          </cell>
          <cell r="C149">
            <v>190</v>
          </cell>
        </row>
        <row r="150">
          <cell r="A150">
            <v>102037</v>
          </cell>
          <cell r="B150" t="str">
            <v>Flexible pour machine à laver 1,5 M  - DC001</v>
          </cell>
          <cell r="C150">
            <v>15.5</v>
          </cell>
        </row>
        <row r="151">
          <cell r="A151">
            <v>102038</v>
          </cell>
          <cell r="B151" t="str">
            <v>FLEXIBLE MACHINE A LAVER 2.5 M - DC003</v>
          </cell>
          <cell r="C151">
            <v>21</v>
          </cell>
        </row>
        <row r="152">
          <cell r="A152">
            <v>102039</v>
          </cell>
          <cell r="B152" t="str">
            <v xml:space="preserve">ENSEMBLE MAIN DOUCHE  - BLANC-CHROME - ICON - DNIM02 </v>
          </cell>
          <cell r="C152">
            <v>120</v>
          </cell>
        </row>
        <row r="153">
          <cell r="A153">
            <v>102040</v>
          </cell>
          <cell r="B153" t="str">
            <v>DOUCHE  D'EXTERIEUR BELLA   chromé - BELLA - DDMTA03</v>
          </cell>
          <cell r="C153">
            <v>1120</v>
          </cell>
        </row>
        <row r="154">
          <cell r="A154">
            <v>102041</v>
          </cell>
          <cell r="B154" t="str">
            <v>SUPPORT DOUCHETTE MURAL CHROME BASIC - DBMK01</v>
          </cell>
          <cell r="C154">
            <v>12</v>
          </cell>
        </row>
        <row r="155">
          <cell r="A155">
            <v>102042</v>
          </cell>
          <cell r="B155" t="str">
            <v>FLEXIBLE DE DOUCHE SPECIAL DIAMOND - DSPS01</v>
          </cell>
          <cell r="C155">
            <v>68</v>
          </cell>
        </row>
        <row r="156">
          <cell r="A156">
            <v>102043</v>
          </cell>
          <cell r="B156" t="str">
            <v>DONINO LONG</v>
          </cell>
          <cell r="C156">
            <v>475</v>
          </cell>
        </row>
        <row r="157">
          <cell r="A157">
            <v>102044</v>
          </cell>
          <cell r="B157" t="str">
            <v>DOMINO L MOYEN</v>
          </cell>
          <cell r="C157">
            <v>264</v>
          </cell>
        </row>
        <row r="158">
          <cell r="A158">
            <v>102045</v>
          </cell>
          <cell r="B158" t="str">
            <v>DOMINO LV</v>
          </cell>
          <cell r="C158">
            <v>328</v>
          </cell>
        </row>
        <row r="159">
          <cell r="A159">
            <v>102046</v>
          </cell>
          <cell r="B159" t="str">
            <v>DOMINO B</v>
          </cell>
          <cell r="C159">
            <v>215</v>
          </cell>
        </row>
        <row r="160">
          <cell r="A160">
            <v>102047</v>
          </cell>
          <cell r="B160" t="str">
            <v>DOMINO LD</v>
          </cell>
          <cell r="C160">
            <v>240</v>
          </cell>
        </row>
        <row r="161">
          <cell r="A161">
            <v>102048</v>
          </cell>
          <cell r="B161" t="str">
            <v>DOMINO LA</v>
          </cell>
          <cell r="C161">
            <v>310</v>
          </cell>
        </row>
        <row r="162">
          <cell r="A162">
            <v>102049</v>
          </cell>
          <cell r="B162" t="str">
            <v>DISTRIBUTEUR DE SAVON - GEL 500 ML - MAXEL - Y-028</v>
          </cell>
          <cell r="C162">
            <v>15.8</v>
          </cell>
        </row>
        <row r="163">
          <cell r="A163">
            <v>102050</v>
          </cell>
          <cell r="B163" t="str">
            <v>DISTRIBUTEUR DE SAVON - GEL - 850 ML- DOLLY- Y-013 / LISA</v>
          </cell>
          <cell r="C163">
            <v>35</v>
          </cell>
        </row>
        <row r="164">
          <cell r="A164">
            <v>102051</v>
          </cell>
          <cell r="C164">
            <v>0</v>
          </cell>
        </row>
        <row r="165">
          <cell r="A165">
            <v>102052</v>
          </cell>
          <cell r="C165">
            <v>0</v>
          </cell>
        </row>
        <row r="166">
          <cell r="A166">
            <v>102053</v>
          </cell>
          <cell r="C166">
            <v>0</v>
          </cell>
        </row>
        <row r="168">
          <cell r="A168">
            <v>105778</v>
          </cell>
          <cell r="B168" t="str">
            <v>SFR - Etagère de douche simple-SRF BK 011</v>
          </cell>
          <cell r="C168">
            <v>44.6</v>
          </cell>
        </row>
        <row r="169">
          <cell r="A169">
            <v>105779</v>
          </cell>
          <cell r="B169" t="str">
            <v>SFR - Etagère de douche double- BK SRF 012</v>
          </cell>
          <cell r="C169">
            <v>65</v>
          </cell>
        </row>
        <row r="170">
          <cell r="A170">
            <v>105780</v>
          </cell>
          <cell r="B170" t="str">
            <v>SFR - Etagère de douche triple-BK SRF 013</v>
          </cell>
          <cell r="C170">
            <v>86</v>
          </cell>
        </row>
        <row r="171">
          <cell r="A171">
            <v>105781</v>
          </cell>
          <cell r="B171" t="str">
            <v>SFR - Etagère de douche d'angle simple-SRF BK 021</v>
          </cell>
          <cell r="C171">
            <v>45</v>
          </cell>
        </row>
        <row r="172">
          <cell r="A172">
            <v>105782</v>
          </cell>
          <cell r="B172" t="str">
            <v>SFR - Etagère de douche d'angle double-BK SRF 022</v>
          </cell>
          <cell r="C172">
            <v>65</v>
          </cell>
        </row>
        <row r="173">
          <cell r="A173">
            <v>105783</v>
          </cell>
          <cell r="B173" t="str">
            <v>SFR - Etagère de douche d'angle triple- BK SRF 023</v>
          </cell>
          <cell r="C173">
            <v>88</v>
          </cell>
        </row>
        <row r="174">
          <cell r="A174">
            <v>105784</v>
          </cell>
          <cell r="B174" t="str">
            <v>SFR - Etagère avec ventouse 2 niveaux-SRF DM 042</v>
          </cell>
          <cell r="C174">
            <v>86</v>
          </cell>
        </row>
        <row r="175">
          <cell r="A175">
            <v>105785</v>
          </cell>
          <cell r="B175" t="str">
            <v>SFR - Porte brosse a dents avec ventouse- SRF DM 058</v>
          </cell>
          <cell r="C175">
            <v>40</v>
          </cell>
        </row>
        <row r="176">
          <cell r="A176">
            <v>105786</v>
          </cell>
          <cell r="B176" t="str">
            <v>SFR - Anneau porte serviettes avec ventouse-SRF 007</v>
          </cell>
          <cell r="C176">
            <v>48</v>
          </cell>
        </row>
        <row r="177">
          <cell r="A177">
            <v>105787</v>
          </cell>
          <cell r="B177" t="str">
            <v>SFR - crochet porte serviette  avec ventouse-SRF 013</v>
          </cell>
          <cell r="C177">
            <v>45</v>
          </cell>
        </row>
        <row r="178">
          <cell r="A178">
            <v>105788</v>
          </cell>
          <cell r="B178" t="str">
            <v>SFR - Porte papier toilette a couvercle avec ventouse-SRF DM 016</v>
          </cell>
          <cell r="C178">
            <v>60</v>
          </cell>
        </row>
        <row r="179">
          <cell r="A179">
            <v>105789</v>
          </cell>
          <cell r="B179" t="str">
            <v>SFR - Porte papier serviette avec ventouse-SRF 014</v>
          </cell>
          <cell r="C179">
            <v>49</v>
          </cell>
        </row>
        <row r="180">
          <cell r="A180">
            <v>105790</v>
          </cell>
          <cell r="B180" t="str">
            <v>SFR - Porte savon double avec ventouse-DM 009</v>
          </cell>
          <cell r="C180">
            <v>74</v>
          </cell>
        </row>
        <row r="181">
          <cell r="A181">
            <v>105791</v>
          </cell>
          <cell r="B181" t="str">
            <v>SFR - Porte savon d'angle a crochet  aves ventouse-SRF DM 250</v>
          </cell>
          <cell r="C181">
            <v>75</v>
          </cell>
        </row>
        <row r="182">
          <cell r="A182">
            <v>105792</v>
          </cell>
          <cell r="B182" t="str">
            <v>SFR - crochet porte serviette double avec ventouse-SRF DM 252</v>
          </cell>
          <cell r="C182">
            <v>60</v>
          </cell>
        </row>
        <row r="183">
          <cell r="A183">
            <v>105793</v>
          </cell>
          <cell r="B183" t="str">
            <v>SFR - Etagère d'angle a  crochets 2 niveaux avec ventouse -DM SRF 253</v>
          </cell>
          <cell r="C183">
            <v>97</v>
          </cell>
        </row>
        <row r="184">
          <cell r="A184">
            <v>105794</v>
          </cell>
          <cell r="B184" t="str">
            <v>SFR - Etagère de douche  2 niveaux avec ventouse -SRF DM 256</v>
          </cell>
          <cell r="C184">
            <v>90</v>
          </cell>
        </row>
        <row r="185">
          <cell r="A185">
            <v>105795</v>
          </cell>
          <cell r="B185" t="str">
            <v>SFR - Barre porte serviettes avec ventouse-SRF DM 260</v>
          </cell>
          <cell r="C185">
            <v>68</v>
          </cell>
        </row>
        <row r="186">
          <cell r="A186">
            <v>105796</v>
          </cell>
          <cell r="B186" t="str">
            <v>SFR - Porte seche cheveux avec ventouse - SRF DM 262</v>
          </cell>
          <cell r="C186">
            <v>55</v>
          </cell>
        </row>
        <row r="187">
          <cell r="A187">
            <v>105797</v>
          </cell>
          <cell r="B187" t="str">
            <v>SFR -Porte savon avec ventouse-SRF 022</v>
          </cell>
          <cell r="C187">
            <v>50</v>
          </cell>
        </row>
        <row r="188">
          <cell r="A188">
            <v>105798</v>
          </cell>
          <cell r="B188" t="str">
            <v>SFR - Porte papier toilette sans couvercle avec ventouse- SRF 006</v>
          </cell>
          <cell r="C188">
            <v>40</v>
          </cell>
        </row>
        <row r="189">
          <cell r="A189">
            <v>105799</v>
          </cell>
          <cell r="B189" t="str">
            <v>SFR - PORTE savon a coupelle avec ventouse-SRF 004</v>
          </cell>
          <cell r="C189">
            <v>52</v>
          </cell>
        </row>
        <row r="190">
          <cell r="A190">
            <v>105800</v>
          </cell>
          <cell r="B190" t="str">
            <v>SFR - Porte papier toilette 2 niveaux avec ventouse-SRF DM 275</v>
          </cell>
          <cell r="C190">
            <v>60</v>
          </cell>
        </row>
        <row r="191">
          <cell r="A191">
            <v>105801</v>
          </cell>
          <cell r="B191" t="str">
            <v>SFR - Cintre de pantalon-SRF EG 202</v>
          </cell>
          <cell r="C191">
            <v>35</v>
          </cell>
        </row>
        <row r="192">
          <cell r="A192">
            <v>105802</v>
          </cell>
          <cell r="B192" t="str">
            <v>SFR - Egouttoir à vaiselle- 2 niveaux + plateau-chromé-SRF KB 005</v>
          </cell>
          <cell r="C192">
            <v>130</v>
          </cell>
        </row>
        <row r="193">
          <cell r="A193">
            <v>105803</v>
          </cell>
          <cell r="B193" t="str">
            <v>SFR - Egouttoir à vaiselle- 1 niveau + plateau-chromé-SRF KB 006</v>
          </cell>
          <cell r="C193">
            <v>93</v>
          </cell>
        </row>
        <row r="194">
          <cell r="A194">
            <v>105804</v>
          </cell>
          <cell r="B194" t="str">
            <v>SFR - Egouttoir à vaiselle- 2 niveaux + plateau-chromé-SRF KB010</v>
          </cell>
          <cell r="C194">
            <v>112</v>
          </cell>
        </row>
        <row r="195">
          <cell r="A195">
            <v>105805</v>
          </cell>
          <cell r="B195" t="str">
            <v>SFR - Egouttoir à vaiselle- 2 niveaux + plateau-chromé-SRF KB011</v>
          </cell>
          <cell r="C195">
            <v>149</v>
          </cell>
        </row>
        <row r="196">
          <cell r="A196">
            <v>105806</v>
          </cell>
          <cell r="B196" t="str">
            <v>SFR - Egouttoir à vaiselle- 2 niveaux + plateau-Noir -KB SRF 011 Black</v>
          </cell>
          <cell r="C196">
            <v>160</v>
          </cell>
        </row>
        <row r="197">
          <cell r="A197">
            <v>105807</v>
          </cell>
          <cell r="B197" t="str">
            <v>SFR - Egouttoir à vaiselle- 1 niveau + plateau-Violet chromé-KB SRF 014 PURPLE</v>
          </cell>
          <cell r="C197">
            <v>77</v>
          </cell>
        </row>
        <row r="198">
          <cell r="A198">
            <v>105808</v>
          </cell>
          <cell r="B198" t="str">
            <v>SFR - Egouttoir à vaiselle- 1 niveau + plateau-Transparent chromé-KB SRF 014 SEFFAF</v>
          </cell>
          <cell r="C198">
            <v>77</v>
          </cell>
        </row>
        <row r="199">
          <cell r="A199">
            <v>105809</v>
          </cell>
          <cell r="B199" t="str">
            <v>SFR - Egouttoir à vaiselle- 1 niveau + plateau-ROUGE chromé-KB SRF 014 RED</v>
          </cell>
          <cell r="C199">
            <v>77</v>
          </cell>
        </row>
        <row r="200">
          <cell r="A200">
            <v>105810</v>
          </cell>
          <cell r="B200" t="str">
            <v>SFR - Panier pliable rond à roues - 3 niveaux-SRF MG 001</v>
          </cell>
          <cell r="C200">
            <v>180</v>
          </cell>
        </row>
        <row r="201">
          <cell r="A201">
            <v>105811</v>
          </cell>
          <cell r="B201" t="str">
            <v>SFR - Panier pliable rond à roues - 4 niveaux-SRF MG 002</v>
          </cell>
          <cell r="C201">
            <v>216</v>
          </cell>
        </row>
        <row r="202">
          <cell r="A202">
            <v>105812</v>
          </cell>
          <cell r="B202" t="str">
            <v>SFR - Panier pliable rectangle à roues - 3 niveaux-SRF MG 003</v>
          </cell>
          <cell r="C202">
            <v>212</v>
          </cell>
        </row>
        <row r="203">
          <cell r="A203">
            <v>105813</v>
          </cell>
          <cell r="B203" t="str">
            <v>SFR - Panier pliable rectangle à roues - 4 niveaux-SRF MG 004</v>
          </cell>
          <cell r="C203">
            <v>250</v>
          </cell>
        </row>
        <row r="204">
          <cell r="A204">
            <v>105814</v>
          </cell>
          <cell r="B204" t="str">
            <v>SFR - Desserte à legumes  - 3 niveaux-MG SRF 005</v>
          </cell>
          <cell r="C204">
            <v>212</v>
          </cell>
        </row>
        <row r="205">
          <cell r="A205">
            <v>105815</v>
          </cell>
          <cell r="B205" t="str">
            <v>SFR - Desserte à legumes  - 4 niveaux-MG SRF 006</v>
          </cell>
          <cell r="C205">
            <v>250</v>
          </cell>
        </row>
        <row r="206">
          <cell r="A206">
            <v>105816</v>
          </cell>
          <cell r="B206" t="str">
            <v>SFR - Panier à legumes avec roues - 3 niveaux-MG SRF 009</v>
          </cell>
          <cell r="C206">
            <v>230</v>
          </cell>
        </row>
        <row r="207">
          <cell r="A207">
            <v>105817</v>
          </cell>
          <cell r="B207" t="str">
            <v>SFR - panier à legumes avec roues - 4 niveaux-MG SRF 010</v>
          </cell>
          <cell r="C207">
            <v>280</v>
          </cell>
        </row>
        <row r="208">
          <cell r="A208">
            <v>105818</v>
          </cell>
          <cell r="B208" t="str">
            <v>SFR - Support à roues-MG SRF 053</v>
          </cell>
          <cell r="C208">
            <v>46</v>
          </cell>
        </row>
        <row r="209">
          <cell r="A209">
            <v>105819</v>
          </cell>
          <cell r="B209" t="str">
            <v>SFR - Patère de porte 5 crochets-chromé-MG SRF 086</v>
          </cell>
          <cell r="C209">
            <v>47</v>
          </cell>
        </row>
        <row r="210">
          <cell r="A210">
            <v>105820</v>
          </cell>
          <cell r="B210" t="str">
            <v>SFR - Patère de porte 5 crochets-chromé et bois-MG SRF 089</v>
          </cell>
          <cell r="C210">
            <v>49</v>
          </cell>
        </row>
        <row r="211">
          <cell r="A211">
            <v>105821</v>
          </cell>
          <cell r="B211" t="str">
            <v>SFR - Ensemble support brosse + porte papier WC-MG SRF 096</v>
          </cell>
          <cell r="C211">
            <v>120</v>
          </cell>
        </row>
        <row r="212">
          <cell r="A212">
            <v>105822</v>
          </cell>
          <cell r="B212" t="str">
            <v>SFR - Crochet porte-papier  etagère armoire-Chrome-SRF SF 272</v>
          </cell>
          <cell r="C212">
            <v>34</v>
          </cell>
        </row>
        <row r="213">
          <cell r="A213">
            <v>105823</v>
          </cell>
          <cell r="B213" t="str">
            <v>SFR - Crochet porte-tasses etagère armoire-Chrome-SRF SF 273</v>
          </cell>
          <cell r="C213">
            <v>36</v>
          </cell>
        </row>
        <row r="214">
          <cell r="A214">
            <v>105824</v>
          </cell>
          <cell r="B214" t="str">
            <v>SRF - Porte-écharpe - chrome- SFR - EG 203</v>
          </cell>
          <cell r="C214">
            <v>24</v>
          </cell>
        </row>
        <row r="215">
          <cell r="A215">
            <v>105825</v>
          </cell>
          <cell r="B215" t="str">
            <v>SRF - Porte-papier hygiénique avec support et poubelle en plastique- SFR- MG098</v>
          </cell>
          <cell r="C215">
            <v>120</v>
          </cell>
        </row>
        <row r="216">
          <cell r="A216">
            <v>105826</v>
          </cell>
          <cell r="B216" t="str">
            <v>SRF - DISTRIBUTEUR DE SAVON - GEL - 1L - CHROME - EG301</v>
          </cell>
          <cell r="C216">
            <v>90</v>
          </cell>
        </row>
        <row r="217">
          <cell r="A217">
            <v>105827</v>
          </cell>
          <cell r="C217">
            <v>0</v>
          </cell>
        </row>
        <row r="218">
          <cell r="A218">
            <v>105828</v>
          </cell>
          <cell r="C218">
            <v>0</v>
          </cell>
        </row>
        <row r="219">
          <cell r="A219">
            <v>105829</v>
          </cell>
          <cell r="C219">
            <v>0</v>
          </cell>
        </row>
        <row r="220">
          <cell r="A220">
            <v>105830</v>
          </cell>
          <cell r="C220">
            <v>0</v>
          </cell>
        </row>
        <row r="222">
          <cell r="A222">
            <v>105831</v>
          </cell>
          <cell r="B222" t="str">
            <v>AZURE MITIGEUR  LAVABO LONG - CHROME / NOIR -  15680154</v>
          </cell>
          <cell r="C222">
            <v>660</v>
          </cell>
        </row>
        <row r="223">
          <cell r="A223">
            <v>105832</v>
          </cell>
          <cell r="B223" t="str">
            <v>ARDA MITIGEUR LAVABO - CHROME -  15190101</v>
          </cell>
          <cell r="C223">
            <v>190</v>
          </cell>
        </row>
        <row r="224">
          <cell r="A224">
            <v>105833</v>
          </cell>
          <cell r="B224" t="str">
            <v>ARDA MITIGEUR BAIGNOIRE - CHROME - 15190501</v>
          </cell>
          <cell r="C224">
            <v>256</v>
          </cell>
        </row>
        <row r="225">
          <cell r="A225">
            <v>105834</v>
          </cell>
          <cell r="B225" t="str">
            <v>ARDA MITIGEUR BIDET - CHROME - 15191301</v>
          </cell>
          <cell r="C225">
            <v>216</v>
          </cell>
        </row>
        <row r="226">
          <cell r="A226">
            <v>105835</v>
          </cell>
          <cell r="B226" t="str">
            <v>ARDA MITIGEUR DOUCHE - CHROME - 15190601</v>
          </cell>
          <cell r="C226">
            <v>236</v>
          </cell>
        </row>
        <row r="227">
          <cell r="A227">
            <v>105836</v>
          </cell>
          <cell r="B227" t="str">
            <v>ARDA MITIGEUR CUISINE MURALE - CHROME - 15191221</v>
          </cell>
          <cell r="C227">
            <v>258</v>
          </cell>
        </row>
        <row r="228">
          <cell r="A228">
            <v>105837</v>
          </cell>
          <cell r="B228" t="str">
            <v>ARDA MITIGEUR CUISINE SUR TABLE - CHROME - 15194031</v>
          </cell>
          <cell r="C228">
            <v>210</v>
          </cell>
        </row>
        <row r="229">
          <cell r="A229">
            <v>105838</v>
          </cell>
          <cell r="B229" t="str">
            <v>VENUS MELANGEUR CUISINE SUR TABLE - CHROME - 15321131</v>
          </cell>
          <cell r="C229">
            <v>165</v>
          </cell>
        </row>
        <row r="230">
          <cell r="A230">
            <v>105839</v>
          </cell>
          <cell r="B230" t="str">
            <v>VENUS MELANGEUR CUISINE MURALE - CHROME - 15321231</v>
          </cell>
          <cell r="C230">
            <v>198</v>
          </cell>
        </row>
        <row r="231">
          <cell r="A231">
            <v>105840</v>
          </cell>
          <cell r="B231" t="str">
            <v>VENUS ROBINET EUA FROIDE MURAL - CHROME - 15320411  /  15320421</v>
          </cell>
          <cell r="C231">
            <v>102</v>
          </cell>
        </row>
        <row r="232">
          <cell r="A232">
            <v>105841</v>
          </cell>
          <cell r="B232" t="str">
            <v>VENUS ROBINET EAU FROIDE SUR TABLE - CHROME - 15320111  /   15900406</v>
          </cell>
          <cell r="C232">
            <v>114</v>
          </cell>
        </row>
        <row r="233">
          <cell r="A233">
            <v>105842</v>
          </cell>
          <cell r="B233" t="str">
            <v>RONDO MITIGEUR LAVABO LONG - CHROME - 15160151</v>
          </cell>
          <cell r="C233">
            <v>580</v>
          </cell>
        </row>
        <row r="234">
          <cell r="A234">
            <v>105843</v>
          </cell>
          <cell r="B234" t="str">
            <v>RONDO MITIGEUR LAVABO - CHROME - 15160101</v>
          </cell>
          <cell r="C234">
            <v>380</v>
          </cell>
        </row>
        <row r="235">
          <cell r="A235">
            <v>105844</v>
          </cell>
          <cell r="B235" t="str">
            <v>RONDO MITIGEUR BAIGNOIRE - CHROME - 15160501</v>
          </cell>
          <cell r="C235">
            <v>560</v>
          </cell>
        </row>
        <row r="236">
          <cell r="A236">
            <v>105845</v>
          </cell>
          <cell r="B236" t="str">
            <v>RONDO MITIGEUR BIDET - CHROME - 15161301</v>
          </cell>
          <cell r="C236">
            <v>400</v>
          </cell>
        </row>
        <row r="237">
          <cell r="A237">
            <v>105846</v>
          </cell>
          <cell r="B237" t="str">
            <v>RONDO MITIGEUR DOUCHE - CHROME - 15160601</v>
          </cell>
          <cell r="C237">
            <v>460</v>
          </cell>
        </row>
        <row r="238">
          <cell r="A238">
            <v>105847</v>
          </cell>
          <cell r="B238" t="str">
            <v>RONDO MITIGEUR CUISINE SUR TABLE - CHROME - 15162321</v>
          </cell>
          <cell r="C238">
            <v>380</v>
          </cell>
        </row>
        <row r="239">
          <cell r="A239">
            <v>105848</v>
          </cell>
          <cell r="B239" t="str">
            <v>RONDO MITIGEUR CUISINE SUR TABLE - NOIR - 15162334</v>
          </cell>
          <cell r="C239">
            <v>540</v>
          </cell>
        </row>
        <row r="240">
          <cell r="A240">
            <v>105849</v>
          </cell>
          <cell r="B240" t="str">
            <v>LENTO MITIGEUR LAVABO LONG - CHROME - 15490151</v>
          </cell>
          <cell r="C240">
            <v>580</v>
          </cell>
        </row>
        <row r="241">
          <cell r="A241">
            <v>105850</v>
          </cell>
          <cell r="B241" t="str">
            <v>LENTO MITIGEUR LAVABO - CHROME - 15490101</v>
          </cell>
          <cell r="C241">
            <v>320</v>
          </cell>
        </row>
        <row r="242">
          <cell r="A242">
            <v>105851</v>
          </cell>
          <cell r="B242" t="str">
            <v>LENTO MITIGEUR BAIGNOIRE - CHROME - 15490501</v>
          </cell>
          <cell r="C242">
            <v>390</v>
          </cell>
        </row>
        <row r="243">
          <cell r="A243">
            <v>105852</v>
          </cell>
          <cell r="B243" t="str">
            <v>LENTO MITIGEUR BIDET - CHROME - 15491301</v>
          </cell>
          <cell r="C243">
            <v>335</v>
          </cell>
        </row>
        <row r="244">
          <cell r="A244">
            <v>105853</v>
          </cell>
          <cell r="B244" t="str">
            <v>LENTO MITIGEUR DOUCHE - CHROME - 15490601</v>
          </cell>
          <cell r="C244">
            <v>350</v>
          </cell>
        </row>
        <row r="245">
          <cell r="A245">
            <v>105854</v>
          </cell>
          <cell r="B245" t="str">
            <v>LENTO MITIGEUR CUISINE MURALE -  CHROME - 15490421</v>
          </cell>
          <cell r="C245">
            <v>405</v>
          </cell>
        </row>
        <row r="246">
          <cell r="A246">
            <v>105855</v>
          </cell>
          <cell r="B246" t="str">
            <v>LENTO MITIGEUR CUISINE SUR TABLE - CHROME - 15492331</v>
          </cell>
          <cell r="C246">
            <v>370</v>
          </cell>
        </row>
        <row r="247">
          <cell r="A247">
            <v>105856</v>
          </cell>
          <cell r="B247" t="str">
            <v>LENTO MITIGEUR CUISINE SUR TABLE - GRANITE-NOIR - 15492315</v>
          </cell>
          <cell r="C247">
            <v>495</v>
          </cell>
        </row>
        <row r="248">
          <cell r="A248">
            <v>105857</v>
          </cell>
          <cell r="B248" t="str">
            <v>NEON MITIGEUR LAVABO MOYEN - CHROME - 15710171</v>
          </cell>
          <cell r="C248">
            <v>375</v>
          </cell>
        </row>
        <row r="249">
          <cell r="A249">
            <v>105858</v>
          </cell>
          <cell r="B249" t="str">
            <v>NEON MITIGEUR LAVABO  - CHROME - 15710101</v>
          </cell>
          <cell r="C249">
            <v>300</v>
          </cell>
        </row>
        <row r="250">
          <cell r="A250">
            <v>105859</v>
          </cell>
          <cell r="B250" t="str">
            <v>NEON MITIGEUR BAIGNOIRE - CHROME - 15710501</v>
          </cell>
          <cell r="C250">
            <v>375</v>
          </cell>
        </row>
        <row r="251">
          <cell r="A251">
            <v>105860</v>
          </cell>
          <cell r="B251" t="str">
            <v>NEON MITIGEUR BIDET - CHROME - 15711311</v>
          </cell>
          <cell r="C251">
            <v>335</v>
          </cell>
        </row>
        <row r="252">
          <cell r="A252">
            <v>105861</v>
          </cell>
          <cell r="B252" t="str">
            <v>NEON MITIGEUR DOUCHE - CHROME - 15710611</v>
          </cell>
          <cell r="C252">
            <v>355</v>
          </cell>
        </row>
        <row r="253">
          <cell r="A253">
            <v>105862</v>
          </cell>
          <cell r="B253" t="str">
            <v>NEON MITIGEUR CUISINE MURALE - CHROME - 15711231</v>
          </cell>
          <cell r="C253">
            <v>405</v>
          </cell>
        </row>
        <row r="254">
          <cell r="A254">
            <v>105863</v>
          </cell>
          <cell r="B254" t="str">
            <v>NEON MITIGEUR CUISINE SUR TABLE - CHROME - 15711101</v>
          </cell>
          <cell r="C254">
            <v>370</v>
          </cell>
        </row>
        <row r="255">
          <cell r="A255">
            <v>105864</v>
          </cell>
          <cell r="B255" t="str">
            <v>ACROBAT MITIGEUR CUISINE SUR TABLE  PRO - CHROME - 15292331</v>
          </cell>
          <cell r="C255">
            <v>1540</v>
          </cell>
        </row>
        <row r="256">
          <cell r="A256">
            <v>105865</v>
          </cell>
          <cell r="B256" t="str">
            <v>HENA MITIGEUR CUISINE SUR TABLE  PRO - CHROME - 15272331</v>
          </cell>
          <cell r="C256">
            <v>1160</v>
          </cell>
        </row>
        <row r="257">
          <cell r="A257">
            <v>105866</v>
          </cell>
          <cell r="B257" t="str">
            <v>STAR ROBINET EAU FROIDE - 1/4 TOUR - CHROME - 15900901</v>
          </cell>
          <cell r="C257">
            <v>150</v>
          </cell>
        </row>
        <row r="258">
          <cell r="A258">
            <v>105867</v>
          </cell>
          <cell r="B258" t="str">
            <v>ROBINET DE JARDIN - 1/4 TOUR- RM01 - 1/2 - 1/2 - CHROME - 15902121</v>
          </cell>
          <cell r="C258">
            <v>43</v>
          </cell>
        </row>
        <row r="259">
          <cell r="A259">
            <v>105868</v>
          </cell>
          <cell r="B259" t="str">
            <v>ROBINET DE JARDIN - 1/4 TOUR- RM02 - 1/2 - 1/2 - CHROME - 15902123</v>
          </cell>
          <cell r="C259">
            <v>43</v>
          </cell>
        </row>
        <row r="260">
          <cell r="A260">
            <v>105869</v>
          </cell>
          <cell r="B260" t="str">
            <v xml:space="preserve">VENUS ROBINET POUR MACHINE A LAVER - CHROME - 15900421 </v>
          </cell>
          <cell r="C260">
            <v>50</v>
          </cell>
        </row>
        <row r="261">
          <cell r="A261">
            <v>105870</v>
          </cell>
          <cell r="B261" t="str">
            <v>VENUS ROBINET DE SERVICE 1/2 - CHROME - 15900411</v>
          </cell>
          <cell r="C261">
            <v>50</v>
          </cell>
        </row>
        <row r="262">
          <cell r="A262">
            <v>105871</v>
          </cell>
          <cell r="B262" t="str">
            <v>ALFA ROBINET EQUERRE - 1/2-1/2 - 1/4 TOUR - CHROME - 15910911</v>
          </cell>
          <cell r="C262">
            <v>54</v>
          </cell>
        </row>
        <row r="263">
          <cell r="A263">
            <v>105872</v>
          </cell>
          <cell r="B263" t="str">
            <v>ALFA ROBINET EQUERRE - 1/2-3/8 - 1/4 TOUR - CHROME - 15910901</v>
          </cell>
          <cell r="C263">
            <v>54</v>
          </cell>
        </row>
        <row r="264">
          <cell r="A264">
            <v>105873</v>
          </cell>
          <cell r="B264" t="str">
            <v>VENUS ROBINET EQUERRE - 1/2-1/2 - NORMAL - CHROME - 15910531</v>
          </cell>
          <cell r="C264">
            <v>40</v>
          </cell>
        </row>
        <row r="265">
          <cell r="A265">
            <v>105874</v>
          </cell>
          <cell r="B265" t="str">
            <v>VENUS ROBINET EQUERRE - 1/2-3/8 - NORMAL - CHROME - 15910521</v>
          </cell>
          <cell r="C265">
            <v>40</v>
          </cell>
        </row>
        <row r="266">
          <cell r="A266">
            <v>105875</v>
          </cell>
          <cell r="B266" t="str">
            <v>BETA ROBINET EQUERRE - 1/2-1/2 - 1/4 TOUR - CHROME - 15911021</v>
          </cell>
          <cell r="C266">
            <v>46</v>
          </cell>
        </row>
        <row r="267">
          <cell r="A267">
            <v>105876</v>
          </cell>
          <cell r="B267" t="str">
            <v>BETA ROBINET EQUERRE - 1/2-3/8 - 1/4 TOUR - CHROME - 15911011</v>
          </cell>
          <cell r="C267">
            <v>46</v>
          </cell>
        </row>
        <row r="268">
          <cell r="A268">
            <v>105877</v>
          </cell>
          <cell r="B268" t="str">
            <v>FLEXIBLE DE RACCORDEMENT-  FF - 3/8 - 1/2 - 30 CM - 15991232</v>
          </cell>
          <cell r="C268">
            <v>13.25</v>
          </cell>
        </row>
        <row r="269">
          <cell r="A269">
            <v>105878</v>
          </cell>
          <cell r="B269" t="str">
            <v>FLEXIBLE DE RACCORDEMENT - FF - 3/8 - 1/2 - 50 CM - 15991252</v>
          </cell>
          <cell r="C269">
            <v>15.6</v>
          </cell>
        </row>
        <row r="270">
          <cell r="A270">
            <v>105879</v>
          </cell>
          <cell r="B270" t="str">
            <v>FLEXIBLE DE ROBINETTERIE - M10X1 - F  3/8" - 42,5 CM - 15990280</v>
          </cell>
          <cell r="C270">
            <v>11.8</v>
          </cell>
        </row>
        <row r="271">
          <cell r="A271">
            <v>105880</v>
          </cell>
          <cell r="B271" t="str">
            <v>FLEXIBLE DE ROBINETTERIE - M10X1 - F  3/8" - 70 CM - 15990310</v>
          </cell>
          <cell r="C271">
            <v>13.3</v>
          </cell>
        </row>
        <row r="272">
          <cell r="A272">
            <v>105881</v>
          </cell>
          <cell r="B272" t="str">
            <v>FLEXIBLE DE RACCORDEMENT - FF - 3/8 - 3/8 - 30 CM - 15991032</v>
          </cell>
          <cell r="C272">
            <v>11.9</v>
          </cell>
        </row>
        <row r="273">
          <cell r="A273">
            <v>105882</v>
          </cell>
          <cell r="B273" t="str">
            <v>FLEXIBLE DE RACCORDEMENT - FF - 3/8 - 3/8 - 50 CM - 15991052</v>
          </cell>
          <cell r="C273">
            <v>13.9</v>
          </cell>
        </row>
        <row r="274">
          <cell r="A274">
            <v>105883</v>
          </cell>
          <cell r="B274" t="str">
            <v>FLEXIBLE DE RACCORDEMENT - FF - 3/8 - 3/8 - 60 CM - 15991062</v>
          </cell>
          <cell r="C274">
            <v>15</v>
          </cell>
        </row>
        <row r="275">
          <cell r="A275">
            <v>105884</v>
          </cell>
          <cell r="B275" t="str">
            <v>FLEXIBLE DE RACCORDEMENT - FF - 1/2 - 1/2 - 50 CM - 15991352</v>
          </cell>
          <cell r="C275">
            <v>16.3</v>
          </cell>
        </row>
        <row r="276">
          <cell r="A276">
            <v>105885</v>
          </cell>
          <cell r="B276" t="str">
            <v>FLEXIBLE DE RACCORDEMENT - MF - 1/2 - 1/2 - 30 CM - 15991432</v>
          </cell>
          <cell r="C276">
            <v>12</v>
          </cell>
        </row>
        <row r="277">
          <cell r="A277">
            <v>105886</v>
          </cell>
          <cell r="B277" t="str">
            <v>FLEXIBLE DE RACCORDEMENT - MF - 1/2 - 1/2 - 40 CM - 15991442</v>
          </cell>
          <cell r="C277">
            <v>12.8</v>
          </cell>
        </row>
        <row r="278">
          <cell r="A278">
            <v>105887</v>
          </cell>
          <cell r="B278" t="str">
            <v>FLEXIBLE DE RACCORDEMENT - MF - 1/2 - 1/2 - 50 CM - 15991452</v>
          </cell>
          <cell r="C278">
            <v>13.4</v>
          </cell>
        </row>
        <row r="279">
          <cell r="A279">
            <v>105888</v>
          </cell>
          <cell r="B279" t="str">
            <v>FLEXIBLE DE RACCORDEMENT - MF - 1/2 - 1/2 - 60 CM - 15991462</v>
          </cell>
          <cell r="C279">
            <v>14</v>
          </cell>
        </row>
        <row r="280">
          <cell r="A280">
            <v>105889</v>
          </cell>
          <cell r="B280" t="str">
            <v>FLEXIBLE DE RACCORDEMENT POUR CHAUFFE EAU - Ø  16MM- MF - 1/2 -1/2 - 60 CM- 15991822</v>
          </cell>
          <cell r="C280">
            <v>35</v>
          </cell>
        </row>
        <row r="281">
          <cell r="A281">
            <v>105890</v>
          </cell>
          <cell r="B281" t="str">
            <v>ROBINET DE JARDIN - 1/4 TOUR- RM01 - 1/2 - 3/4  CHROME -  15902126</v>
          </cell>
          <cell r="C281">
            <v>43</v>
          </cell>
        </row>
        <row r="282">
          <cell r="A282">
            <v>105891</v>
          </cell>
          <cell r="B282" t="str">
            <v>ROBINET DE JARDIN - 1/4 TOUR- RM02 - 1/2 - 3/4  CHROME -  15902127</v>
          </cell>
          <cell r="C282">
            <v>43</v>
          </cell>
        </row>
        <row r="283">
          <cell r="A283">
            <v>105892</v>
          </cell>
          <cell r="B283" t="str">
            <v>FLEXIBLE DE RACCORDEMENT POUR CHAUFFE EAU - Ø  16MM- FF - 1/2 -1/2 - 60 CM- 15991832</v>
          </cell>
          <cell r="C283">
            <v>35.5</v>
          </cell>
        </row>
        <row r="284">
          <cell r="A284">
            <v>105893</v>
          </cell>
          <cell r="B284" t="str">
            <v>TRIO ROBINET EQUERRE - DEUX EN UN - 1/2-3/4-1/2 -  15910251</v>
          </cell>
          <cell r="C284">
            <v>84</v>
          </cell>
        </row>
        <row r="285">
          <cell r="A285">
            <v>105894</v>
          </cell>
          <cell r="C285">
            <v>0</v>
          </cell>
        </row>
        <row r="286">
          <cell r="A286">
            <v>105895</v>
          </cell>
          <cell r="C286">
            <v>0</v>
          </cell>
        </row>
        <row r="287">
          <cell r="A287">
            <v>105896</v>
          </cell>
          <cell r="C287">
            <v>0</v>
          </cell>
        </row>
        <row r="288">
          <cell r="A288">
            <v>105897</v>
          </cell>
          <cell r="C288">
            <v>0</v>
          </cell>
        </row>
        <row r="289">
          <cell r="A289">
            <v>105898</v>
          </cell>
          <cell r="C289">
            <v>0</v>
          </cell>
        </row>
        <row r="290">
          <cell r="A290">
            <v>105899</v>
          </cell>
          <cell r="C290">
            <v>0</v>
          </cell>
        </row>
        <row r="292">
          <cell r="A292">
            <v>105900</v>
          </cell>
          <cell r="B292" t="str">
            <v xml:space="preserve">ROYAL TUBE -4 M- PPR PN20  - 20 </v>
          </cell>
          <cell r="C292">
            <v>23.6</v>
          </cell>
        </row>
        <row r="293">
          <cell r="A293">
            <v>105901</v>
          </cell>
          <cell r="B293" t="str">
            <v>ROYAL TUBE -4 M- PPR PN20 - 25</v>
          </cell>
          <cell r="C293">
            <v>34.53</v>
          </cell>
        </row>
        <row r="294">
          <cell r="A294">
            <v>105902</v>
          </cell>
          <cell r="B294" t="str">
            <v>ROYAL TUBE -4 M- PPR PN20  - 32</v>
          </cell>
          <cell r="C294">
            <v>63.99</v>
          </cell>
        </row>
        <row r="295">
          <cell r="A295">
            <v>105903</v>
          </cell>
          <cell r="B295" t="str">
            <v>ROYAL MANCHON EGAL - 20</v>
          </cell>
          <cell r="C295">
            <v>0.73</v>
          </cell>
        </row>
        <row r="296">
          <cell r="A296">
            <v>105904</v>
          </cell>
          <cell r="B296" t="str">
            <v>ROYAL MANCHON EGAL - 25</v>
          </cell>
          <cell r="C296">
            <v>0.93</v>
          </cell>
        </row>
        <row r="297">
          <cell r="A297">
            <v>105905</v>
          </cell>
          <cell r="B297" t="str">
            <v>ROYAL MANCHON EGAL - 32</v>
          </cell>
          <cell r="C297">
            <v>1.64</v>
          </cell>
        </row>
        <row r="298">
          <cell r="A298">
            <v>105906</v>
          </cell>
          <cell r="B298" t="str">
            <v xml:space="preserve">ROYAL  REDUCTION  25X20  </v>
          </cell>
          <cell r="C298">
            <v>0.76</v>
          </cell>
        </row>
        <row r="299">
          <cell r="A299">
            <v>105907</v>
          </cell>
          <cell r="B299" t="str">
            <v xml:space="preserve">ROYAL  REDUCTION  32X20 </v>
          </cell>
          <cell r="C299">
            <v>1.1499999999999999</v>
          </cell>
        </row>
        <row r="300">
          <cell r="A300">
            <v>105908</v>
          </cell>
          <cell r="B300" t="str">
            <v xml:space="preserve">ROYAL  REDUCTION  32X25  </v>
          </cell>
          <cell r="C300">
            <v>1.19</v>
          </cell>
        </row>
        <row r="301">
          <cell r="A301">
            <v>105909</v>
          </cell>
          <cell r="B301" t="str">
            <v xml:space="preserve">ROYAL COUDE EGAL 90  -  20  </v>
          </cell>
          <cell r="C301">
            <v>0.88</v>
          </cell>
        </row>
        <row r="302">
          <cell r="A302">
            <v>105910</v>
          </cell>
          <cell r="B302" t="str">
            <v xml:space="preserve">ROYAL COUDE EGAL 90 -  25  </v>
          </cell>
          <cell r="C302">
            <v>1.1299999999999999</v>
          </cell>
        </row>
        <row r="303">
          <cell r="A303">
            <v>105911</v>
          </cell>
          <cell r="B303" t="str">
            <v xml:space="preserve">OYAL COUDE EGAL 90 - 32  </v>
          </cell>
          <cell r="C303">
            <v>2.1999999999999997</v>
          </cell>
        </row>
        <row r="304">
          <cell r="A304">
            <v>105912</v>
          </cell>
          <cell r="B304" t="str">
            <v xml:space="preserve">ROYALCOUDE EGAL 45 - 20  </v>
          </cell>
          <cell r="C304">
            <v>1.1599999999999999</v>
          </cell>
        </row>
        <row r="305">
          <cell r="A305">
            <v>105913</v>
          </cell>
          <cell r="B305" t="str">
            <v xml:space="preserve">ROYAL COUDE EGAL 45 - 25  </v>
          </cell>
          <cell r="C305">
            <v>1.6</v>
          </cell>
        </row>
        <row r="306">
          <cell r="A306">
            <v>105914</v>
          </cell>
          <cell r="B306" t="str">
            <v xml:space="preserve">ROYAL COUDE EGAL 45- 32 </v>
          </cell>
          <cell r="C306">
            <v>2.59</v>
          </cell>
        </row>
        <row r="307">
          <cell r="A307">
            <v>105915</v>
          </cell>
          <cell r="B307" t="str">
            <v>ROYAL PONT DE CROISEMENT EN DOS D'ANE - 20</v>
          </cell>
          <cell r="C307">
            <v>3.2</v>
          </cell>
        </row>
        <row r="308">
          <cell r="A308">
            <v>105916</v>
          </cell>
          <cell r="B308" t="str">
            <v>ROYAL PONT DE CROISEMENT EN DOS D'ANE - 25</v>
          </cell>
          <cell r="C308">
            <v>4.5999999999999996</v>
          </cell>
        </row>
        <row r="309">
          <cell r="A309">
            <v>105917</v>
          </cell>
          <cell r="B309" t="str">
            <v>ROYAL PONT DE CROISEMENT EN DOS D'ANE - 32</v>
          </cell>
          <cell r="C309">
            <v>9.8533333333333317</v>
          </cell>
        </row>
        <row r="310">
          <cell r="A310">
            <v>105918</v>
          </cell>
          <cell r="B310" t="str">
            <v xml:space="preserve">ROYAL COUDE APPLIQUE FEM 20X1/2  </v>
          </cell>
          <cell r="C310">
            <v>7.47</v>
          </cell>
        </row>
        <row r="311">
          <cell r="A311">
            <v>105919</v>
          </cell>
          <cell r="B311" t="str">
            <v>ROYAL COUDE APPLIQUE FEM 25X1/2</v>
          </cell>
          <cell r="C311">
            <v>8.27</v>
          </cell>
        </row>
        <row r="312">
          <cell r="A312">
            <v>105920</v>
          </cell>
          <cell r="B312" t="str">
            <v xml:space="preserve">ROYAL TE  EGAL 20  </v>
          </cell>
          <cell r="C312">
            <v>1.07</v>
          </cell>
        </row>
        <row r="313">
          <cell r="A313">
            <v>105921</v>
          </cell>
          <cell r="B313" t="str">
            <v>ROYAL TE  EGAL 25</v>
          </cell>
          <cell r="C313">
            <v>1.67</v>
          </cell>
        </row>
        <row r="314">
          <cell r="A314">
            <v>105922</v>
          </cell>
          <cell r="B314" t="str">
            <v>ROYAL TE  EGAL 32</v>
          </cell>
          <cell r="C314">
            <v>3.47</v>
          </cell>
        </row>
        <row r="315">
          <cell r="A315">
            <v>105923</v>
          </cell>
          <cell r="B315" t="str">
            <v>ROYAL TE REDUCTION 25X20X20</v>
          </cell>
          <cell r="C315">
            <v>2.0699999999999998</v>
          </cell>
        </row>
        <row r="316">
          <cell r="A316">
            <v>105924</v>
          </cell>
          <cell r="B316" t="str">
            <v>ROYAL TE REDUCTION 25X25X20</v>
          </cell>
          <cell r="C316">
            <v>2.11</v>
          </cell>
        </row>
        <row r="317">
          <cell r="A317">
            <v>105925</v>
          </cell>
          <cell r="B317" t="str">
            <v>ROYAL TE REDUCTION 25X20X25</v>
          </cell>
          <cell r="C317">
            <v>1.81</v>
          </cell>
        </row>
        <row r="318">
          <cell r="A318">
            <v>105926</v>
          </cell>
          <cell r="B318" t="str">
            <v>ROTAL TE REDUCTION 32X20X32</v>
          </cell>
          <cell r="C318">
            <v>3.6533333333333333</v>
          </cell>
        </row>
        <row r="319">
          <cell r="A319">
            <v>105927</v>
          </cell>
          <cell r="B319" t="str">
            <v>ROYAL TE REDUCTION 32X25X32</v>
          </cell>
          <cell r="C319">
            <v>3.63</v>
          </cell>
        </row>
        <row r="320">
          <cell r="A320">
            <v>105928</v>
          </cell>
          <cell r="B320" t="str">
            <v xml:space="preserve">ROYAL  BOUCHON FEMEL  20  </v>
          </cell>
          <cell r="C320">
            <v>0.88</v>
          </cell>
        </row>
        <row r="321">
          <cell r="A321">
            <v>105929</v>
          </cell>
          <cell r="B321" t="str">
            <v>ROYAL  BOUCHON FEMEL  25</v>
          </cell>
          <cell r="C321">
            <v>1.1100000000000001</v>
          </cell>
        </row>
        <row r="322">
          <cell r="A322">
            <v>105930</v>
          </cell>
          <cell r="B322" t="str">
            <v>ROYAL  BOUCHON FEMEL  32</v>
          </cell>
          <cell r="C322">
            <v>2.11</v>
          </cell>
        </row>
        <row r="323">
          <cell r="A323">
            <v>105931</v>
          </cell>
          <cell r="B323" t="str">
            <v xml:space="preserve">ROYAL  RACCORD FILETE FM 20X1/2  </v>
          </cell>
          <cell r="C323">
            <v>6.67</v>
          </cell>
        </row>
        <row r="324">
          <cell r="A324">
            <v>105932</v>
          </cell>
          <cell r="B324" t="str">
            <v xml:space="preserve">ROYAL  RACCORD FILETE FM 20X3/4  </v>
          </cell>
          <cell r="C324">
            <v>9.33</v>
          </cell>
        </row>
        <row r="325">
          <cell r="A325">
            <v>105933</v>
          </cell>
          <cell r="B325" t="str">
            <v>ROYAL  RACCORD FILETE FM 25X1/2</v>
          </cell>
          <cell r="C325">
            <v>6.67</v>
          </cell>
        </row>
        <row r="326">
          <cell r="A326">
            <v>105934</v>
          </cell>
          <cell r="B326" t="str">
            <v xml:space="preserve">ROYAL  RACCORD FILETE FM 25X3/4  </v>
          </cell>
          <cell r="C326">
            <v>8.8000000000000007</v>
          </cell>
        </row>
        <row r="327">
          <cell r="A327">
            <v>105935</v>
          </cell>
          <cell r="B327" t="str">
            <v>ROYAL  RACCORD FILETE FM 32X1/2</v>
          </cell>
          <cell r="C327">
            <v>11.51</v>
          </cell>
        </row>
        <row r="328">
          <cell r="A328">
            <v>105936</v>
          </cell>
          <cell r="B328" t="str">
            <v xml:space="preserve">ROYAL RACCORD FILETE FM 32X3/4  </v>
          </cell>
          <cell r="C328">
            <v>13.33</v>
          </cell>
        </row>
        <row r="329">
          <cell r="A329">
            <v>105937</v>
          </cell>
          <cell r="B329" t="str">
            <v xml:space="preserve">ROYAL  RACCORD FILETE FM 32X1  </v>
          </cell>
          <cell r="C329">
            <v>17.329999999999998</v>
          </cell>
        </row>
        <row r="330">
          <cell r="A330">
            <v>105938</v>
          </cell>
          <cell r="B330" t="str">
            <v xml:space="preserve">ROYAL  RAC CORD FILETE M 20X1/2  </v>
          </cell>
          <cell r="C330">
            <v>8</v>
          </cell>
        </row>
        <row r="331">
          <cell r="A331">
            <v>105939</v>
          </cell>
          <cell r="B331" t="str">
            <v xml:space="preserve">ROYAL  RACCORD FILETE M 20X3/4  </v>
          </cell>
          <cell r="C331">
            <v>12</v>
          </cell>
        </row>
        <row r="332">
          <cell r="A332">
            <v>105940</v>
          </cell>
          <cell r="B332" t="str">
            <v>ROYAL  RACCORD FILETE M 25X1 /2</v>
          </cell>
          <cell r="C332">
            <v>9.07</v>
          </cell>
        </row>
        <row r="333">
          <cell r="A333">
            <v>105941</v>
          </cell>
          <cell r="B333" t="str">
            <v xml:space="preserve">ROYAL  RACCORD FILETE M 25X3/4  </v>
          </cell>
          <cell r="C333">
            <v>11.2</v>
          </cell>
        </row>
        <row r="334">
          <cell r="A334">
            <v>105942</v>
          </cell>
          <cell r="B334" t="str">
            <v xml:space="preserve">ROYAL  RACCORD  FILETE M 32X1/2 </v>
          </cell>
          <cell r="C334">
            <v>14</v>
          </cell>
        </row>
        <row r="335">
          <cell r="A335">
            <v>105943</v>
          </cell>
          <cell r="B335" t="str">
            <v xml:space="preserve">RAYAL  RACCORD FILETE M 32X3/4  </v>
          </cell>
          <cell r="C335">
            <v>16</v>
          </cell>
        </row>
        <row r="336">
          <cell r="A336">
            <v>105944</v>
          </cell>
          <cell r="B336" t="str">
            <v xml:space="preserve">ROYAL  RACCORD FILETE M 32X1  </v>
          </cell>
          <cell r="C336">
            <v>21.33</v>
          </cell>
        </row>
        <row r="337">
          <cell r="A337">
            <v>105945</v>
          </cell>
          <cell r="B337" t="str">
            <v xml:space="preserve">ROYAL  COUDE FILTE FEM 20X1/2  </v>
          </cell>
          <cell r="C337">
            <v>6.67</v>
          </cell>
        </row>
        <row r="338">
          <cell r="A338">
            <v>105946</v>
          </cell>
          <cell r="B338" t="str">
            <v xml:space="preserve">ROYAL  COUDE FILTE FEM 25X1/2 </v>
          </cell>
          <cell r="C338">
            <v>8</v>
          </cell>
        </row>
        <row r="339">
          <cell r="A339">
            <v>105947</v>
          </cell>
          <cell r="B339" t="str">
            <v xml:space="preserve">ROYAL  COUDE FILTE FEM 25X3/4  </v>
          </cell>
          <cell r="C339">
            <v>10.130000000000001</v>
          </cell>
        </row>
        <row r="340">
          <cell r="A340">
            <v>105948</v>
          </cell>
          <cell r="B340" t="str">
            <v xml:space="preserve">ROYAL  COUDE FILTE FEM 32X1/2  </v>
          </cell>
          <cell r="C340">
            <v>14.293333333333333</v>
          </cell>
        </row>
        <row r="341">
          <cell r="A341">
            <v>105949</v>
          </cell>
          <cell r="B341" t="str">
            <v xml:space="preserve">ROYAL  COUDE FILTE FEM 32X3/4  </v>
          </cell>
          <cell r="C341">
            <v>16.53</v>
          </cell>
        </row>
        <row r="342">
          <cell r="A342">
            <v>105950</v>
          </cell>
          <cell r="B342" t="str">
            <v xml:space="preserve">ROYAL  COUDE FILTE FEM 32X1  </v>
          </cell>
          <cell r="C342">
            <v>21.33</v>
          </cell>
        </row>
        <row r="343">
          <cell r="A343">
            <v>105951</v>
          </cell>
          <cell r="B343" t="str">
            <v xml:space="preserve">ROYAL  COUDE FILTE MAL 20X1/2  </v>
          </cell>
          <cell r="C343">
            <v>8.27</v>
          </cell>
        </row>
        <row r="344">
          <cell r="A344">
            <v>105952</v>
          </cell>
          <cell r="B344" t="str">
            <v xml:space="preserve">ROYAL  COUDE FILTE MAL 25X1/2  </v>
          </cell>
          <cell r="C344">
            <v>9.07</v>
          </cell>
        </row>
        <row r="345">
          <cell r="A345">
            <v>105953</v>
          </cell>
          <cell r="B345" t="str">
            <v xml:space="preserve">ROYAL  COUDE FILTE MAL 25X3/4  </v>
          </cell>
          <cell r="C345">
            <v>12.8</v>
          </cell>
        </row>
        <row r="346">
          <cell r="A346">
            <v>105954</v>
          </cell>
          <cell r="B346" t="str">
            <v>ROYAL  COUDE FILTE MAL 32X1/2</v>
          </cell>
          <cell r="C346">
            <v>16.8</v>
          </cell>
        </row>
        <row r="347">
          <cell r="A347">
            <v>105955</v>
          </cell>
          <cell r="B347" t="str">
            <v xml:space="preserve">ROYAL  COUDE FILTE MAL 32X3/4  </v>
          </cell>
          <cell r="C347">
            <v>17.86</v>
          </cell>
        </row>
        <row r="348">
          <cell r="A348">
            <v>105956</v>
          </cell>
          <cell r="B348" t="str">
            <v xml:space="preserve">ROYAL  COUDE FILTE MAL 32X1 </v>
          </cell>
          <cell r="C348">
            <v>23.73</v>
          </cell>
        </row>
        <row r="349">
          <cell r="A349">
            <v>105957</v>
          </cell>
          <cell r="B349" t="str">
            <v xml:space="preserve">ROYAL   TE  FILTE FEM 20X1/2X20 </v>
          </cell>
          <cell r="C349">
            <v>7.73</v>
          </cell>
        </row>
        <row r="350">
          <cell r="A350">
            <v>105958</v>
          </cell>
          <cell r="B350" t="str">
            <v xml:space="preserve">ROYAL   TE  FILTE FEM 25X1/2X25  </v>
          </cell>
          <cell r="C350">
            <v>9.07</v>
          </cell>
        </row>
        <row r="351">
          <cell r="A351">
            <v>105959</v>
          </cell>
          <cell r="B351" t="str">
            <v xml:space="preserve">ROYAL   TE  FILTE FEM 25X3/4X25  </v>
          </cell>
          <cell r="C351">
            <v>10.67</v>
          </cell>
        </row>
        <row r="352">
          <cell r="A352">
            <v>105960</v>
          </cell>
          <cell r="B352" t="str">
            <v>ROYAL   TE  FILTE FEM 32X1/2X32</v>
          </cell>
          <cell r="C352">
            <v>18.66</v>
          </cell>
        </row>
        <row r="353">
          <cell r="A353">
            <v>105961</v>
          </cell>
          <cell r="B353" t="str">
            <v xml:space="preserve">ROYAL   TE  FILTE FEM 32X3/4X32 </v>
          </cell>
          <cell r="C353">
            <v>19.329999999999998</v>
          </cell>
        </row>
        <row r="354">
          <cell r="A354">
            <v>105962</v>
          </cell>
          <cell r="B354" t="str">
            <v xml:space="preserve">ROYAL   TE  FILTE FEM 32X1X32 </v>
          </cell>
          <cell r="C354">
            <v>22.66</v>
          </cell>
        </row>
        <row r="355">
          <cell r="A355">
            <v>105963</v>
          </cell>
          <cell r="B355" t="str">
            <v>ROYAL   ROBINET ARRET 20X1/2</v>
          </cell>
          <cell r="C355">
            <v>63.99</v>
          </cell>
        </row>
        <row r="356">
          <cell r="A356">
            <v>105964</v>
          </cell>
          <cell r="B356" t="str">
            <v xml:space="preserve">ROYAL   ROBINET ARRET 25X3/4  </v>
          </cell>
          <cell r="C356">
            <v>66.39</v>
          </cell>
        </row>
        <row r="357">
          <cell r="A357">
            <v>105965</v>
          </cell>
          <cell r="B357" t="str">
            <v>ROYAL   ROBINET ARRET 32X1</v>
          </cell>
          <cell r="C357">
            <v>93.33</v>
          </cell>
        </row>
        <row r="358">
          <cell r="A358">
            <v>105966</v>
          </cell>
          <cell r="B358" t="str">
            <v xml:space="preserve">ROYAL   BOUCHON MALE  20  </v>
          </cell>
          <cell r="C358">
            <v>0.8</v>
          </cell>
        </row>
        <row r="359">
          <cell r="A359">
            <v>105967</v>
          </cell>
          <cell r="B359" t="str">
            <v>ROYAL   BOUCHON MALE  25</v>
          </cell>
          <cell r="C359">
            <v>0.8</v>
          </cell>
        </row>
        <row r="360">
          <cell r="A360">
            <v>105968</v>
          </cell>
          <cell r="B360" t="str">
            <v xml:space="preserve">ROYAL   BOUCHON MALE  32  </v>
          </cell>
          <cell r="C360">
            <v>1.2</v>
          </cell>
        </row>
        <row r="361">
          <cell r="A361">
            <v>105969</v>
          </cell>
          <cell r="B361" t="str">
            <v xml:space="preserve">ROYAL   ROBINET A BILLE 20  </v>
          </cell>
          <cell r="C361">
            <v>17.329999999999998</v>
          </cell>
        </row>
        <row r="362">
          <cell r="A362">
            <v>105970</v>
          </cell>
          <cell r="B362" t="str">
            <v>ROYAL   ROBINET A BILLE 25</v>
          </cell>
          <cell r="C362">
            <v>21.33</v>
          </cell>
        </row>
        <row r="363">
          <cell r="A363">
            <v>105971</v>
          </cell>
          <cell r="B363" t="str">
            <v>ROYAL   ROBINET A BILLE 32</v>
          </cell>
          <cell r="C363">
            <v>32</v>
          </cell>
        </row>
        <row r="364">
          <cell r="A364">
            <v>105972</v>
          </cell>
          <cell r="B364" t="str">
            <v xml:space="preserve">ROYAL  MACHINE A SOUDER </v>
          </cell>
          <cell r="C364">
            <v>586.66</v>
          </cell>
        </row>
        <row r="365">
          <cell r="A365">
            <v>105973</v>
          </cell>
          <cell r="B365" t="str">
            <v xml:space="preserve">ROYAL  COURBE DE CROISEMENT  20 </v>
          </cell>
          <cell r="C365">
            <v>2.67</v>
          </cell>
        </row>
        <row r="366">
          <cell r="A366">
            <v>105974</v>
          </cell>
          <cell r="B366" t="str">
            <v xml:space="preserve">ROYAL  COURBE DE CROISEMENT  25 </v>
          </cell>
          <cell r="C366">
            <v>4</v>
          </cell>
        </row>
        <row r="367">
          <cell r="A367">
            <v>105975</v>
          </cell>
          <cell r="B367" t="str">
            <v>ROYAL  COURBE DE CROISEMENT  32</v>
          </cell>
          <cell r="C367">
            <v>8</v>
          </cell>
        </row>
        <row r="368">
          <cell r="A368">
            <v>105976</v>
          </cell>
          <cell r="B368" t="str">
            <v xml:space="preserve">ROYAL   COLLIER  20 </v>
          </cell>
          <cell r="C368">
            <v>0.53</v>
          </cell>
        </row>
        <row r="369">
          <cell r="A369">
            <v>105977</v>
          </cell>
          <cell r="B369" t="str">
            <v xml:space="preserve">ROYAL   COLLIER  25  </v>
          </cell>
          <cell r="C369">
            <v>0.67010000000000003</v>
          </cell>
        </row>
        <row r="370">
          <cell r="A370">
            <v>105978</v>
          </cell>
          <cell r="B370" t="str">
            <v xml:space="preserve">ROYAL   COLLIER  32  </v>
          </cell>
          <cell r="C370">
            <v>0.93</v>
          </cell>
        </row>
        <row r="376">
          <cell r="A376">
            <v>109017</v>
          </cell>
          <cell r="B376" t="str">
            <v>ROBINET EQUERRE - ELG -   1/2 - 1/2 - CHROME - G 129</v>
          </cell>
          <cell r="C376">
            <v>36</v>
          </cell>
        </row>
        <row r="377">
          <cell r="A377">
            <v>109018</v>
          </cell>
          <cell r="B377" t="str">
            <v>ROBINET EQUERRE  - ELG -  1/2 - 3/8 - CHROME - G 129</v>
          </cell>
          <cell r="C377">
            <v>36</v>
          </cell>
        </row>
        <row r="378">
          <cell r="A378">
            <v>109019</v>
          </cell>
          <cell r="B378" t="str">
            <v>ROBINET EQUERRE  - ELG -  1/2 - 3/4 - CHROME - G 129</v>
          </cell>
          <cell r="C378">
            <v>40</v>
          </cell>
        </row>
        <row r="379">
          <cell r="A379">
            <v>109020</v>
          </cell>
          <cell r="B379" t="str">
            <v>ROBINET EQUERRE - ELG -   1/2 - 1/2 - CHROME - G 124</v>
          </cell>
          <cell r="C379">
            <v>36</v>
          </cell>
        </row>
        <row r="380">
          <cell r="A380">
            <v>109021</v>
          </cell>
          <cell r="B380" t="str">
            <v>ROBINET EQUERRE - ELG -  1/2 - 1/2 - CHROME - G 136</v>
          </cell>
          <cell r="C380">
            <v>40</v>
          </cell>
        </row>
        <row r="381">
          <cell r="A381">
            <v>109022</v>
          </cell>
          <cell r="B381" t="str">
            <v>ROBINET EQUERRE - ELG -   1/2 - 1/2 - CHROME - XY 8017</v>
          </cell>
          <cell r="C381">
            <v>36</v>
          </cell>
        </row>
        <row r="382">
          <cell r="A382">
            <v>109023</v>
          </cell>
          <cell r="B382" t="str">
            <v>ROBINET EQUERRE - ELG -   1/2 - 3/8 - CHROME - XY 8017</v>
          </cell>
          <cell r="C382">
            <v>36</v>
          </cell>
        </row>
        <row r="383">
          <cell r="A383">
            <v>109024</v>
          </cell>
          <cell r="B383" t="str">
            <v>ROBINET EQUERRE - ELG -   1/2 - 3/4 - CHROME - XY 8017</v>
          </cell>
          <cell r="C383">
            <v>40</v>
          </cell>
        </row>
        <row r="384">
          <cell r="A384">
            <v>109025</v>
          </cell>
          <cell r="B384" t="str">
            <v>ROBINET EQUERRE - ELG -   1/2 - 3/8 - CHROME - XY 8026</v>
          </cell>
          <cell r="C384">
            <v>32</v>
          </cell>
        </row>
        <row r="385">
          <cell r="A385">
            <v>109026</v>
          </cell>
          <cell r="B385" t="str">
            <v>ROBINET EQUERRE  - ELG -  DOUBLE SORTIE / 1/2 - 1/2 - 1/2 - CHROME - XY 8041</v>
          </cell>
          <cell r="C385">
            <v>46</v>
          </cell>
        </row>
        <row r="386">
          <cell r="A386">
            <v>109027</v>
          </cell>
          <cell r="B386" t="str">
            <v>ROBINET EQUERRE - ELG -  1/2 - 1/2 - CHROME - XY 8084</v>
          </cell>
          <cell r="C386">
            <v>36</v>
          </cell>
        </row>
        <row r="387">
          <cell r="A387">
            <v>109028</v>
          </cell>
          <cell r="B387" t="str">
            <v xml:space="preserve">ROBINET EQUERRE  - ELG - DOUBLE SORTIE -  1/2 - 1/2 - 1/2 - CHROME - XY 8101   </v>
          </cell>
          <cell r="C387">
            <v>46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73"/>
  <sheetViews>
    <sheetView tabSelected="1" topLeftCell="A142" workbookViewId="0">
      <selection activeCell="H1825" sqref="H1825:H1831"/>
    </sheetView>
  </sheetViews>
  <sheetFormatPr baseColWidth="10" defaultRowHeight="15" x14ac:dyDescent="0.2"/>
  <cols>
    <col min="1" max="1" width="5.140625" style="1" bestFit="1" customWidth="1"/>
    <col min="2" max="2" width="28.85546875" style="2" bestFit="1" customWidth="1"/>
    <col min="3" max="3" width="9" style="1" bestFit="1" customWidth="1"/>
    <col min="4" max="4" width="18.140625" style="3" bestFit="1" customWidth="1"/>
    <col min="5" max="5" width="16.85546875" style="4" bestFit="1" customWidth="1"/>
    <col min="6" max="6" width="91.42578125" style="1" bestFit="1" customWidth="1"/>
    <col min="7" max="8" width="18.28515625" style="5" bestFit="1" customWidth="1"/>
    <col min="9" max="9" width="27.42578125" style="1" bestFit="1" customWidth="1"/>
    <col min="10" max="10" width="20.28515625" style="1" bestFit="1" customWidth="1"/>
    <col min="11" max="11" width="16" style="5" bestFit="1" customWidth="1"/>
    <col min="12" max="13" width="16" style="1" bestFit="1" customWidth="1"/>
    <col min="14" max="14" width="14.7109375" style="1" bestFit="1" customWidth="1"/>
    <col min="15" max="16384" width="11.42578125" style="1"/>
  </cols>
  <sheetData>
    <row r="1" spans="1:11" x14ac:dyDescent="0.2">
      <c r="K1" s="1"/>
    </row>
    <row r="2" spans="1:11" x14ac:dyDescent="0.2">
      <c r="K2" s="1"/>
    </row>
    <row r="3" spans="1:11" ht="15.75" thickBot="1" x14ac:dyDescent="0.25">
      <c r="K3" s="1"/>
    </row>
    <row r="4" spans="1:11" ht="16.5" thickBot="1" x14ac:dyDescent="0.3">
      <c r="B4" s="6" t="s">
        <v>3</v>
      </c>
      <c r="C4" s="107" t="s">
        <v>52</v>
      </c>
      <c r="D4" s="107"/>
      <c r="E4" s="107"/>
      <c r="F4" s="107"/>
      <c r="G4" s="7" t="s">
        <v>4</v>
      </c>
      <c r="H4" s="8"/>
      <c r="K4" s="1"/>
    </row>
    <row r="5" spans="1:11" ht="16.5" thickBot="1" x14ac:dyDescent="0.3">
      <c r="B5" s="6"/>
      <c r="C5" s="108"/>
      <c r="D5" s="108"/>
      <c r="E5" s="108"/>
      <c r="F5" s="108"/>
      <c r="K5" s="1"/>
    </row>
    <row r="6" spans="1:11" ht="16.5" thickBot="1" x14ac:dyDescent="0.3">
      <c r="B6" s="6"/>
      <c r="C6" s="108"/>
      <c r="D6" s="108"/>
      <c r="E6" s="108"/>
      <c r="F6" s="108"/>
      <c r="G6" s="9"/>
      <c r="H6" s="10"/>
      <c r="K6" s="1"/>
    </row>
    <row r="7" spans="1:11" ht="16.5" thickBot="1" x14ac:dyDescent="0.3">
      <c r="B7" s="6" t="s">
        <v>5</v>
      </c>
      <c r="C7" s="108"/>
      <c r="D7" s="108"/>
      <c r="E7" s="108"/>
      <c r="F7" s="108"/>
      <c r="G7" s="9"/>
      <c r="H7" s="10"/>
      <c r="K7" s="1"/>
    </row>
    <row r="8" spans="1:11" x14ac:dyDescent="0.2">
      <c r="K8" s="1"/>
    </row>
    <row r="9" spans="1:11" ht="15.75" x14ac:dyDescent="0.25">
      <c r="A9" s="1">
        <v>1</v>
      </c>
      <c r="B9" s="11" t="s">
        <v>6</v>
      </c>
      <c r="C9" s="12" t="s">
        <v>7</v>
      </c>
      <c r="D9" s="12" t="s">
        <v>8</v>
      </c>
      <c r="E9" s="13" t="s">
        <v>9</v>
      </c>
      <c r="F9" s="12" t="s">
        <v>10</v>
      </c>
      <c r="G9" s="14" t="s">
        <v>11</v>
      </c>
      <c r="H9" s="14" t="s">
        <v>12</v>
      </c>
      <c r="K9" s="1"/>
    </row>
    <row r="10" spans="1:11" x14ac:dyDescent="0.2">
      <c r="B10" s="106">
        <v>44201</v>
      </c>
      <c r="C10" s="15">
        <v>13</v>
      </c>
      <c r="D10" s="16">
        <v>5</v>
      </c>
      <c r="E10" s="17">
        <v>100277</v>
      </c>
      <c r="F10" s="18" t="str">
        <f>VLOOKUP(E10,[1]DONNEES!A:C,2,FALSE)</f>
        <v>AERATEUR 18 CACHE VERT - M18CTJZ</v>
      </c>
      <c r="G10" s="19">
        <f>VLOOKUP(E10,[1]DONNEES!A:C,3,FALSE)</f>
        <v>12</v>
      </c>
      <c r="H10" s="19">
        <f t="shared" ref="H10:H45" si="0">D10*G10</f>
        <v>60</v>
      </c>
      <c r="K10" s="1"/>
    </row>
    <row r="11" spans="1:11" x14ac:dyDescent="0.2">
      <c r="B11" s="106">
        <v>44201</v>
      </c>
      <c r="C11" s="20"/>
      <c r="D11" s="16">
        <v>20</v>
      </c>
      <c r="E11" s="17">
        <v>100275</v>
      </c>
      <c r="F11" s="18" t="str">
        <f>VLOOKUP(E11,[1]DONNEES!A:C,2,FALSE)</f>
        <v>AERATEUR 24 RAYON DE MIEL VERT - M24HCZ</v>
      </c>
      <c r="G11" s="19">
        <f>VLOOKUP(E11,[1]DONNEES!A:C,3,FALSE)</f>
        <v>12</v>
      </c>
      <c r="H11" s="19">
        <f t="shared" si="0"/>
        <v>240</v>
      </c>
      <c r="K11" s="1"/>
    </row>
    <row r="12" spans="1:11" x14ac:dyDescent="0.2">
      <c r="B12" s="106">
        <v>44201</v>
      </c>
      <c r="C12" s="20"/>
      <c r="D12" s="16">
        <v>4</v>
      </c>
      <c r="E12" s="17">
        <v>102034</v>
      </c>
      <c r="F12" s="18" t="str">
        <f>VLOOKUP(E12,[1]DONNEES!A:C,2,FALSE)</f>
        <v>CANIVEAU Douche à l'italienne compatible ceramique 50 CM-DPDI013</v>
      </c>
      <c r="G12" s="19">
        <f>VLOOKUP(E12,[1]DONNEES!A:C,3,FALSE)</f>
        <v>160</v>
      </c>
      <c r="H12" s="19">
        <f t="shared" si="0"/>
        <v>640</v>
      </c>
      <c r="K12" s="1"/>
    </row>
    <row r="13" spans="1:11" x14ac:dyDescent="0.2">
      <c r="B13" s="106">
        <v>44201</v>
      </c>
      <c r="C13" s="20"/>
      <c r="D13" s="16">
        <v>25</v>
      </c>
      <c r="E13" s="17">
        <v>105878</v>
      </c>
      <c r="F13" s="18" t="str">
        <f>VLOOKUP(E13,[1]DONNEES!A:C,2,FALSE)</f>
        <v>FLEXIBLE DE RACCORDEMENT - FF - 3/8 - 1/2 - 50 CM - 15991252</v>
      </c>
      <c r="G13" s="19">
        <f>VLOOKUP(E13,[1]DONNEES!A:C,3,FALSE)</f>
        <v>15.6</v>
      </c>
      <c r="H13" s="19">
        <f t="shared" si="0"/>
        <v>390</v>
      </c>
      <c r="K13" s="1"/>
    </row>
    <row r="14" spans="1:11" x14ac:dyDescent="0.2">
      <c r="B14" s="106">
        <v>44201</v>
      </c>
      <c r="C14" s="20"/>
      <c r="D14" s="16">
        <v>8</v>
      </c>
      <c r="E14" s="17">
        <v>100216</v>
      </c>
      <c r="F14" s="18" t="str">
        <f>VLOOKUP(E14,[1]DONNEES!A:C,2,FALSE)</f>
        <v>LOFT MITIGEUR DOUCHE CHROME - 921041</v>
      </c>
      <c r="G14" s="19">
        <f>VLOOKUP(E14,[1]DONNEES!A:C,3,FALSE)</f>
        <v>370</v>
      </c>
      <c r="H14" s="19">
        <f t="shared" si="0"/>
        <v>2960</v>
      </c>
      <c r="K14" s="1"/>
    </row>
    <row r="15" spans="1:11" x14ac:dyDescent="0.2">
      <c r="B15" s="106">
        <v>44201</v>
      </c>
      <c r="C15" s="20"/>
      <c r="D15" s="16">
        <v>20</v>
      </c>
      <c r="E15" s="17">
        <v>100299</v>
      </c>
      <c r="F15" s="18" t="str">
        <f>VLOOKUP(E15,[1]DONNEES!A:C,2,FALSE)</f>
        <v>NEZ DE ROBINET CHROME  - Akbal</v>
      </c>
      <c r="G15" s="19">
        <f>VLOOKUP(E15,[1]DONNEES!A:C,3,FALSE)</f>
        <v>13</v>
      </c>
      <c r="H15" s="19">
        <f t="shared" si="0"/>
        <v>260</v>
      </c>
      <c r="K15" s="1"/>
    </row>
    <row r="16" spans="1:11" x14ac:dyDescent="0.2">
      <c r="B16" s="106">
        <v>44201</v>
      </c>
      <c r="C16" s="20"/>
      <c r="D16" s="16">
        <v>5</v>
      </c>
      <c r="E16" s="17">
        <v>100228</v>
      </c>
      <c r="F16" s="18" t="str">
        <f>VLOOKUP(E16,[1]DONNEES!A:C,2,FALSE)</f>
        <v>TEMPORISATEUR LONG CHROME - 516014</v>
      </c>
      <c r="G16" s="19">
        <f>VLOOKUP(E16,[1]DONNEES!A:C,3,FALSE)</f>
        <v>213</v>
      </c>
      <c r="H16" s="19">
        <f t="shared" si="0"/>
        <v>1065</v>
      </c>
      <c r="K16" s="1"/>
    </row>
    <row r="17" spans="2:8" s="1" customFormat="1" x14ac:dyDescent="0.2">
      <c r="B17" s="106">
        <v>44201</v>
      </c>
      <c r="C17" s="20"/>
      <c r="D17" s="16">
        <v>4</v>
      </c>
      <c r="E17" s="17">
        <v>100267</v>
      </c>
      <c r="F17" s="18" t="str">
        <f>VLOOKUP(E17,[1]DONNEES!A:C,2,FALSE)</f>
        <v>TEMPORISATEUR MURAL CARRE CHROME - 516005N</v>
      </c>
      <c r="G17" s="19">
        <f>VLOOKUP(E17,[1]DONNEES!A:C,3,FALSE)</f>
        <v>208</v>
      </c>
      <c r="H17" s="19">
        <f t="shared" si="0"/>
        <v>832</v>
      </c>
    </row>
    <row r="18" spans="2:8" s="1" customFormat="1" x14ac:dyDescent="0.2">
      <c r="B18" s="106">
        <v>44201</v>
      </c>
      <c r="C18" s="20"/>
      <c r="D18" s="16">
        <v>3</v>
      </c>
      <c r="E18" s="17">
        <v>100266</v>
      </c>
      <c r="F18" s="18" t="str">
        <f>VLOOKUP(E18,[1]DONNEES!A:C,2,FALSE)</f>
        <v>TEMPORISATEUR SUR TABLE CARRE CHROME - 516024</v>
      </c>
      <c r="G18" s="19">
        <f>VLOOKUP(E18,[1]DONNEES!A:C,3,FALSE)</f>
        <v>260</v>
      </c>
      <c r="H18" s="19">
        <f t="shared" si="0"/>
        <v>780</v>
      </c>
    </row>
    <row r="19" spans="2:8" s="1" customFormat="1" x14ac:dyDescent="0.2">
      <c r="B19" s="106">
        <v>44201</v>
      </c>
      <c r="C19" s="20"/>
      <c r="D19" s="16">
        <v>3</v>
      </c>
      <c r="E19" s="17">
        <v>105844</v>
      </c>
      <c r="F19" s="18" t="str">
        <f>VLOOKUP(E19,[1]DONNEES!A:C,2,FALSE)</f>
        <v>RONDO MITIGEUR BAIGNOIRE - CHROME - 15160501</v>
      </c>
      <c r="G19" s="19">
        <f>VLOOKUP(E19,[1]DONNEES!A:C,3,FALSE)</f>
        <v>560</v>
      </c>
      <c r="H19" s="19">
        <f t="shared" si="0"/>
        <v>1680</v>
      </c>
    </row>
    <row r="20" spans="2:8" s="1" customFormat="1" x14ac:dyDescent="0.2">
      <c r="B20" s="106">
        <v>44201</v>
      </c>
      <c r="C20" s="20"/>
      <c r="D20" s="16">
        <v>25</v>
      </c>
      <c r="E20" s="17">
        <v>105966</v>
      </c>
      <c r="F20" s="18" t="str">
        <f>VLOOKUP(E20,[1]DONNEES!A:C,2,FALSE)</f>
        <v xml:space="preserve">ROYAL   BOUCHON MALE  20  </v>
      </c>
      <c r="G20" s="19">
        <f>VLOOKUP(E20,[1]DONNEES!A:C,3,FALSE)</f>
        <v>0.66666666666666663</v>
      </c>
      <c r="H20" s="19">
        <f t="shared" si="0"/>
        <v>16.666666666666664</v>
      </c>
    </row>
    <row r="21" spans="2:8" s="1" customFormat="1" x14ac:dyDescent="0.2">
      <c r="B21" s="106">
        <v>44201</v>
      </c>
      <c r="C21" s="20"/>
      <c r="D21" s="16">
        <v>50</v>
      </c>
      <c r="E21" s="17">
        <v>105977</v>
      </c>
      <c r="F21" s="18" t="str">
        <f>VLOOKUP(E21,[1]DONNEES!A:C,2,FALSE)</f>
        <v xml:space="preserve">ROYAL   COLLIER  25  </v>
      </c>
      <c r="G21" s="19">
        <f>VLOOKUP(E21,[1]DONNEES!A:C,3,FALSE)</f>
        <v>0.42666666666666664</v>
      </c>
      <c r="H21" s="19">
        <f t="shared" si="0"/>
        <v>21.333333333333332</v>
      </c>
    </row>
    <row r="22" spans="2:8" s="1" customFormat="1" x14ac:dyDescent="0.2">
      <c r="B22" s="106">
        <v>44201</v>
      </c>
      <c r="C22" s="20"/>
      <c r="D22" s="16">
        <v>10</v>
      </c>
      <c r="E22" s="17">
        <v>105969</v>
      </c>
      <c r="F22" s="18" t="str">
        <f>VLOOKUP(E22,[1]DONNEES!A:C,2,FALSE)</f>
        <v xml:space="preserve">ROYAL   ROBINET A BILLE 20  </v>
      </c>
      <c r="G22" s="19">
        <f>VLOOKUP(E22,[1]DONNEES!A:C,3,FALSE)</f>
        <v>14.799999999999997</v>
      </c>
      <c r="H22" s="19">
        <f t="shared" si="0"/>
        <v>147.99999999999997</v>
      </c>
    </row>
    <row r="23" spans="2:8" s="1" customFormat="1" x14ac:dyDescent="0.2">
      <c r="B23" s="106">
        <v>44201</v>
      </c>
      <c r="C23" s="20"/>
      <c r="D23" s="16">
        <v>4</v>
      </c>
      <c r="E23" s="17">
        <v>105963</v>
      </c>
      <c r="F23" s="18" t="str">
        <f>VLOOKUP(E23,[1]DONNEES!A:C,2,FALSE)</f>
        <v>ROYAL   ROBINET ARRET 20X1/2</v>
      </c>
      <c r="G23" s="19">
        <f>VLOOKUP(E23,[1]DONNEES!A:C,3,FALSE)</f>
        <v>58.106666666666662</v>
      </c>
      <c r="H23" s="19">
        <f t="shared" si="0"/>
        <v>232.42666666666665</v>
      </c>
    </row>
    <row r="24" spans="2:8" s="1" customFormat="1" x14ac:dyDescent="0.2">
      <c r="B24" s="106">
        <v>44201</v>
      </c>
      <c r="C24" s="20"/>
      <c r="D24" s="16">
        <v>3</v>
      </c>
      <c r="E24" s="17">
        <v>105964</v>
      </c>
      <c r="F24" s="18" t="str">
        <f>VLOOKUP(E24,[1]DONNEES!A:C,2,FALSE)</f>
        <v xml:space="preserve">ROYAL   ROBINET ARRET 25X3/4  </v>
      </c>
      <c r="G24" s="19">
        <f>VLOOKUP(E24,[1]DONNEES!A:C,3,FALSE)</f>
        <v>61.999999999999993</v>
      </c>
      <c r="H24" s="19">
        <f t="shared" si="0"/>
        <v>185.99999999999997</v>
      </c>
    </row>
    <row r="25" spans="2:8" s="1" customFormat="1" x14ac:dyDescent="0.2">
      <c r="B25" s="106">
        <v>44201</v>
      </c>
      <c r="C25" s="20"/>
      <c r="D25" s="16">
        <v>10</v>
      </c>
      <c r="E25" s="17">
        <v>105957</v>
      </c>
      <c r="F25" s="18" t="str">
        <f>VLOOKUP(E25,[1]DONNEES!A:C,2,FALSE)</f>
        <v xml:space="preserve">ROYAL   TE  FILTE FEM 20X1/2X20 </v>
      </c>
      <c r="G25" s="19">
        <f>VLOOKUP(E25,[1]DONNEES!A:C,3,FALSE)</f>
        <v>7.1066666666666665</v>
      </c>
      <c r="H25" s="19">
        <f t="shared" si="0"/>
        <v>71.066666666666663</v>
      </c>
    </row>
    <row r="26" spans="2:8" s="1" customFormat="1" x14ac:dyDescent="0.2">
      <c r="B26" s="106">
        <v>44201</v>
      </c>
      <c r="C26" s="20"/>
      <c r="D26" s="16">
        <v>40</v>
      </c>
      <c r="E26" s="17">
        <v>105928</v>
      </c>
      <c r="F26" s="18" t="str">
        <f>VLOOKUP(E26,[1]DONNEES!A:C,2,FALSE)</f>
        <v xml:space="preserve">ROYAL  BOUCHON FEMEL  20  </v>
      </c>
      <c r="G26" s="19">
        <f>VLOOKUP(E26,[1]DONNEES!A:C,3,FALSE)</f>
        <v>0.70666666666666667</v>
      </c>
      <c r="H26" s="19">
        <f t="shared" si="0"/>
        <v>28.266666666666666</v>
      </c>
    </row>
    <row r="27" spans="2:8" s="1" customFormat="1" x14ac:dyDescent="0.2">
      <c r="B27" s="106">
        <v>44201</v>
      </c>
      <c r="C27" s="20"/>
      <c r="D27" s="16">
        <v>40</v>
      </c>
      <c r="E27" s="17">
        <v>105945</v>
      </c>
      <c r="F27" s="18" t="str">
        <f>VLOOKUP(E27,[1]DONNEES!A:C,2,FALSE)</f>
        <v xml:space="preserve">ROYAL  COUDE FILTE FEM 20X1/2  </v>
      </c>
      <c r="G27" s="19">
        <f>VLOOKUP(E27,[1]DONNEES!A:C,3,FALSE)</f>
        <v>5.9999999999999991</v>
      </c>
      <c r="H27" s="19">
        <f t="shared" si="0"/>
        <v>239.99999999999997</v>
      </c>
    </row>
    <row r="28" spans="2:8" s="1" customFormat="1" x14ac:dyDescent="0.2">
      <c r="B28" s="106">
        <v>44201</v>
      </c>
      <c r="C28" s="20"/>
      <c r="D28" s="16">
        <v>40</v>
      </c>
      <c r="E28" s="17">
        <v>105946</v>
      </c>
      <c r="F28" s="18" t="str">
        <f>VLOOKUP(E28,[1]DONNEES!A:C,2,FALSE)</f>
        <v xml:space="preserve">ROYAL  COUDE FILTE FEM 25X1/2 </v>
      </c>
      <c r="G28" s="19">
        <f>VLOOKUP(E28,[1]DONNEES!A:C,3,FALSE)</f>
        <v>7.1066666666666665</v>
      </c>
      <c r="H28" s="19">
        <f t="shared" si="0"/>
        <v>284.26666666666665</v>
      </c>
    </row>
    <row r="29" spans="2:8" s="1" customFormat="1" x14ac:dyDescent="0.2">
      <c r="B29" s="106">
        <v>44201</v>
      </c>
      <c r="C29" s="20"/>
      <c r="D29" s="16">
        <v>5</v>
      </c>
      <c r="E29" s="17">
        <v>105949</v>
      </c>
      <c r="F29" s="18" t="str">
        <f>VLOOKUP(E29,[1]DONNEES!A:C,2,FALSE)</f>
        <v xml:space="preserve">ROYAL  COUDE FILTE FEM 32X3/4  </v>
      </c>
      <c r="G29" s="19">
        <f>VLOOKUP(E29,[1]DONNEES!A:C,3,FALSE)</f>
        <v>14.599999999999998</v>
      </c>
      <c r="H29" s="19">
        <f t="shared" si="0"/>
        <v>72.999999999999986</v>
      </c>
    </row>
    <row r="30" spans="2:8" s="1" customFormat="1" x14ac:dyDescent="0.2">
      <c r="B30" s="106">
        <v>44201</v>
      </c>
      <c r="C30" s="20"/>
      <c r="D30" s="16">
        <v>10</v>
      </c>
      <c r="E30" s="17">
        <v>105974</v>
      </c>
      <c r="F30" s="18" t="str">
        <f>VLOOKUP(E30,[1]DONNEES!A:C,2,FALSE)</f>
        <v xml:space="preserve">ROYAL  COURBE DE CROISEMENT  25 </v>
      </c>
      <c r="G30" s="19">
        <f>VLOOKUP(E30,[1]DONNEES!A:C,3,FALSE)</f>
        <v>3.1999999999999997</v>
      </c>
      <c r="H30" s="19">
        <f t="shared" si="0"/>
        <v>31.999999999999996</v>
      </c>
    </row>
    <row r="31" spans="2:8" s="1" customFormat="1" x14ac:dyDescent="0.2">
      <c r="B31" s="106">
        <v>44201</v>
      </c>
      <c r="C31" s="20"/>
      <c r="D31" s="16">
        <v>5</v>
      </c>
      <c r="E31" s="17">
        <v>105972</v>
      </c>
      <c r="F31" s="18" t="str">
        <f>VLOOKUP(E31,[1]DONNEES!A:C,2,FALSE)</f>
        <v xml:space="preserve">ROYAL  MACHINE A SOUDER </v>
      </c>
      <c r="G31" s="19">
        <f>VLOOKUP(E31,[1]DONNEES!A:C,3,FALSE)</f>
        <v>541.99999999999989</v>
      </c>
      <c r="H31" s="19">
        <f t="shared" si="0"/>
        <v>2709.9999999999995</v>
      </c>
    </row>
    <row r="32" spans="2:8" s="1" customFormat="1" x14ac:dyDescent="0.2">
      <c r="B32" s="106">
        <v>44201</v>
      </c>
      <c r="C32" s="20"/>
      <c r="D32" s="16">
        <v>10</v>
      </c>
      <c r="E32" s="17">
        <v>105938</v>
      </c>
      <c r="F32" s="18" t="str">
        <f>VLOOKUP(E32,[1]DONNEES!A:C,2,FALSE)</f>
        <v xml:space="preserve">ROYAL  RAC CORD FILETE M 20X1/2  </v>
      </c>
      <c r="G32" s="19">
        <f>VLOOKUP(E32,[1]DONNEES!A:C,3,FALSE)</f>
        <v>6.9066666666666654</v>
      </c>
      <c r="H32" s="19">
        <f t="shared" si="0"/>
        <v>69.066666666666649</v>
      </c>
    </row>
    <row r="33" spans="1:8" s="1" customFormat="1" x14ac:dyDescent="0.2">
      <c r="B33" s="106">
        <v>44201</v>
      </c>
      <c r="C33" s="20"/>
      <c r="D33" s="16">
        <v>10</v>
      </c>
      <c r="E33" s="17">
        <v>105931</v>
      </c>
      <c r="F33" s="18" t="str">
        <f>VLOOKUP(E33,[1]DONNEES!A:C,2,FALSE)</f>
        <v xml:space="preserve">ROYAL  RACCORD FILETE FM 20X1/2  </v>
      </c>
      <c r="G33" s="19">
        <f>VLOOKUP(E33,[1]DONNEES!A:C,3,FALSE)</f>
        <v>5.8</v>
      </c>
      <c r="H33" s="19">
        <f t="shared" si="0"/>
        <v>58</v>
      </c>
    </row>
    <row r="34" spans="1:8" s="1" customFormat="1" x14ac:dyDescent="0.2">
      <c r="B34" s="106">
        <v>44201</v>
      </c>
      <c r="C34" s="20"/>
      <c r="D34" s="16">
        <v>10</v>
      </c>
      <c r="E34" s="17">
        <v>105906</v>
      </c>
      <c r="F34" s="18" t="str">
        <f>VLOOKUP(E34,[1]DONNEES!A:C,2,FALSE)</f>
        <v xml:space="preserve">ROYAL  REDUCTION  25X20  </v>
      </c>
      <c r="G34" s="19">
        <f>VLOOKUP(E34,[1]DONNEES!A:C,3,FALSE)</f>
        <v>0.7599999999999999</v>
      </c>
      <c r="H34" s="19">
        <f t="shared" si="0"/>
        <v>7.5999999999999988</v>
      </c>
    </row>
    <row r="35" spans="1:8" s="1" customFormat="1" x14ac:dyDescent="0.2">
      <c r="B35" s="106">
        <v>44201</v>
      </c>
      <c r="C35" s="20"/>
      <c r="D35" s="16">
        <v>60</v>
      </c>
      <c r="E35" s="17">
        <v>105913</v>
      </c>
      <c r="F35" s="18" t="str">
        <f>VLOOKUP(E35,[1]DONNEES!A:C,2,FALSE)</f>
        <v xml:space="preserve">ROYAL COUDE EGAL 45 - 25  </v>
      </c>
      <c r="G35" s="19">
        <f>VLOOKUP(E35,[1]DONNEES!A:C,3,FALSE)</f>
        <v>1.5066666666666664</v>
      </c>
      <c r="H35" s="19">
        <f t="shared" si="0"/>
        <v>90.399999999999977</v>
      </c>
    </row>
    <row r="36" spans="1:8" s="1" customFormat="1" x14ac:dyDescent="0.2">
      <c r="B36" s="106">
        <v>44201</v>
      </c>
      <c r="C36" s="20"/>
      <c r="D36" s="16">
        <v>100</v>
      </c>
      <c r="E36" s="17">
        <v>105909</v>
      </c>
      <c r="F36" s="18" t="str">
        <f>VLOOKUP(E36,[1]DONNEES!A:C,2,FALSE)</f>
        <v xml:space="preserve">ROYAL COUDE EGAL 90  -  20  </v>
      </c>
      <c r="G36" s="19">
        <f>VLOOKUP(E36,[1]DONNEES!A:C,3,FALSE)</f>
        <v>0.79999999999999993</v>
      </c>
      <c r="H36" s="19">
        <f t="shared" si="0"/>
        <v>80</v>
      </c>
    </row>
    <row r="37" spans="1:8" s="1" customFormat="1" x14ac:dyDescent="0.2">
      <c r="B37" s="106">
        <v>44201</v>
      </c>
      <c r="C37" s="20"/>
      <c r="D37" s="16">
        <v>75</v>
      </c>
      <c r="E37" s="17">
        <v>105910</v>
      </c>
      <c r="F37" s="18" t="str">
        <f>VLOOKUP(E37,[1]DONNEES!A:C,2,FALSE)</f>
        <v xml:space="preserve">ROYAL COUDE EGAL 90 -  25  </v>
      </c>
      <c r="G37" s="19">
        <f>VLOOKUP(E37,[1]DONNEES!A:C,3,FALSE)</f>
        <v>1.0799999999999998</v>
      </c>
      <c r="H37" s="19">
        <f t="shared" si="0"/>
        <v>80.999999999999986</v>
      </c>
    </row>
    <row r="38" spans="1:8" s="1" customFormat="1" x14ac:dyDescent="0.2">
      <c r="B38" s="106">
        <v>44201</v>
      </c>
      <c r="C38" s="20"/>
      <c r="D38" s="16">
        <v>40</v>
      </c>
      <c r="E38" s="17">
        <v>105903</v>
      </c>
      <c r="F38" s="18" t="str">
        <f>VLOOKUP(E38,[1]DONNEES!A:C,2,FALSE)</f>
        <v>ROYAL MANCHON EGAL - 20</v>
      </c>
      <c r="G38" s="19">
        <f>VLOOKUP(E38,[1]DONNEES!A:C,3,FALSE)</f>
        <v>0.66666666666666663</v>
      </c>
      <c r="H38" s="19">
        <f t="shared" si="0"/>
        <v>26.666666666666664</v>
      </c>
    </row>
    <row r="39" spans="1:8" s="1" customFormat="1" x14ac:dyDescent="0.2">
      <c r="B39" s="106">
        <v>44201</v>
      </c>
      <c r="C39" s="20"/>
      <c r="D39" s="16">
        <v>10</v>
      </c>
      <c r="E39" s="17">
        <v>105915</v>
      </c>
      <c r="F39" s="18" t="str">
        <f>VLOOKUP(E39,[1]DONNEES!A:C,2,FALSE)</f>
        <v>ROYAL PONT DE CROISEMENT EN DOS D'ANE - 20</v>
      </c>
      <c r="G39" s="19">
        <f>VLOOKUP(E39,[1]DONNEES!A:C,3,FALSE)</f>
        <v>2.9999999999999996</v>
      </c>
      <c r="H39" s="19">
        <f t="shared" si="0"/>
        <v>29.999999999999996</v>
      </c>
    </row>
    <row r="40" spans="1:8" s="1" customFormat="1" x14ac:dyDescent="0.2">
      <c r="B40" s="106">
        <v>44201</v>
      </c>
      <c r="C40" s="20"/>
      <c r="D40" s="16">
        <v>5</v>
      </c>
      <c r="E40" s="17">
        <v>105916</v>
      </c>
      <c r="F40" s="18" t="str">
        <f>VLOOKUP(E40,[1]DONNEES!A:C,2,FALSE)</f>
        <v>ROYAL PONT DE CROISEMENT EN DOS D'ANE - 25</v>
      </c>
      <c r="G40" s="19">
        <f>VLOOKUP(E40,[1]DONNEES!A:C,3,FALSE)</f>
        <v>4.5999999999999996</v>
      </c>
      <c r="H40" s="19">
        <f t="shared" si="0"/>
        <v>23</v>
      </c>
    </row>
    <row r="41" spans="1:8" s="1" customFormat="1" x14ac:dyDescent="0.2">
      <c r="B41" s="106">
        <v>44201</v>
      </c>
      <c r="C41" s="20"/>
      <c r="D41" s="16">
        <v>60</v>
      </c>
      <c r="E41" s="17">
        <v>105920</v>
      </c>
      <c r="F41" s="18" t="str">
        <f>VLOOKUP(E41,[1]DONNEES!A:C,2,FALSE)</f>
        <v xml:space="preserve">ROYAL TE  EGAL 20  </v>
      </c>
      <c r="G41" s="19">
        <f>VLOOKUP(E41,[1]DONNEES!A:C,3,FALSE)</f>
        <v>1.0666666666666667</v>
      </c>
      <c r="H41" s="19">
        <f t="shared" si="0"/>
        <v>64</v>
      </c>
    </row>
    <row r="42" spans="1:8" s="1" customFormat="1" x14ac:dyDescent="0.2">
      <c r="B42" s="106">
        <v>44201</v>
      </c>
      <c r="C42" s="20"/>
      <c r="D42" s="16">
        <v>8</v>
      </c>
      <c r="E42" s="17">
        <v>100264</v>
      </c>
      <c r="F42" s="18" t="str">
        <f>VLOOKUP(E42,[1]DONNEES!A:C,2,FALSE)</f>
        <v>SLIM MITIGEUR DOUCHE CHROME - 121041</v>
      </c>
      <c r="G42" s="19">
        <f>VLOOKUP(E42,[1]DONNEES!A:C,3,FALSE)</f>
        <v>425</v>
      </c>
      <c r="H42" s="19">
        <f t="shared" si="0"/>
        <v>3400</v>
      </c>
    </row>
    <row r="43" spans="1:8" s="1" customFormat="1" x14ac:dyDescent="0.2">
      <c r="B43" s="106">
        <v>44201</v>
      </c>
      <c r="C43" s="20"/>
      <c r="D43" s="16">
        <v>24</v>
      </c>
      <c r="E43" s="17">
        <v>100204</v>
      </c>
      <c r="F43" s="18" t="str">
        <f>VLOOKUP(E43,[1]DONNEES!A:C,2,FALSE)</f>
        <v>SMART MITIGEUR DOUCHE CHROME - 142041</v>
      </c>
      <c r="G43" s="19">
        <f>VLOOKUP(E43,[1]DONNEES!A:C,3,FALSE)</f>
        <v>215</v>
      </c>
      <c r="H43" s="19">
        <f t="shared" si="0"/>
        <v>5160</v>
      </c>
    </row>
    <row r="44" spans="1:8" s="1" customFormat="1" x14ac:dyDescent="0.2">
      <c r="B44" s="106">
        <v>44201</v>
      </c>
      <c r="C44" s="20"/>
      <c r="D44" s="16">
        <v>40</v>
      </c>
      <c r="E44" s="17">
        <v>100201</v>
      </c>
      <c r="F44" s="18" t="str">
        <f>VLOOKUP(E44,[1]DONNEES!A:C,2,FALSE)</f>
        <v>SMART MITIGEUR LAVABO CHROME - 142521</v>
      </c>
      <c r="G44" s="19">
        <f>VLOOKUP(E44,[1]DONNEES!A:C,3,FALSE)</f>
        <v>165</v>
      </c>
      <c r="H44" s="19">
        <f t="shared" si="0"/>
        <v>6600</v>
      </c>
    </row>
    <row r="45" spans="1:8" s="1" customFormat="1" ht="15.75" thickBot="1" x14ac:dyDescent="0.25">
      <c r="B45" s="106">
        <v>44201</v>
      </c>
      <c r="C45" s="21"/>
      <c r="D45" s="16">
        <v>8</v>
      </c>
      <c r="E45" s="17">
        <v>100248</v>
      </c>
      <c r="F45" s="18" t="str">
        <f>VLOOKUP(E45,[1]DONNEES!A:C,2,FALSE)</f>
        <v>STYLE MITIGEUR DOUCHE CHROME - 125041N</v>
      </c>
      <c r="G45" s="19">
        <f>VLOOKUP(E45,[1]DONNEES!A:C,3,FALSE)</f>
        <v>304</v>
      </c>
      <c r="H45" s="19">
        <f t="shared" si="0"/>
        <v>2432</v>
      </c>
    </row>
    <row r="46" spans="1:8" s="1" customFormat="1" ht="16.5" thickTop="1" thickBot="1" x14ac:dyDescent="0.25">
      <c r="B46" s="2"/>
      <c r="D46" s="3"/>
      <c r="E46" s="4"/>
      <c r="G46" s="5"/>
      <c r="H46" s="22">
        <f>SUM(H10:H45)</f>
        <v>31071.760000000002</v>
      </c>
    </row>
    <row r="47" spans="1:8" s="1" customFormat="1" ht="15.75" thickTop="1" x14ac:dyDescent="0.2">
      <c r="B47" s="2"/>
      <c r="D47" s="3"/>
      <c r="E47" s="4"/>
      <c r="G47" s="5"/>
      <c r="H47" s="5"/>
    </row>
    <row r="48" spans="1:8" s="1" customFormat="1" ht="15.75" x14ac:dyDescent="0.25">
      <c r="A48" s="1">
        <v>2</v>
      </c>
      <c r="B48" s="11" t="s">
        <v>6</v>
      </c>
      <c r="C48" s="12" t="s">
        <v>7</v>
      </c>
      <c r="D48" s="12" t="s">
        <v>8</v>
      </c>
      <c r="E48" s="13" t="s">
        <v>9</v>
      </c>
      <c r="F48" s="12" t="s">
        <v>10</v>
      </c>
      <c r="G48" s="14" t="s">
        <v>11</v>
      </c>
      <c r="H48" s="14" t="s">
        <v>12</v>
      </c>
    </row>
    <row r="49" spans="1:11" x14ac:dyDescent="0.2">
      <c r="B49" s="106">
        <v>44201</v>
      </c>
      <c r="C49" s="18">
        <v>14</v>
      </c>
      <c r="D49" s="16">
        <v>24</v>
      </c>
      <c r="E49" s="17">
        <v>105822</v>
      </c>
      <c r="F49" s="18" t="str">
        <f>VLOOKUP(E49,[1]DONNEES!A:C,2,FALSE)</f>
        <v>SFR - Crochet porte-papier  etagère armoire-Chrome-SRF SF 272</v>
      </c>
      <c r="G49" s="19">
        <f>VLOOKUP(E49,[1]DONNEES!A:C,3,FALSE)</f>
        <v>34</v>
      </c>
      <c r="H49" s="19">
        <f t="shared" ref="H49:H52" si="1">D49*G49</f>
        <v>816</v>
      </c>
      <c r="K49" s="1"/>
    </row>
    <row r="50" spans="1:11" x14ac:dyDescent="0.2">
      <c r="B50" s="106">
        <v>44201</v>
      </c>
      <c r="C50" s="18"/>
      <c r="D50" s="16"/>
      <c r="E50" s="17"/>
      <c r="F50" s="18"/>
      <c r="G50" s="19"/>
      <c r="H50" s="19">
        <f t="shared" si="1"/>
        <v>0</v>
      </c>
      <c r="K50" s="1"/>
    </row>
    <row r="51" spans="1:11" x14ac:dyDescent="0.2">
      <c r="B51" s="106">
        <v>44201</v>
      </c>
      <c r="C51" s="18"/>
      <c r="D51" s="16"/>
      <c r="E51" s="17"/>
      <c r="F51" s="18"/>
      <c r="G51" s="19"/>
      <c r="H51" s="19">
        <f t="shared" si="1"/>
        <v>0</v>
      </c>
      <c r="K51" s="1"/>
    </row>
    <row r="52" spans="1:11" x14ac:dyDescent="0.2">
      <c r="B52" s="106">
        <v>44201</v>
      </c>
      <c r="C52" s="18"/>
      <c r="D52" s="16"/>
      <c r="E52" s="17"/>
      <c r="F52" s="18"/>
      <c r="G52" s="19"/>
      <c r="H52" s="19">
        <f t="shared" si="1"/>
        <v>0</v>
      </c>
      <c r="K52" s="1"/>
    </row>
    <row r="53" spans="1:11" ht="15.75" thickBot="1" x14ac:dyDescent="0.25">
      <c r="H53" s="23">
        <f>SUM(H49:H52)</f>
        <v>816</v>
      </c>
      <c r="K53" s="1"/>
    </row>
    <row r="54" spans="1:11" ht="15.75" thickTop="1" x14ac:dyDescent="0.2">
      <c r="H54" s="10"/>
      <c r="K54" s="1"/>
    </row>
    <row r="55" spans="1:11" ht="15.75" x14ac:dyDescent="0.25">
      <c r="A55" s="1">
        <v>3</v>
      </c>
      <c r="B55" s="11" t="s">
        <v>6</v>
      </c>
      <c r="C55" s="12" t="s">
        <v>7</v>
      </c>
      <c r="D55" s="12" t="s">
        <v>8</v>
      </c>
      <c r="E55" s="13" t="s">
        <v>9</v>
      </c>
      <c r="F55" s="12" t="s">
        <v>10</v>
      </c>
      <c r="G55" s="14" t="s">
        <v>11</v>
      </c>
      <c r="H55" s="14" t="s">
        <v>12</v>
      </c>
      <c r="K55" s="1"/>
    </row>
    <row r="56" spans="1:11" x14ac:dyDescent="0.2">
      <c r="B56" s="106">
        <v>44204</v>
      </c>
      <c r="C56" s="18">
        <v>27</v>
      </c>
      <c r="D56" s="16">
        <v>20</v>
      </c>
      <c r="E56" s="17">
        <v>109017</v>
      </c>
      <c r="F56" s="18" t="str">
        <f>VLOOKUP(E56,[1]DONNEES!A:C,2,FALSE)</f>
        <v>ROBINET EQUERRE - ELG -   1/2 - 1/2 - CHROME - G 129</v>
      </c>
      <c r="G56" s="19">
        <f>VLOOKUP(E56,[1]DONNEES!A:C,3,FALSE)</f>
        <v>36</v>
      </c>
      <c r="H56" s="19">
        <f t="shared" ref="H56:H67" si="2">D56*G56</f>
        <v>720</v>
      </c>
      <c r="K56" s="1"/>
    </row>
    <row r="57" spans="1:11" x14ac:dyDescent="0.2">
      <c r="B57" s="106">
        <v>44204</v>
      </c>
      <c r="C57" s="18"/>
      <c r="D57" s="16">
        <v>20</v>
      </c>
      <c r="E57" s="17">
        <v>109018</v>
      </c>
      <c r="F57" s="18" t="str">
        <f>VLOOKUP(E57,[1]DONNEES!A:C,2,FALSE)</f>
        <v>ROBINET EQUERRE  - ELG -  1/2 - 3/8 - CHROME - G 129</v>
      </c>
      <c r="G57" s="19">
        <f>VLOOKUP(E57,[1]DONNEES!A:C,3,FALSE)</f>
        <v>36</v>
      </c>
      <c r="H57" s="19">
        <f t="shared" si="2"/>
        <v>720</v>
      </c>
      <c r="K57" s="1"/>
    </row>
    <row r="58" spans="1:11" x14ac:dyDescent="0.2">
      <c r="B58" s="106">
        <v>44204</v>
      </c>
      <c r="C58" s="18"/>
      <c r="D58" s="16">
        <v>20</v>
      </c>
      <c r="E58" s="17">
        <v>109019</v>
      </c>
      <c r="F58" s="18" t="str">
        <f>VLOOKUP(E58,[1]DONNEES!A:C,2,FALSE)</f>
        <v>ROBINET EQUERRE  - ELG -  1/2 - 3/4 - CHROME - G 129</v>
      </c>
      <c r="G58" s="19">
        <f>VLOOKUP(E58,[1]DONNEES!A:C,3,FALSE)</f>
        <v>40</v>
      </c>
      <c r="H58" s="19">
        <f t="shared" si="2"/>
        <v>800</v>
      </c>
      <c r="K58" s="1"/>
    </row>
    <row r="59" spans="1:11" x14ac:dyDescent="0.2">
      <c r="B59" s="106">
        <v>44204</v>
      </c>
      <c r="C59" s="18"/>
      <c r="D59" s="16">
        <v>20</v>
      </c>
      <c r="E59" s="17">
        <v>109020</v>
      </c>
      <c r="F59" s="18" t="str">
        <f>VLOOKUP(E59,[1]DONNEES!A:C,2,FALSE)</f>
        <v>ROBINET EQUERRE - ELG -   1/2 - 1/2 - CHROME - G 124</v>
      </c>
      <c r="G59" s="19">
        <f>VLOOKUP(E59,[1]DONNEES!A:C,3,FALSE)</f>
        <v>36</v>
      </c>
      <c r="H59" s="19">
        <f t="shared" si="2"/>
        <v>720</v>
      </c>
      <c r="K59" s="1"/>
    </row>
    <row r="60" spans="1:11" x14ac:dyDescent="0.2">
      <c r="B60" s="106">
        <v>44204</v>
      </c>
      <c r="C60" s="18"/>
      <c r="D60" s="16">
        <v>20</v>
      </c>
      <c r="E60" s="17">
        <v>109021</v>
      </c>
      <c r="F60" s="18" t="str">
        <f>VLOOKUP(E60,[1]DONNEES!A:C,2,FALSE)</f>
        <v>ROBINET EQUERRE - ELG -  1/2 - 1/2 - CHROME - G 136</v>
      </c>
      <c r="G60" s="19">
        <f>VLOOKUP(E60,[1]DONNEES!A:C,3,FALSE)</f>
        <v>40</v>
      </c>
      <c r="H60" s="19">
        <f t="shared" si="2"/>
        <v>800</v>
      </c>
      <c r="K60" s="1"/>
    </row>
    <row r="61" spans="1:11" x14ac:dyDescent="0.2">
      <c r="B61" s="106">
        <v>44204</v>
      </c>
      <c r="C61" s="18"/>
      <c r="D61" s="16">
        <v>20</v>
      </c>
      <c r="E61" s="17">
        <v>109022</v>
      </c>
      <c r="F61" s="18" t="str">
        <f>VLOOKUP(E61,[1]DONNEES!A:C,2,FALSE)</f>
        <v>ROBINET EQUERRE - ELG -   1/2 - 1/2 - CHROME - XY 8017</v>
      </c>
      <c r="G61" s="19">
        <f>VLOOKUP(E61,[1]DONNEES!A:C,3,FALSE)</f>
        <v>36</v>
      </c>
      <c r="H61" s="19">
        <f t="shared" si="2"/>
        <v>720</v>
      </c>
      <c r="K61" s="1"/>
    </row>
    <row r="62" spans="1:11" x14ac:dyDescent="0.2">
      <c r="B62" s="106">
        <v>44204</v>
      </c>
      <c r="C62" s="18"/>
      <c r="D62" s="16">
        <v>20</v>
      </c>
      <c r="E62" s="17">
        <v>109023</v>
      </c>
      <c r="F62" s="18" t="str">
        <f>VLOOKUP(E62,[1]DONNEES!A:C,2,FALSE)</f>
        <v>ROBINET EQUERRE - ELG -   1/2 - 3/8 - CHROME - XY 8017</v>
      </c>
      <c r="G62" s="19">
        <f>VLOOKUP(E62,[1]DONNEES!A:C,3,FALSE)</f>
        <v>36</v>
      </c>
      <c r="H62" s="19">
        <f t="shared" si="2"/>
        <v>720</v>
      </c>
      <c r="K62" s="1"/>
    </row>
    <row r="63" spans="1:11" x14ac:dyDescent="0.2">
      <c r="B63" s="106">
        <v>44204</v>
      </c>
      <c r="C63" s="18"/>
      <c r="D63" s="16">
        <v>20</v>
      </c>
      <c r="E63" s="17">
        <v>109024</v>
      </c>
      <c r="F63" s="18" t="str">
        <f>VLOOKUP(E63,[1]DONNEES!A:C,2,FALSE)</f>
        <v>ROBINET EQUERRE - ELG -   1/2 - 3/4 - CHROME - XY 8017</v>
      </c>
      <c r="G63" s="19">
        <f>VLOOKUP(E63,[1]DONNEES!A:C,3,FALSE)</f>
        <v>40</v>
      </c>
      <c r="H63" s="19">
        <f t="shared" si="2"/>
        <v>800</v>
      </c>
      <c r="K63" s="1"/>
    </row>
    <row r="64" spans="1:11" x14ac:dyDescent="0.2">
      <c r="B64" s="106">
        <v>44204</v>
      </c>
      <c r="C64" s="18"/>
      <c r="D64" s="16">
        <v>20</v>
      </c>
      <c r="E64" s="17">
        <v>109025</v>
      </c>
      <c r="F64" s="18" t="str">
        <f>VLOOKUP(E64,[1]DONNEES!A:C,2,FALSE)</f>
        <v>ROBINET EQUERRE - ELG -   1/2 - 3/8 - CHROME - XY 8026</v>
      </c>
      <c r="G64" s="19">
        <f>VLOOKUP(E64,[1]DONNEES!A:C,3,FALSE)</f>
        <v>32</v>
      </c>
      <c r="H64" s="19">
        <f t="shared" si="2"/>
        <v>640</v>
      </c>
      <c r="K64" s="1"/>
    </row>
    <row r="65" spans="1:11" x14ac:dyDescent="0.2">
      <c r="B65" s="106">
        <v>44204</v>
      </c>
      <c r="C65" s="18"/>
      <c r="D65" s="16">
        <v>20</v>
      </c>
      <c r="E65" s="17">
        <v>109026</v>
      </c>
      <c r="F65" s="18" t="str">
        <f>VLOOKUP(E65,[1]DONNEES!A:C,2,FALSE)</f>
        <v>ROBINET EQUERRE  - ELG -  DOUBLE SORTIE / 1/2 - 1/2 - 1/2 - CHROME - XY 8041</v>
      </c>
      <c r="G65" s="19">
        <f>VLOOKUP(E65,[1]DONNEES!A:C,3,FALSE)</f>
        <v>46</v>
      </c>
      <c r="H65" s="19">
        <f t="shared" si="2"/>
        <v>920</v>
      </c>
      <c r="K65" s="1"/>
    </row>
    <row r="66" spans="1:11" x14ac:dyDescent="0.2">
      <c r="B66" s="106">
        <v>44204</v>
      </c>
      <c r="C66" s="18"/>
      <c r="D66" s="16">
        <v>20</v>
      </c>
      <c r="E66" s="17">
        <v>109027</v>
      </c>
      <c r="F66" s="18" t="str">
        <f>VLOOKUP(E66,[1]DONNEES!A:C,2,FALSE)</f>
        <v>ROBINET EQUERRE - ELG -  1/2 - 1/2 - CHROME - XY 8084</v>
      </c>
      <c r="G66" s="19">
        <f>VLOOKUP(E66,[1]DONNEES!A:C,3,FALSE)</f>
        <v>36</v>
      </c>
      <c r="H66" s="19">
        <f t="shared" si="2"/>
        <v>720</v>
      </c>
      <c r="K66" s="1"/>
    </row>
    <row r="67" spans="1:11" ht="15.75" thickBot="1" x14ac:dyDescent="0.25">
      <c r="B67" s="106">
        <v>44204</v>
      </c>
      <c r="C67" s="18"/>
      <c r="D67" s="16">
        <v>20</v>
      </c>
      <c r="E67" s="17">
        <v>109028</v>
      </c>
      <c r="F67" s="18" t="str">
        <f>VLOOKUP(E67,[1]DONNEES!A:C,2,FALSE)</f>
        <v xml:space="preserve">ROBINET EQUERRE  - ELG - DOUBLE SORTIE -  1/2 - 1/2 - 1/2 - CHROME - XY 8101   </v>
      </c>
      <c r="G67" s="19">
        <f>VLOOKUP(E67,[1]DONNEES!A:C,3,FALSE)</f>
        <v>46</v>
      </c>
      <c r="H67" s="19">
        <f t="shared" si="2"/>
        <v>920</v>
      </c>
      <c r="K67" s="1"/>
    </row>
    <row r="68" spans="1:11" ht="16.5" thickTop="1" thickBot="1" x14ac:dyDescent="0.25">
      <c r="F68" s="24"/>
      <c r="H68" s="22">
        <f>SUM(H56:H67)</f>
        <v>9200</v>
      </c>
      <c r="K68" s="1"/>
    </row>
    <row r="69" spans="1:11" ht="15.75" thickTop="1" x14ac:dyDescent="0.2">
      <c r="K69" s="1"/>
    </row>
    <row r="70" spans="1:11" ht="15.75" x14ac:dyDescent="0.25">
      <c r="A70" s="1">
        <v>4</v>
      </c>
      <c r="B70" s="11" t="s">
        <v>6</v>
      </c>
      <c r="C70" s="12" t="s">
        <v>7</v>
      </c>
      <c r="D70" s="12" t="s">
        <v>8</v>
      </c>
      <c r="E70" s="13" t="s">
        <v>9</v>
      </c>
      <c r="F70" s="12" t="s">
        <v>10</v>
      </c>
      <c r="G70" s="14" t="s">
        <v>11</v>
      </c>
      <c r="H70" s="14" t="s">
        <v>12</v>
      </c>
      <c r="K70" s="1"/>
    </row>
    <row r="71" spans="1:11" x14ac:dyDescent="0.2">
      <c r="B71" s="106">
        <v>44216</v>
      </c>
      <c r="C71" s="18">
        <v>60</v>
      </c>
      <c r="D71" s="16">
        <v>48</v>
      </c>
      <c r="E71" s="17">
        <v>105801</v>
      </c>
      <c r="F71" s="18" t="str">
        <f>VLOOKUP(E71,[1]DONNEES!A:C,2,FALSE)</f>
        <v>SFR - Cintre de pantalon-SRF EG 202</v>
      </c>
      <c r="G71" s="19">
        <f>VLOOKUP(E71,[1]DONNEES!A:C,3,FALSE)</f>
        <v>35</v>
      </c>
      <c r="H71" s="19">
        <f t="shared" ref="H71:H72" si="3">D71*G71</f>
        <v>1680</v>
      </c>
      <c r="K71" s="1"/>
    </row>
    <row r="72" spans="1:11" ht="15.75" thickBot="1" x14ac:dyDescent="0.25">
      <c r="B72" s="106">
        <v>44216</v>
      </c>
      <c r="C72" s="18"/>
      <c r="D72" s="16">
        <v>25</v>
      </c>
      <c r="E72" s="17">
        <v>105820</v>
      </c>
      <c r="F72" s="18" t="str">
        <f>VLOOKUP(E72,[1]DONNEES!A:C,2,FALSE)</f>
        <v>SFR - Patère de porte 5 crochets-chromé et bois-MG SRF 089</v>
      </c>
      <c r="G72" s="19">
        <f>VLOOKUP(E72,[1]DONNEES!A:C,3,FALSE)</f>
        <v>49</v>
      </c>
      <c r="H72" s="19">
        <f t="shared" si="3"/>
        <v>1225</v>
      </c>
      <c r="K72" s="1"/>
    </row>
    <row r="73" spans="1:11" ht="16.5" thickTop="1" thickBot="1" x14ac:dyDescent="0.25">
      <c r="H73" s="22">
        <f>SUM(H71:H72)</f>
        <v>2905</v>
      </c>
      <c r="K73" s="1"/>
    </row>
    <row r="74" spans="1:11" ht="15.75" thickTop="1" x14ac:dyDescent="0.2">
      <c r="K74" s="1"/>
    </row>
    <row r="75" spans="1:11" ht="15.75" x14ac:dyDescent="0.25">
      <c r="B75" s="11" t="s">
        <v>6</v>
      </c>
      <c r="C75" s="12" t="s">
        <v>7</v>
      </c>
      <c r="D75" s="12" t="s">
        <v>8</v>
      </c>
      <c r="E75" s="13" t="s">
        <v>9</v>
      </c>
      <c r="F75" s="12" t="s">
        <v>10</v>
      </c>
      <c r="G75" s="14" t="s">
        <v>11</v>
      </c>
      <c r="H75" s="14" t="s">
        <v>12</v>
      </c>
      <c r="K75" s="1"/>
    </row>
    <row r="76" spans="1:11" x14ac:dyDescent="0.2">
      <c r="A76" s="1">
        <v>5</v>
      </c>
      <c r="B76" s="106">
        <v>44230</v>
      </c>
      <c r="C76" s="18">
        <v>10</v>
      </c>
      <c r="D76" s="16">
        <v>-3</v>
      </c>
      <c r="E76" s="17">
        <v>100284</v>
      </c>
      <c r="F76" s="18" t="str">
        <f>VLOOKUP(E76,[1]DONNEES!A:C,2,FALSE)</f>
        <v xml:space="preserve">ENSEMBLE MAIN DOUCHETTE Chrome -3J- SWIRL  </v>
      </c>
      <c r="G76" s="19">
        <f>VLOOKUP(E76,[1]DONNEES!A:C,3,FALSE)</f>
        <v>45</v>
      </c>
      <c r="H76" s="19">
        <f t="shared" ref="H76:H77" si="4">D76*G76</f>
        <v>-135</v>
      </c>
      <c r="K76" s="1"/>
    </row>
    <row r="77" spans="1:11" ht="15.75" thickBot="1" x14ac:dyDescent="0.25">
      <c r="B77" s="106">
        <v>44230</v>
      </c>
      <c r="C77" s="18"/>
      <c r="D77" s="16">
        <v>-1</v>
      </c>
      <c r="E77" s="17">
        <v>102029</v>
      </c>
      <c r="F77" s="18" t="str">
        <f>VLOOKUP(E77,[1]DONNEES!A:C,2,FALSE)</f>
        <v>SIPHON DE SOL SORTIE HORIZONTALE - S.S - CARRE - 15X15</v>
      </c>
      <c r="G77" s="19">
        <f>VLOOKUP(E77,[1]DONNEES!A:C,3,FALSE)</f>
        <v>24.5</v>
      </c>
      <c r="H77" s="19">
        <f t="shared" si="4"/>
        <v>-24.5</v>
      </c>
      <c r="K77" s="1"/>
    </row>
    <row r="78" spans="1:11" ht="16.5" thickTop="1" thickBot="1" x14ac:dyDescent="0.25">
      <c r="H78" s="22">
        <f>SUM(H76:H77)</f>
        <v>-159.5</v>
      </c>
      <c r="K78" s="1"/>
    </row>
    <row r="79" spans="1:11" ht="15.75" thickTop="1" x14ac:dyDescent="0.2">
      <c r="K79" s="1"/>
    </row>
    <row r="80" spans="1:11" ht="15.75" x14ac:dyDescent="0.25">
      <c r="B80" s="11" t="s">
        <v>6</v>
      </c>
      <c r="C80" s="12" t="s">
        <v>7</v>
      </c>
      <c r="D80" s="12" t="s">
        <v>8</v>
      </c>
      <c r="E80" s="13" t="s">
        <v>9</v>
      </c>
      <c r="F80" s="12" t="s">
        <v>10</v>
      </c>
      <c r="G80" s="14" t="s">
        <v>11</v>
      </c>
      <c r="H80" s="14" t="s">
        <v>12</v>
      </c>
      <c r="K80" s="1"/>
    </row>
    <row r="81" spans="1:11" x14ac:dyDescent="0.2">
      <c r="A81" s="1">
        <v>6</v>
      </c>
      <c r="B81" s="106">
        <v>44232</v>
      </c>
      <c r="C81" s="16">
        <v>80</v>
      </c>
      <c r="D81" s="16">
        <v>60</v>
      </c>
      <c r="E81" s="17">
        <v>100201</v>
      </c>
      <c r="F81" s="18" t="str">
        <f>VLOOKUP(E81,[1]DONNEES!A:C,2,FALSE)</f>
        <v>SMART MITIGEUR LAVABO CHROME - 142521</v>
      </c>
      <c r="G81" s="19">
        <f>VLOOKUP(E81,[1]DONNEES!A:C,3,FALSE)</f>
        <v>165</v>
      </c>
      <c r="H81" s="19">
        <f t="shared" ref="H81:H82" si="5">D81*G81</f>
        <v>9900</v>
      </c>
      <c r="K81" s="1"/>
    </row>
    <row r="82" spans="1:11" ht="15.75" thickBot="1" x14ac:dyDescent="0.25">
      <c r="B82" s="106">
        <v>44232</v>
      </c>
      <c r="C82" s="16"/>
      <c r="D82" s="16">
        <v>40</v>
      </c>
      <c r="E82" s="17">
        <v>100204</v>
      </c>
      <c r="F82" s="18" t="str">
        <f>VLOOKUP(E82,[1]DONNEES!A:C,2,FALSE)</f>
        <v>SMART MITIGEUR DOUCHE CHROME - 142041</v>
      </c>
      <c r="G82" s="19">
        <f>VLOOKUP(E82,[1]DONNEES!A:C,3,FALSE)</f>
        <v>215</v>
      </c>
      <c r="H82" s="19">
        <f t="shared" si="5"/>
        <v>8600</v>
      </c>
      <c r="K82" s="1"/>
    </row>
    <row r="83" spans="1:11" ht="16.5" thickTop="1" thickBot="1" x14ac:dyDescent="0.25">
      <c r="H83" s="22">
        <f>SUM(H81:H82)</f>
        <v>18500</v>
      </c>
      <c r="K83" s="1"/>
    </row>
    <row r="84" spans="1:11" ht="15.75" thickTop="1" x14ac:dyDescent="0.2">
      <c r="K84" s="1"/>
    </row>
    <row r="85" spans="1:11" ht="15.75" x14ac:dyDescent="0.25">
      <c r="B85" s="11" t="s">
        <v>6</v>
      </c>
      <c r="C85" s="12" t="s">
        <v>7</v>
      </c>
      <c r="D85" s="12" t="s">
        <v>8</v>
      </c>
      <c r="E85" s="13" t="s">
        <v>9</v>
      </c>
      <c r="F85" s="12" t="s">
        <v>10</v>
      </c>
      <c r="G85" s="14" t="s">
        <v>11</v>
      </c>
      <c r="H85" s="14" t="s">
        <v>12</v>
      </c>
      <c r="K85" s="1"/>
    </row>
    <row r="86" spans="1:11" x14ac:dyDescent="0.2">
      <c r="A86" s="1">
        <v>7</v>
      </c>
      <c r="B86" s="106">
        <v>44242</v>
      </c>
      <c r="C86" s="16">
        <v>95</v>
      </c>
      <c r="D86" s="16">
        <v>36</v>
      </c>
      <c r="E86" s="17">
        <v>105802</v>
      </c>
      <c r="F86" s="18" t="str">
        <f>VLOOKUP(E86,[1]DONNEES!A:C,2,FALSE)</f>
        <v>SFR - Egouttoir à vaiselle- 2 niveaux + plateau-chromé-SRF KB 005</v>
      </c>
      <c r="G86" s="19">
        <f>VLOOKUP(E86,[1]DONNEES!A:C,3,FALSE)</f>
        <v>130</v>
      </c>
      <c r="H86" s="25">
        <f t="shared" ref="H86:H94" si="6">D86*G86</f>
        <v>4680</v>
      </c>
      <c r="I86" s="26"/>
      <c r="K86" s="1"/>
    </row>
    <row r="87" spans="1:11" x14ac:dyDescent="0.2">
      <c r="B87" s="106">
        <v>44242</v>
      </c>
      <c r="C87" s="16"/>
      <c r="D87" s="16">
        <v>24</v>
      </c>
      <c r="E87" s="17">
        <v>105804</v>
      </c>
      <c r="F87" s="18" t="str">
        <f>VLOOKUP(E87,[1]DONNEES!A:C,2,FALSE)</f>
        <v>SFR - Egouttoir à vaiselle- 2 niveaux + plateau-chromé-SRF KB010</v>
      </c>
      <c r="G87" s="19">
        <f>VLOOKUP(E87,[1]DONNEES!A:C,3,FALSE)</f>
        <v>112</v>
      </c>
      <c r="H87" s="25">
        <f t="shared" si="6"/>
        <v>2688</v>
      </c>
      <c r="I87" s="26"/>
      <c r="K87" s="1"/>
    </row>
    <row r="88" spans="1:11" x14ac:dyDescent="0.2">
      <c r="B88" s="106">
        <v>44242</v>
      </c>
      <c r="C88" s="16"/>
      <c r="D88" s="16">
        <v>36</v>
      </c>
      <c r="E88" s="17">
        <v>105805</v>
      </c>
      <c r="F88" s="18" t="str">
        <f>VLOOKUP(E88,[1]DONNEES!A:C,2,FALSE)</f>
        <v>SFR - Egouttoir à vaiselle- 2 niveaux + plateau-chromé-SRF KB011</v>
      </c>
      <c r="G88" s="19">
        <f>VLOOKUP(E88,[1]DONNEES!A:C,3,FALSE)</f>
        <v>149</v>
      </c>
      <c r="H88" s="25">
        <f t="shared" si="6"/>
        <v>5364</v>
      </c>
      <c r="I88" s="26"/>
      <c r="K88" s="1"/>
    </row>
    <row r="89" spans="1:11" x14ac:dyDescent="0.2">
      <c r="B89" s="106">
        <v>44242</v>
      </c>
      <c r="C89" s="16"/>
      <c r="D89" s="16">
        <v>36</v>
      </c>
      <c r="E89" s="17">
        <v>105806</v>
      </c>
      <c r="F89" s="18" t="str">
        <f>VLOOKUP(E89,[1]DONNEES!A:C,2,FALSE)</f>
        <v>SFR - Egouttoir à vaiselle- 2 niveaux + plateau-Noir -KB SRF 011 Black</v>
      </c>
      <c r="G89" s="19">
        <f>VLOOKUP(E89,[1]DONNEES!A:C,3,FALSE)</f>
        <v>160</v>
      </c>
      <c r="H89" s="25">
        <f t="shared" si="6"/>
        <v>5760</v>
      </c>
      <c r="I89" s="26"/>
      <c r="K89" s="1"/>
    </row>
    <row r="90" spans="1:11" x14ac:dyDescent="0.2">
      <c r="B90" s="106">
        <v>44242</v>
      </c>
      <c r="C90" s="16"/>
      <c r="D90" s="16">
        <v>12</v>
      </c>
      <c r="E90" s="17">
        <v>105811</v>
      </c>
      <c r="F90" s="18" t="str">
        <f>VLOOKUP(E90,[1]DONNEES!A:C,2,FALSE)</f>
        <v>SFR - Panier pliable rond à roues - 4 niveaux-SRF MG 002</v>
      </c>
      <c r="G90" s="19">
        <f>VLOOKUP(E90,[1]DONNEES!A:C,3,FALSE)</f>
        <v>216</v>
      </c>
      <c r="H90" s="25">
        <f t="shared" si="6"/>
        <v>2592</v>
      </c>
      <c r="I90" s="26"/>
      <c r="K90" s="1"/>
    </row>
    <row r="91" spans="1:11" x14ac:dyDescent="0.2">
      <c r="B91" s="106">
        <v>44242</v>
      </c>
      <c r="C91" s="16"/>
      <c r="D91" s="16">
        <v>16</v>
      </c>
      <c r="E91" s="17">
        <v>105816</v>
      </c>
      <c r="F91" s="18" t="str">
        <f>VLOOKUP(E91,[1]DONNEES!A:C,2,FALSE)</f>
        <v>SFR - Panier à legumes avec roues - 3 niveaux-MG SRF 009</v>
      </c>
      <c r="G91" s="19">
        <f>VLOOKUP(E91,[1]DONNEES!A:C,3,FALSE)</f>
        <v>230</v>
      </c>
      <c r="H91" s="25">
        <f t="shared" si="6"/>
        <v>3680</v>
      </c>
      <c r="I91" s="26"/>
      <c r="K91" s="1"/>
    </row>
    <row r="92" spans="1:11" x14ac:dyDescent="0.2">
      <c r="B92" s="106">
        <v>44242</v>
      </c>
      <c r="C92" s="16"/>
      <c r="D92" s="16">
        <v>12</v>
      </c>
      <c r="E92" s="17">
        <v>105817</v>
      </c>
      <c r="F92" s="18" t="str">
        <f>VLOOKUP(E92,[1]DONNEES!A:C,2,FALSE)</f>
        <v>SFR - panier à legumes avec roues - 4 niveaux-MG SRF 010</v>
      </c>
      <c r="G92" s="19">
        <f>VLOOKUP(E92,[1]DONNEES!A:C,3,FALSE)</f>
        <v>280</v>
      </c>
      <c r="H92" s="25">
        <f t="shared" si="6"/>
        <v>3360</v>
      </c>
      <c r="I92" s="26"/>
      <c r="K92" s="1"/>
    </row>
    <row r="93" spans="1:11" x14ac:dyDescent="0.2">
      <c r="B93" s="106">
        <v>44242</v>
      </c>
      <c r="C93" s="16"/>
      <c r="D93" s="16">
        <v>25</v>
      </c>
      <c r="E93" s="17">
        <v>105819</v>
      </c>
      <c r="F93" s="18" t="str">
        <f>VLOOKUP(E93,[1]DONNEES!A:C,2,FALSE)</f>
        <v>SFR - Patère de porte 5 crochets-chromé-MG SRF 086</v>
      </c>
      <c r="G93" s="19">
        <f>VLOOKUP(E93,[1]DONNEES!A:C,3,FALSE)</f>
        <v>47</v>
      </c>
      <c r="H93" s="25">
        <f t="shared" si="6"/>
        <v>1175</v>
      </c>
      <c r="I93" s="26"/>
      <c r="K93" s="1"/>
    </row>
    <row r="94" spans="1:11" ht="15.75" thickBot="1" x14ac:dyDescent="0.25">
      <c r="B94" s="106">
        <v>44242</v>
      </c>
      <c r="C94" s="16"/>
      <c r="D94" s="16">
        <v>96</v>
      </c>
      <c r="E94" s="17">
        <v>105818</v>
      </c>
      <c r="F94" s="18" t="str">
        <f>VLOOKUP(E94,[1]DONNEES!A:C,2,FALSE)</f>
        <v>SFR - Support à roues-MG SRF 053</v>
      </c>
      <c r="G94" s="19">
        <f>VLOOKUP(E94,[1]DONNEES!A:C,3,FALSE)</f>
        <v>46</v>
      </c>
      <c r="H94" s="25">
        <f t="shared" si="6"/>
        <v>4416</v>
      </c>
      <c r="I94" s="26"/>
      <c r="K94" s="1"/>
    </row>
    <row r="95" spans="1:11" ht="16.5" thickTop="1" thickBot="1" x14ac:dyDescent="0.25">
      <c r="H95" s="22">
        <f>SUM(H86:H94)</f>
        <v>33715</v>
      </c>
      <c r="K95" s="1"/>
    </row>
    <row r="96" spans="1:11" ht="15.75" thickTop="1" x14ac:dyDescent="0.2">
      <c r="K96" s="1"/>
    </row>
    <row r="97" spans="1:11" ht="15.75" x14ac:dyDescent="0.25">
      <c r="A97" s="1">
        <v>8</v>
      </c>
      <c r="B97" s="11" t="s">
        <v>6</v>
      </c>
      <c r="C97" s="12" t="s">
        <v>7</v>
      </c>
      <c r="D97" s="12" t="s">
        <v>8</v>
      </c>
      <c r="E97" s="13" t="s">
        <v>9</v>
      </c>
      <c r="F97" s="12" t="s">
        <v>10</v>
      </c>
      <c r="G97" s="14" t="s">
        <v>11</v>
      </c>
      <c r="H97" s="14" t="s">
        <v>12</v>
      </c>
      <c r="K97" s="1"/>
    </row>
    <row r="98" spans="1:11" x14ac:dyDescent="0.2">
      <c r="B98" s="106">
        <v>44250</v>
      </c>
      <c r="C98" s="16">
        <v>119</v>
      </c>
      <c r="D98" s="16">
        <v>19</v>
      </c>
      <c r="E98" s="17">
        <v>105803</v>
      </c>
      <c r="F98" s="18" t="str">
        <f>VLOOKUP(E98,[1]DONNEES!A:C,2,FALSE)</f>
        <v>SFR - Egouttoir à vaiselle- 1 niveau + plateau-chromé-SRF KB 006</v>
      </c>
      <c r="G98" s="19">
        <f>VLOOKUP(E98,[1]DONNEES!A:C,3,FALSE)</f>
        <v>93</v>
      </c>
      <c r="H98" s="25">
        <f t="shared" ref="H98:H103" si="7">D98*G98</f>
        <v>1767</v>
      </c>
      <c r="K98" s="1"/>
    </row>
    <row r="99" spans="1:11" x14ac:dyDescent="0.2">
      <c r="B99" s="106">
        <v>44250</v>
      </c>
      <c r="C99" s="16"/>
      <c r="D99" s="16">
        <v>6</v>
      </c>
      <c r="E99" s="17">
        <v>105809</v>
      </c>
      <c r="F99" s="18" t="str">
        <f>VLOOKUP(E99,[1]DONNEES!A:C,2,FALSE)</f>
        <v>SFR - Egouttoir à vaiselle- 1 niveau + plateau-ROUGE chromé-KB SRF 014 RED</v>
      </c>
      <c r="G99" s="19">
        <f>VLOOKUP(E99,[1]DONNEES!A:C,3,FALSE)</f>
        <v>77</v>
      </c>
      <c r="H99" s="25">
        <f t="shared" si="7"/>
        <v>462</v>
      </c>
      <c r="K99" s="1"/>
    </row>
    <row r="100" spans="1:11" x14ac:dyDescent="0.2">
      <c r="B100" s="106">
        <v>44250</v>
      </c>
      <c r="C100" s="16"/>
      <c r="D100" s="16">
        <v>48</v>
      </c>
      <c r="E100" s="17">
        <v>105804</v>
      </c>
      <c r="F100" s="18" t="str">
        <f>VLOOKUP(E100,[1]DONNEES!A:C,2,FALSE)</f>
        <v>SFR - Egouttoir à vaiselle- 2 niveaux + plateau-chromé-SRF KB010</v>
      </c>
      <c r="G100" s="19">
        <f>VLOOKUP(E100,[1]DONNEES!A:C,3,FALSE)</f>
        <v>112</v>
      </c>
      <c r="H100" s="25">
        <f t="shared" si="7"/>
        <v>5376</v>
      </c>
      <c r="K100" s="1"/>
    </row>
    <row r="101" spans="1:11" x14ac:dyDescent="0.2">
      <c r="B101" s="106">
        <v>44250</v>
      </c>
      <c r="C101" s="16"/>
      <c r="D101" s="16">
        <v>18</v>
      </c>
      <c r="E101" s="17">
        <v>105805</v>
      </c>
      <c r="F101" s="18" t="str">
        <f>VLOOKUP(E101,[1]DONNEES!A:C,2,FALSE)</f>
        <v>SFR - Egouttoir à vaiselle- 2 niveaux + plateau-chromé-SRF KB011</v>
      </c>
      <c r="G101" s="19">
        <f>VLOOKUP(E101,[1]DONNEES!A:C,3,FALSE)</f>
        <v>149</v>
      </c>
      <c r="H101" s="25">
        <f t="shared" si="7"/>
        <v>2682</v>
      </c>
      <c r="K101" s="1"/>
    </row>
    <row r="102" spans="1:11" x14ac:dyDescent="0.2">
      <c r="B102" s="106">
        <v>44250</v>
      </c>
      <c r="C102" s="16"/>
      <c r="D102" s="16">
        <v>18</v>
      </c>
      <c r="E102" s="17">
        <v>105806</v>
      </c>
      <c r="F102" s="18" t="str">
        <f>VLOOKUP(E102,[1]DONNEES!A:C,2,FALSE)</f>
        <v>SFR - Egouttoir à vaiselle- 2 niveaux + plateau-Noir -KB SRF 011 Black</v>
      </c>
      <c r="G102" s="19">
        <f>VLOOKUP(E102,[1]DONNEES!A:C,3,FALSE)</f>
        <v>160</v>
      </c>
      <c r="H102" s="25">
        <f t="shared" si="7"/>
        <v>2880</v>
      </c>
      <c r="K102" s="1"/>
    </row>
    <row r="103" spans="1:11" ht="15.75" thickBot="1" x14ac:dyDescent="0.25">
      <c r="B103" s="106">
        <v>44250</v>
      </c>
      <c r="C103" s="16"/>
      <c r="D103" s="16">
        <v>120</v>
      </c>
      <c r="E103" s="17">
        <v>105818</v>
      </c>
      <c r="F103" s="18" t="str">
        <f>VLOOKUP(E103,[1]DONNEES!A:C,2,FALSE)</f>
        <v>SFR - Support à roues-MG SRF 053</v>
      </c>
      <c r="G103" s="19">
        <f>VLOOKUP(E103,[1]DONNEES!A:C,3,FALSE)</f>
        <v>46</v>
      </c>
      <c r="H103" s="25">
        <f t="shared" si="7"/>
        <v>5520</v>
      </c>
      <c r="K103" s="1"/>
    </row>
    <row r="104" spans="1:11" ht="16.5" thickTop="1" thickBot="1" x14ac:dyDescent="0.25">
      <c r="H104" s="22">
        <f>SUM(H98:H103)</f>
        <v>18687</v>
      </c>
      <c r="K104" s="1"/>
    </row>
    <row r="105" spans="1:11" ht="15.75" thickTop="1" x14ac:dyDescent="0.2">
      <c r="H105" s="10"/>
      <c r="K105" s="1"/>
    </row>
    <row r="106" spans="1:11" ht="15.75" x14ac:dyDescent="0.25">
      <c r="A106" s="1">
        <v>9</v>
      </c>
      <c r="B106" s="11" t="s">
        <v>6</v>
      </c>
      <c r="C106" s="12" t="s">
        <v>7</v>
      </c>
      <c r="D106" s="12" t="s">
        <v>8</v>
      </c>
      <c r="E106" s="13" t="s">
        <v>9</v>
      </c>
      <c r="F106" s="12" t="s">
        <v>10</v>
      </c>
      <c r="G106" s="14" t="s">
        <v>11</v>
      </c>
      <c r="H106" s="14" t="s">
        <v>12</v>
      </c>
      <c r="K106" s="1"/>
    </row>
    <row r="107" spans="1:11" x14ac:dyDescent="0.2">
      <c r="B107" s="106">
        <v>44253</v>
      </c>
      <c r="C107" s="16">
        <v>16</v>
      </c>
      <c r="D107" s="16">
        <v>-1</v>
      </c>
      <c r="E107" s="17">
        <v>105805</v>
      </c>
      <c r="F107" s="18" t="str">
        <f>VLOOKUP(E107,[1]DONNEES!A:C,2,FALSE)</f>
        <v>SFR - Egouttoir à vaiselle- 2 niveaux + plateau-chromé-SRF KB011</v>
      </c>
      <c r="G107" s="19">
        <f>VLOOKUP(E107,[1]DONNEES!A:C,3,FALSE)</f>
        <v>149</v>
      </c>
      <c r="H107" s="19">
        <f>D107*G107</f>
        <v>-149</v>
      </c>
      <c r="K107" s="1"/>
    </row>
    <row r="108" spans="1:11" x14ac:dyDescent="0.2">
      <c r="B108" s="106">
        <v>44253</v>
      </c>
      <c r="C108" s="16"/>
      <c r="D108" s="16">
        <v>-3</v>
      </c>
      <c r="E108" s="17">
        <v>105806</v>
      </c>
      <c r="F108" s="18" t="str">
        <f>VLOOKUP(E108,[1]DONNEES!A:C,2,FALSE)</f>
        <v>SFR - Egouttoir à vaiselle- 2 niveaux + plateau-Noir -KB SRF 011 Black</v>
      </c>
      <c r="G108" s="19">
        <f>VLOOKUP(E108,[1]DONNEES!A:C,3,FALSE)</f>
        <v>160</v>
      </c>
      <c r="H108" s="19">
        <f t="shared" ref="H108:H109" si="8">D108*G108</f>
        <v>-480</v>
      </c>
      <c r="K108" s="1"/>
    </row>
    <row r="109" spans="1:11" x14ac:dyDescent="0.2">
      <c r="B109" s="106">
        <v>44253</v>
      </c>
      <c r="C109" s="16"/>
      <c r="D109" s="16">
        <v>-5</v>
      </c>
      <c r="E109" s="17">
        <v>105817</v>
      </c>
      <c r="F109" s="18" t="str">
        <f>VLOOKUP(E109,[1]DONNEES!A:C,2,FALSE)</f>
        <v>SFR - panier à legumes avec roues - 4 niveaux-MG SRF 010</v>
      </c>
      <c r="G109" s="19">
        <f>VLOOKUP(E109,[1]DONNEES!A:C,3,FALSE)</f>
        <v>280</v>
      </c>
      <c r="H109" s="19">
        <f t="shared" si="8"/>
        <v>-1400</v>
      </c>
      <c r="K109" s="1"/>
    </row>
    <row r="110" spans="1:11" ht="15.75" thickBot="1" x14ac:dyDescent="0.25">
      <c r="B110" s="106">
        <v>44253</v>
      </c>
      <c r="C110" s="18"/>
      <c r="D110" s="16"/>
      <c r="E110" s="17"/>
      <c r="F110" s="18"/>
      <c r="G110" s="19"/>
      <c r="H110" s="19">
        <f>D110*G110</f>
        <v>0</v>
      </c>
      <c r="K110" s="1"/>
    </row>
    <row r="111" spans="1:11" ht="16.5" thickTop="1" thickBot="1" x14ac:dyDescent="0.25">
      <c r="H111" s="22">
        <f>SUM(H107:H110)</f>
        <v>-2029</v>
      </c>
      <c r="K111" s="1"/>
    </row>
    <row r="112" spans="1:11" ht="15.75" thickTop="1" x14ac:dyDescent="0.2">
      <c r="K112" s="1"/>
    </row>
    <row r="113" spans="1:11" ht="15.75" x14ac:dyDescent="0.25">
      <c r="A113" s="1">
        <v>10</v>
      </c>
      <c r="B113" s="11" t="s">
        <v>6</v>
      </c>
      <c r="C113" s="12" t="s">
        <v>7</v>
      </c>
      <c r="D113" s="12" t="s">
        <v>8</v>
      </c>
      <c r="E113" s="13" t="s">
        <v>9</v>
      </c>
      <c r="F113" s="12" t="s">
        <v>10</v>
      </c>
      <c r="G113" s="14" t="s">
        <v>11</v>
      </c>
      <c r="H113" s="14" t="s">
        <v>12</v>
      </c>
      <c r="K113" s="1"/>
    </row>
    <row r="114" spans="1:11" x14ac:dyDescent="0.2">
      <c r="B114" s="106">
        <v>44253</v>
      </c>
      <c r="C114" s="18">
        <v>17</v>
      </c>
      <c r="D114" s="16">
        <v>-1</v>
      </c>
      <c r="E114" s="17">
        <v>105802</v>
      </c>
      <c r="F114" s="18" t="str">
        <f>VLOOKUP(E114,[1]DONNEES!A:C,2,FALSE)</f>
        <v>SFR - Egouttoir à vaiselle- 2 niveaux + plateau-chromé-SRF KB 005</v>
      </c>
      <c r="G114" s="19">
        <f>VLOOKUP(E114,[1]DONNEES!A:C,3,FALSE)</f>
        <v>130</v>
      </c>
      <c r="H114" s="19">
        <f>D114*G114</f>
        <v>-130</v>
      </c>
      <c r="K114" s="1"/>
    </row>
    <row r="115" spans="1:11" x14ac:dyDescent="0.2">
      <c r="B115" s="106">
        <v>44253</v>
      </c>
      <c r="C115" s="18"/>
      <c r="D115" s="16"/>
      <c r="E115" s="17"/>
      <c r="F115" s="18"/>
      <c r="G115" s="19"/>
      <c r="H115" s="19">
        <f t="shared" ref="H115:H117" si="9">D115*G115</f>
        <v>0</v>
      </c>
      <c r="K115" s="1"/>
    </row>
    <row r="116" spans="1:11" x14ac:dyDescent="0.2">
      <c r="B116" s="106">
        <v>44253</v>
      </c>
      <c r="C116" s="18"/>
      <c r="D116" s="16"/>
      <c r="E116" s="17"/>
      <c r="F116" s="18"/>
      <c r="G116" s="19"/>
      <c r="H116" s="19">
        <f t="shared" si="9"/>
        <v>0</v>
      </c>
      <c r="K116" s="1"/>
    </row>
    <row r="117" spans="1:11" ht="15.75" thickBot="1" x14ac:dyDescent="0.25">
      <c r="B117" s="106">
        <v>44253</v>
      </c>
      <c r="C117" s="18"/>
      <c r="D117" s="16"/>
      <c r="E117" s="17"/>
      <c r="F117" s="18"/>
      <c r="G117" s="19"/>
      <c r="H117" s="19">
        <f t="shared" si="9"/>
        <v>0</v>
      </c>
      <c r="K117" s="1"/>
    </row>
    <row r="118" spans="1:11" ht="16.5" thickTop="1" thickBot="1" x14ac:dyDescent="0.25">
      <c r="H118" s="22">
        <f>SUM(H114:H117)</f>
        <v>-130</v>
      </c>
      <c r="K118" s="1"/>
    </row>
    <row r="119" spans="1:11" ht="15.75" thickTop="1" x14ac:dyDescent="0.2">
      <c r="K119" s="1"/>
    </row>
    <row r="120" spans="1:11" ht="15.75" x14ac:dyDescent="0.25">
      <c r="A120" s="1">
        <v>11</v>
      </c>
      <c r="B120" s="11" t="s">
        <v>6</v>
      </c>
      <c r="C120" s="12" t="s">
        <v>7</v>
      </c>
      <c r="D120" s="12" t="s">
        <v>8</v>
      </c>
      <c r="E120" s="13" t="s">
        <v>9</v>
      </c>
      <c r="F120" s="12" t="s">
        <v>10</v>
      </c>
      <c r="G120" s="14" t="s">
        <v>11</v>
      </c>
      <c r="H120" s="14" t="s">
        <v>12</v>
      </c>
      <c r="K120" s="1"/>
    </row>
    <row r="121" spans="1:11" x14ac:dyDescent="0.2">
      <c r="B121" s="106">
        <v>44253</v>
      </c>
      <c r="C121" s="18">
        <v>18</v>
      </c>
      <c r="D121" s="16">
        <v>-1</v>
      </c>
      <c r="E121" s="17">
        <v>105804</v>
      </c>
      <c r="F121" s="18" t="str">
        <f>VLOOKUP(E121,[1]DONNEES!A:C,2,FALSE)</f>
        <v>SFR - Egouttoir à vaiselle- 2 niveaux + plateau-chromé-SRF KB010</v>
      </c>
      <c r="G121" s="19">
        <f>VLOOKUP(E121,[1]DONNEES!A:C,3,FALSE)</f>
        <v>112</v>
      </c>
      <c r="H121" s="19">
        <f>D121*G121</f>
        <v>-112</v>
      </c>
      <c r="K121" s="1"/>
    </row>
    <row r="122" spans="1:11" x14ac:dyDescent="0.2">
      <c r="B122" s="106">
        <v>44253</v>
      </c>
      <c r="C122" s="18"/>
      <c r="D122" s="16">
        <v>-2</v>
      </c>
      <c r="E122" s="17">
        <v>105805</v>
      </c>
      <c r="F122" s="18" t="str">
        <f>VLOOKUP(E122,[1]DONNEES!A:C,2,FALSE)</f>
        <v>SFR - Egouttoir à vaiselle- 2 niveaux + plateau-chromé-SRF KB011</v>
      </c>
      <c r="G122" s="19">
        <f>VLOOKUP(E122,[1]DONNEES!A:C,3,FALSE)</f>
        <v>149</v>
      </c>
      <c r="H122" s="19">
        <f t="shared" ref="H122:H125" si="10">D122*G122</f>
        <v>-298</v>
      </c>
      <c r="K122" s="1"/>
    </row>
    <row r="123" spans="1:11" x14ac:dyDescent="0.2">
      <c r="B123" s="106">
        <v>44253</v>
      </c>
      <c r="C123" s="18"/>
      <c r="D123" s="16">
        <v>-2</v>
      </c>
      <c r="E123" s="17">
        <v>105806</v>
      </c>
      <c r="F123" s="18" t="str">
        <f>VLOOKUP(E123,[2]DONNEES!A:C,2,FALSE)</f>
        <v>SFR - Egouttoir à vaiselle- 2 niveaux + plateau-Noir -KB SRF 011 Black</v>
      </c>
      <c r="G123" s="19">
        <f>VLOOKUP(E123,[2]DONNEES!A:C,3,FALSE)</f>
        <v>160</v>
      </c>
      <c r="H123" s="19">
        <f t="shared" si="10"/>
        <v>-320</v>
      </c>
      <c r="K123" s="1"/>
    </row>
    <row r="124" spans="1:11" x14ac:dyDescent="0.2">
      <c r="B124" s="106">
        <v>44253</v>
      </c>
      <c r="C124" s="18"/>
      <c r="D124" s="16"/>
      <c r="E124" s="17"/>
      <c r="F124" s="18"/>
      <c r="G124" s="19"/>
      <c r="H124" s="19">
        <f t="shared" si="10"/>
        <v>0</v>
      </c>
      <c r="K124" s="1"/>
    </row>
    <row r="125" spans="1:11" ht="15.75" thickBot="1" x14ac:dyDescent="0.25">
      <c r="B125" s="106">
        <v>44253</v>
      </c>
      <c r="C125" s="18"/>
      <c r="D125" s="16"/>
      <c r="E125" s="17"/>
      <c r="F125" s="18"/>
      <c r="G125" s="19"/>
      <c r="H125" s="19">
        <f t="shared" si="10"/>
        <v>0</v>
      </c>
      <c r="K125" s="1"/>
    </row>
    <row r="126" spans="1:11" ht="16.5" thickTop="1" thickBot="1" x14ac:dyDescent="0.25">
      <c r="H126" s="22">
        <f>SUM(H121:H125)</f>
        <v>-730</v>
      </c>
      <c r="K126" s="1"/>
    </row>
    <row r="127" spans="1:11" ht="15.75" thickTop="1" x14ac:dyDescent="0.2">
      <c r="K127" s="1"/>
    </row>
    <row r="128" spans="1:11" ht="15.75" x14ac:dyDescent="0.25">
      <c r="A128" s="1">
        <v>12</v>
      </c>
      <c r="B128" s="11" t="s">
        <v>6</v>
      </c>
      <c r="C128" s="12" t="s">
        <v>7</v>
      </c>
      <c r="D128" s="12" t="s">
        <v>8</v>
      </c>
      <c r="E128" s="13" t="s">
        <v>9</v>
      </c>
      <c r="F128" s="12" t="s">
        <v>10</v>
      </c>
      <c r="G128" s="14" t="s">
        <v>11</v>
      </c>
      <c r="H128" s="14" t="s">
        <v>12</v>
      </c>
      <c r="K128" s="1"/>
    </row>
    <row r="129" spans="2:11" x14ac:dyDescent="0.2">
      <c r="B129" s="106">
        <v>44259</v>
      </c>
      <c r="C129" s="112">
        <v>133</v>
      </c>
      <c r="D129" s="16">
        <v>30</v>
      </c>
      <c r="E129" s="17">
        <v>102019</v>
      </c>
      <c r="F129" s="18" t="str">
        <f>VLOOKUP(E129,[2]DONNEES!A:C,2,FALSE)</f>
        <v>BONDE CLIC-CLAC  SANS TROP-PLEIN CHROME - SF002</v>
      </c>
      <c r="G129" s="19">
        <f>VLOOKUP(E129,[2]DONNEES!A:C,3,FALSE)</f>
        <v>50</v>
      </c>
      <c r="H129" s="19">
        <f>D129*G129</f>
        <v>1500</v>
      </c>
      <c r="K129" s="1"/>
    </row>
    <row r="130" spans="2:11" x14ac:dyDescent="0.2">
      <c r="B130" s="106">
        <v>44259</v>
      </c>
      <c r="C130" s="113"/>
      <c r="D130" s="16">
        <v>12</v>
      </c>
      <c r="E130" s="17">
        <v>102031</v>
      </c>
      <c r="F130" s="18" t="str">
        <f>VLOOKUP(E130,[2]DONNEES!A:C,2,FALSE)</f>
        <v>CANIVEAU  DE Douche à l'italienne 50CM - DPDI04</v>
      </c>
      <c r="G130" s="19">
        <f>VLOOKUP(E130,[2]DONNEES!A:C,3,FALSE)</f>
        <v>135</v>
      </c>
      <c r="H130" s="19">
        <f t="shared" ref="H130:H151" si="11">D130*G130</f>
        <v>1620</v>
      </c>
      <c r="K130" s="1"/>
    </row>
    <row r="131" spans="2:11" x14ac:dyDescent="0.2">
      <c r="B131" s="106">
        <v>44259</v>
      </c>
      <c r="C131" s="113"/>
      <c r="D131" s="16">
        <v>12</v>
      </c>
      <c r="E131" s="17">
        <v>102032</v>
      </c>
      <c r="F131" s="18" t="str">
        <f>VLOOKUP(E131,[2]DONNEES!A:C,2,FALSE)</f>
        <v>CANIVEAU  DE Douche à l'italienne 60CM - DPDI05</v>
      </c>
      <c r="G131" s="19">
        <f>VLOOKUP(E131,[2]DONNEES!A:C,3,FALSE)</f>
        <v>145</v>
      </c>
      <c r="H131" s="19">
        <f t="shared" si="11"/>
        <v>1740</v>
      </c>
      <c r="K131" s="1"/>
    </row>
    <row r="132" spans="2:11" x14ac:dyDescent="0.2">
      <c r="B132" s="106">
        <v>44259</v>
      </c>
      <c r="C132" s="113"/>
      <c r="D132" s="16">
        <v>30</v>
      </c>
      <c r="E132" s="17">
        <v>102038</v>
      </c>
      <c r="F132" s="18" t="str">
        <f>VLOOKUP(E132,[2]DONNEES!A:C,2,FALSE)</f>
        <v>FLEXIBLE MACHINE A LAVER 2.5 M - DC003</v>
      </c>
      <c r="G132" s="19">
        <f>VLOOKUP(E132,[2]DONNEES!A:C,3,FALSE)</f>
        <v>21</v>
      </c>
      <c r="H132" s="19">
        <f t="shared" si="11"/>
        <v>630</v>
      </c>
      <c r="K132" s="1"/>
    </row>
    <row r="133" spans="2:11" x14ac:dyDescent="0.2">
      <c r="B133" s="106">
        <v>44259</v>
      </c>
      <c r="C133" s="113"/>
      <c r="D133" s="16">
        <v>30</v>
      </c>
      <c r="E133" s="17">
        <v>102037</v>
      </c>
      <c r="F133" s="18" t="str">
        <f>VLOOKUP(E133,[2]DONNEES!A:C,2,FALSE)</f>
        <v>Flexible pour machine à laver 1,5 M  - DC001</v>
      </c>
      <c r="G133" s="19">
        <f>VLOOKUP(E133,[2]DONNEES!A:C,3,FALSE)</f>
        <v>15.5</v>
      </c>
      <c r="H133" s="19">
        <f t="shared" si="11"/>
        <v>465</v>
      </c>
      <c r="K133" s="1"/>
    </row>
    <row r="134" spans="2:11" x14ac:dyDescent="0.2">
      <c r="B134" s="106">
        <v>44259</v>
      </c>
      <c r="C134" s="113"/>
      <c r="D134" s="16">
        <v>6</v>
      </c>
      <c r="E134" s="17">
        <v>100243</v>
      </c>
      <c r="F134" s="18" t="str">
        <f>VLOOKUP(E134,[2]DONNEES!A:C,2,FALSE)</f>
        <v>PREMIUM MITIGEUR LAVABO LONG CHROME - 832001</v>
      </c>
      <c r="G134" s="19">
        <f>VLOOKUP(E134,[2]DONNEES!A:C,3,FALSE)</f>
        <v>650</v>
      </c>
      <c r="H134" s="19">
        <f t="shared" si="11"/>
        <v>3900</v>
      </c>
      <c r="K134" s="1"/>
    </row>
    <row r="135" spans="2:11" x14ac:dyDescent="0.2">
      <c r="B135" s="106">
        <v>44259</v>
      </c>
      <c r="C135" s="113"/>
      <c r="D135" s="16">
        <v>30</v>
      </c>
      <c r="E135" s="17">
        <v>102028</v>
      </c>
      <c r="F135" s="18" t="str">
        <f>VLOOKUP(E135,[2]DONNEES!A:C,2,FALSE)</f>
        <v>SIPHON DE SOL SORTIE HORIZONTALE - S.S - CARRE - 10X10</v>
      </c>
      <c r="G135" s="19">
        <f>VLOOKUP(E135,[2]DONNEES!A:C,3,FALSE)</f>
        <v>16.5</v>
      </c>
      <c r="H135" s="19">
        <f t="shared" si="11"/>
        <v>495</v>
      </c>
      <c r="K135" s="1"/>
    </row>
    <row r="136" spans="2:11" x14ac:dyDescent="0.2">
      <c r="B136" s="106">
        <v>44259</v>
      </c>
      <c r="C136" s="113"/>
      <c r="D136" s="16">
        <v>30</v>
      </c>
      <c r="E136" s="17">
        <v>102029</v>
      </c>
      <c r="F136" s="18" t="str">
        <f>VLOOKUP(E136,[2]DONNEES!A:C,2,FALSE)</f>
        <v>SIPHON DE SOL SORTIE HORIZONTALE - S.S - CARRE - 15X15</v>
      </c>
      <c r="G136" s="19">
        <f>VLOOKUP(E136,[2]DONNEES!A:C,3,FALSE)</f>
        <v>24.5</v>
      </c>
      <c r="H136" s="19">
        <f t="shared" si="11"/>
        <v>735</v>
      </c>
      <c r="K136" s="1"/>
    </row>
    <row r="137" spans="2:11" x14ac:dyDescent="0.2">
      <c r="B137" s="106">
        <v>44259</v>
      </c>
      <c r="C137" s="113"/>
      <c r="D137" s="16">
        <v>20</v>
      </c>
      <c r="E137" s="17">
        <v>100204</v>
      </c>
      <c r="F137" s="18" t="str">
        <f>VLOOKUP(E137,[2]DONNEES!A:C,2,FALSE)</f>
        <v>SMART MITIGEUR DOUCHE CHROME - 142041</v>
      </c>
      <c r="G137" s="19">
        <f>VLOOKUP(E137,[2]DONNEES!A:C,3,FALSE)</f>
        <v>215</v>
      </c>
      <c r="H137" s="19">
        <f t="shared" si="11"/>
        <v>4300</v>
      </c>
      <c r="K137" s="1"/>
    </row>
    <row r="138" spans="2:11" x14ac:dyDescent="0.2">
      <c r="B138" s="106">
        <v>44259</v>
      </c>
      <c r="C138" s="113"/>
      <c r="D138" s="16">
        <v>24</v>
      </c>
      <c r="E138" s="17">
        <v>105786</v>
      </c>
      <c r="F138" s="18" t="str">
        <f>VLOOKUP(E138,[2]DONNEES!A:C,2,FALSE)</f>
        <v>SFR - Anneau porte serviettes avec ventouse-SRF 007</v>
      </c>
      <c r="G138" s="19">
        <f>VLOOKUP(E138,[2]DONNEES!A:C,3,FALSE)</f>
        <v>48</v>
      </c>
      <c r="H138" s="19">
        <f t="shared" si="11"/>
        <v>1152</v>
      </c>
      <c r="K138" s="1"/>
    </row>
    <row r="139" spans="2:11" x14ac:dyDescent="0.2">
      <c r="B139" s="106">
        <v>44259</v>
      </c>
      <c r="C139" s="113"/>
      <c r="D139" s="16">
        <v>24</v>
      </c>
      <c r="E139" s="17">
        <v>105795</v>
      </c>
      <c r="F139" s="18" t="str">
        <f>VLOOKUP(E139,[2]DONNEES!A:C,2,FALSE)</f>
        <v>SFR - Barre porte serviettes avec ventouse-SRF DM 260</v>
      </c>
      <c r="G139" s="19">
        <f>VLOOKUP(E139,[2]DONNEES!A:C,3,FALSE)</f>
        <v>68</v>
      </c>
      <c r="H139" s="19">
        <f t="shared" si="11"/>
        <v>1632</v>
      </c>
      <c r="K139" s="1"/>
    </row>
    <row r="140" spans="2:11" x14ac:dyDescent="0.2">
      <c r="B140" s="106">
        <v>44259</v>
      </c>
      <c r="C140" s="113"/>
      <c r="D140" s="16">
        <v>24</v>
      </c>
      <c r="E140" s="17">
        <v>105787</v>
      </c>
      <c r="F140" s="18" t="str">
        <f>VLOOKUP(E140,[2]DONNEES!A:C,2,FALSE)</f>
        <v>SFR - crochet porte serviette  avec ventouse-SRF 013</v>
      </c>
      <c r="G140" s="19">
        <f>VLOOKUP(E140,[2]DONNEES!A:C,3,FALSE)</f>
        <v>45</v>
      </c>
      <c r="H140" s="19">
        <f t="shared" si="11"/>
        <v>1080</v>
      </c>
      <c r="K140" s="1"/>
    </row>
    <row r="141" spans="2:11" x14ac:dyDescent="0.2">
      <c r="B141" s="106">
        <v>44259</v>
      </c>
      <c r="C141" s="113"/>
      <c r="D141" s="16">
        <v>48</v>
      </c>
      <c r="E141" s="17">
        <v>105782</v>
      </c>
      <c r="F141" s="18" t="str">
        <f>VLOOKUP(E141,[2]DONNEES!A:C,2,FALSE)</f>
        <v>SFR - Etagère de douche d'angle double-BK SRF 022</v>
      </c>
      <c r="G141" s="19">
        <f>VLOOKUP(E141,[2]DONNEES!A:C,3,FALSE)</f>
        <v>65</v>
      </c>
      <c r="H141" s="19">
        <f t="shared" si="11"/>
        <v>3120</v>
      </c>
      <c r="K141" s="1"/>
    </row>
    <row r="142" spans="2:11" x14ac:dyDescent="0.2">
      <c r="B142" s="106">
        <v>44259</v>
      </c>
      <c r="C142" s="113"/>
      <c r="D142" s="16">
        <v>24</v>
      </c>
      <c r="E142" s="17">
        <v>105785</v>
      </c>
      <c r="F142" s="18" t="str">
        <f>VLOOKUP(E142,[2]DONNEES!A:C,2,FALSE)</f>
        <v>SFR - Porte brosse a dents avec ventouse- SRF DM 058</v>
      </c>
      <c r="G142" s="19">
        <f>VLOOKUP(E142,[2]DONNEES!A:C,3,FALSE)</f>
        <v>40</v>
      </c>
      <c r="H142" s="19">
        <f t="shared" si="11"/>
        <v>960</v>
      </c>
      <c r="K142" s="1"/>
    </row>
    <row r="143" spans="2:11" x14ac:dyDescent="0.2">
      <c r="B143" s="106">
        <v>44259</v>
      </c>
      <c r="C143" s="113"/>
      <c r="D143" s="16">
        <v>24</v>
      </c>
      <c r="E143" s="17">
        <v>105789</v>
      </c>
      <c r="F143" s="18" t="str">
        <f>VLOOKUP(E143,[2]DONNEES!A:C,2,FALSE)</f>
        <v>SFR - Porte papier serviette avec ventouse-SRF 014</v>
      </c>
      <c r="G143" s="19">
        <f>VLOOKUP(E143,[2]DONNEES!A:C,3,FALSE)</f>
        <v>49</v>
      </c>
      <c r="H143" s="19">
        <f t="shared" si="11"/>
        <v>1176</v>
      </c>
      <c r="K143" s="1"/>
    </row>
    <row r="144" spans="2:11" x14ac:dyDescent="0.2">
      <c r="B144" s="106">
        <v>44259</v>
      </c>
      <c r="C144" s="113"/>
      <c r="D144" s="16">
        <v>24</v>
      </c>
      <c r="E144" s="17">
        <v>105800</v>
      </c>
      <c r="F144" s="18" t="str">
        <f>VLOOKUP(E144,[2]DONNEES!A:C,2,FALSE)</f>
        <v>SFR - Porte papier toilette 2 niveaux avec ventouse-SRF DM 275</v>
      </c>
      <c r="G144" s="19">
        <f>VLOOKUP(E144,[2]DONNEES!A:C,3,FALSE)</f>
        <v>60</v>
      </c>
      <c r="H144" s="19">
        <f t="shared" si="11"/>
        <v>1440</v>
      </c>
      <c r="K144" s="1"/>
    </row>
    <row r="145" spans="1:11" x14ac:dyDescent="0.2">
      <c r="B145" s="106">
        <v>44259</v>
      </c>
      <c r="C145" s="113"/>
      <c r="D145" s="16">
        <v>24</v>
      </c>
      <c r="E145" s="17">
        <v>105788</v>
      </c>
      <c r="F145" s="18" t="str">
        <f>VLOOKUP(E145,[2]DONNEES!A:C,2,FALSE)</f>
        <v>SFR - Porte papier toilette a couvercle avec ventouse-SRF DM 016</v>
      </c>
      <c r="G145" s="19">
        <f>VLOOKUP(E145,[2]DONNEES!A:C,3,FALSE)</f>
        <v>60</v>
      </c>
      <c r="H145" s="19">
        <f t="shared" si="11"/>
        <v>1440</v>
      </c>
      <c r="K145" s="1"/>
    </row>
    <row r="146" spans="1:11" x14ac:dyDescent="0.2">
      <c r="B146" s="106">
        <v>44259</v>
      </c>
      <c r="C146" s="113"/>
      <c r="D146" s="16">
        <v>24</v>
      </c>
      <c r="E146" s="17">
        <v>105798</v>
      </c>
      <c r="F146" s="18" t="str">
        <f>VLOOKUP(E146,[2]DONNEES!A:C,2,FALSE)</f>
        <v>SFR - Porte papier toilette sans couvercle avec ventouse- SRF 006</v>
      </c>
      <c r="G146" s="19">
        <f>VLOOKUP(E146,[2]DONNEES!A:C,3,FALSE)</f>
        <v>40</v>
      </c>
      <c r="H146" s="19">
        <f t="shared" si="11"/>
        <v>960</v>
      </c>
      <c r="K146" s="1"/>
    </row>
    <row r="147" spans="1:11" x14ac:dyDescent="0.2">
      <c r="B147" s="106">
        <v>44259</v>
      </c>
      <c r="C147" s="113"/>
      <c r="D147" s="16">
        <v>24</v>
      </c>
      <c r="E147" s="17">
        <v>105799</v>
      </c>
      <c r="F147" s="18" t="str">
        <f>VLOOKUP(E147,[2]DONNEES!A:C,2,FALSE)</f>
        <v>SFR - PORTE savon a coupelle avec ventouse-SRF 004</v>
      </c>
      <c r="G147" s="19">
        <f>VLOOKUP(E147,[2]DONNEES!A:C,3,FALSE)</f>
        <v>52</v>
      </c>
      <c r="H147" s="19">
        <f t="shared" si="11"/>
        <v>1248</v>
      </c>
      <c r="K147" s="1"/>
    </row>
    <row r="148" spans="1:11" x14ac:dyDescent="0.2">
      <c r="B148" s="106">
        <v>44259</v>
      </c>
      <c r="C148" s="113"/>
      <c r="D148" s="16">
        <v>24</v>
      </c>
      <c r="E148" s="17">
        <v>105791</v>
      </c>
      <c r="F148" s="18" t="str">
        <f>VLOOKUP(E148,[2]DONNEES!A:C,2,FALSE)</f>
        <v>SFR - Porte savon d'angle a crochet  aves ventouse-SRF DM 250</v>
      </c>
      <c r="G148" s="19">
        <f>VLOOKUP(E148,[2]DONNEES!A:C,3,FALSE)</f>
        <v>75</v>
      </c>
      <c r="H148" s="19">
        <f t="shared" si="11"/>
        <v>1800</v>
      </c>
      <c r="K148" s="1"/>
    </row>
    <row r="149" spans="1:11" x14ac:dyDescent="0.2">
      <c r="B149" s="106">
        <v>44259</v>
      </c>
      <c r="C149" s="113"/>
      <c r="D149" s="16">
        <v>24</v>
      </c>
      <c r="E149" s="17">
        <v>105790</v>
      </c>
      <c r="F149" s="18" t="str">
        <f>VLOOKUP(E149,[2]DONNEES!A:C,2,FALSE)</f>
        <v>SFR - Porte savon double avec ventouse-DM 009</v>
      </c>
      <c r="G149" s="19">
        <f>VLOOKUP(E149,[2]DONNEES!A:C,3,FALSE)</f>
        <v>74</v>
      </c>
      <c r="H149" s="19">
        <f t="shared" si="11"/>
        <v>1776</v>
      </c>
      <c r="K149" s="1"/>
    </row>
    <row r="150" spans="1:11" x14ac:dyDescent="0.2">
      <c r="B150" s="106">
        <v>44259</v>
      </c>
      <c r="C150" s="113"/>
      <c r="D150" s="16">
        <v>24</v>
      </c>
      <c r="E150" s="17">
        <v>105796</v>
      </c>
      <c r="F150" s="18" t="str">
        <f>VLOOKUP(E150,[2]DONNEES!A:C,2,FALSE)</f>
        <v>SFR - Porte seche cheveux avec ventouse - SRF DM 262</v>
      </c>
      <c r="G150" s="19">
        <f>VLOOKUP(E150,[2]DONNEES!A:C,3,FALSE)</f>
        <v>55</v>
      </c>
      <c r="H150" s="19">
        <f t="shared" si="11"/>
        <v>1320</v>
      </c>
      <c r="K150" s="1"/>
    </row>
    <row r="151" spans="1:11" ht="15.75" thickBot="1" x14ac:dyDescent="0.25">
      <c r="B151" s="106">
        <v>44259</v>
      </c>
      <c r="C151" s="113"/>
      <c r="D151" s="16">
        <v>24</v>
      </c>
      <c r="E151" s="17">
        <v>105797</v>
      </c>
      <c r="F151" s="18" t="str">
        <f>VLOOKUP(E151,[2]DONNEES!A:C,2,FALSE)</f>
        <v>SFR -Porte savon avec ventouse-SRF 022</v>
      </c>
      <c r="G151" s="19">
        <f>VLOOKUP(E151,[2]DONNEES!A:C,3,FALSE)</f>
        <v>50</v>
      </c>
      <c r="H151" s="19">
        <f t="shared" si="11"/>
        <v>1200</v>
      </c>
      <c r="K151" s="1"/>
    </row>
    <row r="152" spans="1:11" ht="16.5" hidden="1" thickTop="1" thickBot="1" x14ac:dyDescent="0.25">
      <c r="H152" s="22">
        <f>SUM(H129:H151)</f>
        <v>35689</v>
      </c>
      <c r="K152" s="1"/>
    </row>
    <row r="153" spans="1:11" ht="15.75" hidden="1" thickTop="1" x14ac:dyDescent="0.2">
      <c r="K153" s="1"/>
    </row>
    <row r="154" spans="1:11" ht="15.75" hidden="1" x14ac:dyDescent="0.25">
      <c r="A154" s="1">
        <v>13</v>
      </c>
      <c r="B154" s="11" t="s">
        <v>6</v>
      </c>
      <c r="C154" s="12" t="s">
        <v>7</v>
      </c>
      <c r="D154" s="12" t="s">
        <v>8</v>
      </c>
      <c r="E154" s="13" t="s">
        <v>9</v>
      </c>
      <c r="F154" s="12" t="s">
        <v>10</v>
      </c>
      <c r="G154" s="14" t="s">
        <v>11</v>
      </c>
      <c r="H154" s="14" t="s">
        <v>12</v>
      </c>
      <c r="K154" s="1"/>
    </row>
    <row r="155" spans="1:11" hidden="1" x14ac:dyDescent="0.2">
      <c r="B155" s="109"/>
      <c r="C155" s="16"/>
      <c r="D155" s="16"/>
      <c r="E155" s="17"/>
      <c r="F155" s="18"/>
      <c r="G155" s="19"/>
      <c r="H155" s="19">
        <f>D155*G155</f>
        <v>0</v>
      </c>
      <c r="K155" s="1"/>
    </row>
    <row r="156" spans="1:11" hidden="1" x14ac:dyDescent="0.2">
      <c r="B156" s="110"/>
      <c r="C156" s="18"/>
      <c r="D156" s="16"/>
      <c r="E156" s="17"/>
      <c r="F156" s="18"/>
      <c r="G156" s="19"/>
      <c r="H156" s="19">
        <f>D156*G156</f>
        <v>0</v>
      </c>
      <c r="K156" s="1"/>
    </row>
    <row r="157" spans="1:11" hidden="1" x14ac:dyDescent="0.2">
      <c r="B157" s="110"/>
      <c r="C157" s="18"/>
      <c r="D157" s="16"/>
      <c r="E157" s="17"/>
      <c r="F157" s="18"/>
      <c r="G157" s="19"/>
      <c r="H157" s="19">
        <f t="shared" ref="H157:H159" si="12">D157*G157</f>
        <v>0</v>
      </c>
      <c r="K157" s="1"/>
    </row>
    <row r="158" spans="1:11" hidden="1" x14ac:dyDescent="0.2">
      <c r="B158" s="110"/>
      <c r="C158" s="18"/>
      <c r="D158" s="16"/>
      <c r="E158" s="17"/>
      <c r="F158" s="18"/>
      <c r="G158" s="19"/>
      <c r="H158" s="19">
        <f t="shared" si="12"/>
        <v>0</v>
      </c>
      <c r="K158" s="1"/>
    </row>
    <row r="159" spans="1:11" hidden="1" x14ac:dyDescent="0.2">
      <c r="B159" s="110"/>
      <c r="C159" s="18"/>
      <c r="D159" s="16"/>
      <c r="E159" s="17"/>
      <c r="F159" s="18"/>
      <c r="G159" s="19"/>
      <c r="H159" s="19">
        <f t="shared" si="12"/>
        <v>0</v>
      </c>
      <c r="K159" s="1"/>
    </row>
    <row r="160" spans="1:11" ht="15.75" hidden="1" thickBot="1" x14ac:dyDescent="0.25">
      <c r="B160" s="111"/>
      <c r="C160" s="18"/>
      <c r="D160" s="16"/>
      <c r="E160" s="17"/>
      <c r="F160" s="18"/>
      <c r="G160" s="19"/>
      <c r="H160" s="19">
        <f>D160*G160</f>
        <v>0</v>
      </c>
      <c r="K160" s="1"/>
    </row>
    <row r="161" spans="1:11" ht="16.5" hidden="1" thickTop="1" thickBot="1" x14ac:dyDescent="0.25">
      <c r="H161" s="22">
        <f>SUM(H155:H160)</f>
        <v>0</v>
      </c>
      <c r="K161" s="1"/>
    </row>
    <row r="162" spans="1:11" ht="15.75" hidden="1" thickTop="1" x14ac:dyDescent="0.2">
      <c r="K162" s="1"/>
    </row>
    <row r="163" spans="1:11" ht="15.75" hidden="1" x14ac:dyDescent="0.25">
      <c r="A163" s="1">
        <v>14</v>
      </c>
      <c r="B163" s="11" t="s">
        <v>6</v>
      </c>
      <c r="C163" s="12" t="s">
        <v>7</v>
      </c>
      <c r="D163" s="12" t="s">
        <v>8</v>
      </c>
      <c r="E163" s="13" t="s">
        <v>9</v>
      </c>
      <c r="F163" s="12" t="s">
        <v>10</v>
      </c>
      <c r="G163" s="14" t="s">
        <v>11</v>
      </c>
      <c r="H163" s="14" t="s">
        <v>12</v>
      </c>
      <c r="K163" s="1"/>
    </row>
    <row r="164" spans="1:11" hidden="1" x14ac:dyDescent="0.2">
      <c r="B164" s="109"/>
      <c r="C164" s="16"/>
      <c r="D164" s="16"/>
      <c r="E164" s="17"/>
      <c r="F164" s="18"/>
      <c r="G164" s="19"/>
      <c r="H164" s="19">
        <f t="shared" ref="H164:H167" si="13">D164*G164</f>
        <v>0</v>
      </c>
      <c r="K164" s="1"/>
    </row>
    <row r="165" spans="1:11" hidden="1" x14ac:dyDescent="0.2">
      <c r="B165" s="110"/>
      <c r="C165" s="18"/>
      <c r="D165" s="16"/>
      <c r="E165" s="17"/>
      <c r="F165" s="18"/>
      <c r="G165" s="19"/>
      <c r="H165" s="19">
        <f t="shared" si="13"/>
        <v>0</v>
      </c>
      <c r="K165" s="1"/>
    </row>
    <row r="166" spans="1:11" hidden="1" x14ac:dyDescent="0.2">
      <c r="B166" s="110"/>
      <c r="C166" s="18"/>
      <c r="D166" s="16"/>
      <c r="E166" s="17"/>
      <c r="F166" s="18"/>
      <c r="G166" s="19"/>
      <c r="H166" s="19">
        <f t="shared" si="13"/>
        <v>0</v>
      </c>
      <c r="K166" s="1"/>
    </row>
    <row r="167" spans="1:11" ht="15.75" hidden="1" thickBot="1" x14ac:dyDescent="0.25">
      <c r="B167" s="111"/>
      <c r="C167" s="18"/>
      <c r="D167" s="16"/>
      <c r="E167" s="17"/>
      <c r="F167" s="18"/>
      <c r="G167" s="19"/>
      <c r="H167" s="19">
        <f t="shared" si="13"/>
        <v>0</v>
      </c>
      <c r="K167" s="1"/>
    </row>
    <row r="168" spans="1:11" ht="16.5" hidden="1" thickTop="1" thickBot="1" x14ac:dyDescent="0.25">
      <c r="H168" s="22">
        <f>SUM(H164:H167)</f>
        <v>0</v>
      </c>
      <c r="K168" s="1"/>
    </row>
    <row r="169" spans="1:11" ht="15.75" hidden="1" thickTop="1" x14ac:dyDescent="0.2">
      <c r="K169" s="1"/>
    </row>
    <row r="170" spans="1:11" ht="15.75" hidden="1" x14ac:dyDescent="0.25">
      <c r="A170" s="1">
        <v>15</v>
      </c>
      <c r="B170" s="11" t="s">
        <v>6</v>
      </c>
      <c r="C170" s="12" t="s">
        <v>7</v>
      </c>
      <c r="D170" s="12" t="s">
        <v>8</v>
      </c>
      <c r="E170" s="13" t="s">
        <v>9</v>
      </c>
      <c r="F170" s="12" t="s">
        <v>10</v>
      </c>
      <c r="G170" s="14" t="s">
        <v>11</v>
      </c>
      <c r="H170" s="14" t="s">
        <v>12</v>
      </c>
      <c r="K170" s="1"/>
    </row>
    <row r="171" spans="1:11" hidden="1" x14ac:dyDescent="0.2">
      <c r="B171" s="109"/>
      <c r="C171" s="18"/>
      <c r="D171" s="16"/>
      <c r="E171" s="17"/>
      <c r="F171" s="18"/>
      <c r="G171" s="19"/>
      <c r="H171" s="19">
        <f t="shared" ref="H171:H192" si="14">D171*G171</f>
        <v>0</v>
      </c>
      <c r="K171" s="1"/>
    </row>
    <row r="172" spans="1:11" hidden="1" x14ac:dyDescent="0.2">
      <c r="B172" s="110"/>
      <c r="C172" s="18"/>
      <c r="D172" s="16"/>
      <c r="E172" s="17"/>
      <c r="F172" s="18"/>
      <c r="G172" s="19"/>
      <c r="H172" s="19">
        <f t="shared" si="14"/>
        <v>0</v>
      </c>
      <c r="K172" s="1"/>
    </row>
    <row r="173" spans="1:11" hidden="1" x14ac:dyDescent="0.2">
      <c r="B173" s="110"/>
      <c r="C173" s="18"/>
      <c r="D173" s="16"/>
      <c r="E173" s="17"/>
      <c r="F173" s="18"/>
      <c r="G173" s="19"/>
      <c r="H173" s="19">
        <f t="shared" si="14"/>
        <v>0</v>
      </c>
      <c r="K173" s="1"/>
    </row>
    <row r="174" spans="1:11" hidden="1" x14ac:dyDescent="0.2">
      <c r="B174" s="110"/>
      <c r="C174" s="18"/>
      <c r="D174" s="16"/>
      <c r="E174" s="17"/>
      <c r="F174" s="18"/>
      <c r="G174" s="19"/>
      <c r="H174" s="19">
        <f t="shared" si="14"/>
        <v>0</v>
      </c>
      <c r="K174" s="1"/>
    </row>
    <row r="175" spans="1:11" hidden="1" x14ac:dyDescent="0.2">
      <c r="B175" s="110"/>
      <c r="C175" s="18"/>
      <c r="D175" s="16"/>
      <c r="E175" s="17"/>
      <c r="F175" s="18"/>
      <c r="G175" s="19"/>
      <c r="H175" s="19">
        <f t="shared" si="14"/>
        <v>0</v>
      </c>
      <c r="K175" s="1"/>
    </row>
    <row r="176" spans="1:11" hidden="1" x14ac:dyDescent="0.2">
      <c r="B176" s="110"/>
      <c r="C176" s="18"/>
      <c r="D176" s="16"/>
      <c r="E176" s="17"/>
      <c r="F176" s="18"/>
      <c r="G176" s="19"/>
      <c r="H176" s="19">
        <f t="shared" si="14"/>
        <v>0</v>
      </c>
      <c r="K176" s="1"/>
    </row>
    <row r="177" spans="2:11" hidden="1" x14ac:dyDescent="0.2">
      <c r="B177" s="110"/>
      <c r="C177" s="18"/>
      <c r="D177" s="16"/>
      <c r="E177" s="17"/>
      <c r="F177" s="18"/>
      <c r="G177" s="19"/>
      <c r="H177" s="19">
        <f t="shared" si="14"/>
        <v>0</v>
      </c>
      <c r="K177" s="1"/>
    </row>
    <row r="178" spans="2:11" hidden="1" x14ac:dyDescent="0.2">
      <c r="B178" s="110"/>
      <c r="C178" s="18"/>
      <c r="D178" s="16"/>
      <c r="E178" s="17"/>
      <c r="F178" s="18"/>
      <c r="G178" s="19"/>
      <c r="H178" s="19">
        <f t="shared" si="14"/>
        <v>0</v>
      </c>
      <c r="K178" s="1"/>
    </row>
    <row r="179" spans="2:11" hidden="1" x14ac:dyDescent="0.2">
      <c r="B179" s="110"/>
      <c r="C179" s="18"/>
      <c r="D179" s="16"/>
      <c r="E179" s="17"/>
      <c r="F179" s="18"/>
      <c r="G179" s="19"/>
      <c r="H179" s="19">
        <f t="shared" si="14"/>
        <v>0</v>
      </c>
      <c r="K179" s="1"/>
    </row>
    <row r="180" spans="2:11" hidden="1" x14ac:dyDescent="0.2">
      <c r="B180" s="110"/>
      <c r="C180" s="18"/>
      <c r="D180" s="16"/>
      <c r="E180" s="17"/>
      <c r="F180" s="18"/>
      <c r="G180" s="19"/>
      <c r="H180" s="19">
        <f t="shared" si="14"/>
        <v>0</v>
      </c>
      <c r="K180" s="1"/>
    </row>
    <row r="181" spans="2:11" hidden="1" x14ac:dyDescent="0.2">
      <c r="B181" s="110"/>
      <c r="C181" s="18"/>
      <c r="D181" s="16"/>
      <c r="E181" s="17"/>
      <c r="F181" s="18"/>
      <c r="G181" s="19"/>
      <c r="H181" s="19">
        <f t="shared" si="14"/>
        <v>0</v>
      </c>
      <c r="K181" s="1"/>
    </row>
    <row r="182" spans="2:11" hidden="1" x14ac:dyDescent="0.2">
      <c r="B182" s="110"/>
      <c r="C182" s="18"/>
      <c r="D182" s="16"/>
      <c r="E182" s="17"/>
      <c r="F182" s="18"/>
      <c r="G182" s="19"/>
      <c r="H182" s="19">
        <f t="shared" si="14"/>
        <v>0</v>
      </c>
      <c r="K182" s="1"/>
    </row>
    <row r="183" spans="2:11" hidden="1" x14ac:dyDescent="0.2">
      <c r="B183" s="110"/>
      <c r="C183" s="18"/>
      <c r="D183" s="16"/>
      <c r="E183" s="17"/>
      <c r="F183" s="18"/>
      <c r="G183" s="19"/>
      <c r="H183" s="19">
        <f t="shared" si="14"/>
        <v>0</v>
      </c>
      <c r="K183" s="1"/>
    </row>
    <row r="184" spans="2:11" hidden="1" x14ac:dyDescent="0.2">
      <c r="B184" s="110"/>
      <c r="C184" s="18"/>
      <c r="D184" s="16"/>
      <c r="E184" s="17"/>
      <c r="F184" s="18"/>
      <c r="G184" s="19"/>
      <c r="H184" s="19">
        <f t="shared" si="14"/>
        <v>0</v>
      </c>
      <c r="K184" s="1"/>
    </row>
    <row r="185" spans="2:11" hidden="1" x14ac:dyDescent="0.2">
      <c r="B185" s="110"/>
      <c r="C185" s="18"/>
      <c r="D185" s="16"/>
      <c r="E185" s="17"/>
      <c r="F185" s="18"/>
      <c r="G185" s="19"/>
      <c r="H185" s="19">
        <f t="shared" si="14"/>
        <v>0</v>
      </c>
      <c r="K185" s="1"/>
    </row>
    <row r="186" spans="2:11" hidden="1" x14ac:dyDescent="0.2">
      <c r="B186" s="110"/>
      <c r="C186" s="18"/>
      <c r="D186" s="16"/>
      <c r="E186" s="17"/>
      <c r="F186" s="18"/>
      <c r="G186" s="19"/>
      <c r="H186" s="19">
        <f t="shared" si="14"/>
        <v>0</v>
      </c>
      <c r="K186" s="1"/>
    </row>
    <row r="187" spans="2:11" hidden="1" x14ac:dyDescent="0.2">
      <c r="B187" s="110"/>
      <c r="C187" s="18"/>
      <c r="D187" s="16"/>
      <c r="E187" s="17"/>
      <c r="F187" s="18"/>
      <c r="G187" s="19"/>
      <c r="H187" s="19">
        <f t="shared" si="14"/>
        <v>0</v>
      </c>
      <c r="K187" s="1"/>
    </row>
    <row r="188" spans="2:11" hidden="1" x14ac:dyDescent="0.2">
      <c r="B188" s="110"/>
      <c r="C188" s="18"/>
      <c r="D188" s="16"/>
      <c r="E188" s="17"/>
      <c r="F188" s="18"/>
      <c r="G188" s="19"/>
      <c r="H188" s="19">
        <f t="shared" si="14"/>
        <v>0</v>
      </c>
      <c r="K188" s="1"/>
    </row>
    <row r="189" spans="2:11" hidden="1" x14ac:dyDescent="0.2">
      <c r="B189" s="110"/>
      <c r="C189" s="18"/>
      <c r="D189" s="16"/>
      <c r="E189" s="17"/>
      <c r="F189" s="18"/>
      <c r="G189" s="19"/>
      <c r="H189" s="19">
        <f t="shared" si="14"/>
        <v>0</v>
      </c>
      <c r="K189" s="1"/>
    </row>
    <row r="190" spans="2:11" hidden="1" x14ac:dyDescent="0.2">
      <c r="B190" s="110"/>
      <c r="C190" s="18"/>
      <c r="D190" s="16"/>
      <c r="E190" s="17"/>
      <c r="F190" s="18"/>
      <c r="G190" s="19"/>
      <c r="H190" s="19">
        <f t="shared" si="14"/>
        <v>0</v>
      </c>
      <c r="K190" s="1"/>
    </row>
    <row r="191" spans="2:11" hidden="1" x14ac:dyDescent="0.2">
      <c r="B191" s="110"/>
      <c r="C191" s="18"/>
      <c r="D191" s="16"/>
      <c r="E191" s="17"/>
      <c r="F191" s="18"/>
      <c r="G191" s="19"/>
      <c r="H191" s="19">
        <f t="shared" si="14"/>
        <v>0</v>
      </c>
      <c r="K191" s="1"/>
    </row>
    <row r="192" spans="2:11" ht="15.75" hidden="1" thickBot="1" x14ac:dyDescent="0.25">
      <c r="B192" s="111"/>
      <c r="C192" s="18"/>
      <c r="D192" s="16"/>
      <c r="E192" s="17"/>
      <c r="F192" s="18"/>
      <c r="G192" s="19"/>
      <c r="H192" s="19">
        <f t="shared" si="14"/>
        <v>0</v>
      </c>
      <c r="K192" s="1"/>
    </row>
    <row r="193" spans="1:11" ht="16.5" hidden="1" thickTop="1" thickBot="1" x14ac:dyDescent="0.25">
      <c r="H193" s="22">
        <f>SUM(H171:H192)</f>
        <v>0</v>
      </c>
      <c r="K193" s="1"/>
    </row>
    <row r="194" spans="1:11" ht="15.75" hidden="1" thickTop="1" x14ac:dyDescent="0.2">
      <c r="H194" s="10"/>
      <c r="K194" s="1"/>
    </row>
    <row r="195" spans="1:11" ht="15.75" hidden="1" x14ac:dyDescent="0.25">
      <c r="A195" s="1">
        <v>16</v>
      </c>
      <c r="B195" s="11" t="s">
        <v>6</v>
      </c>
      <c r="C195" s="12" t="s">
        <v>7</v>
      </c>
      <c r="D195" s="12" t="s">
        <v>8</v>
      </c>
      <c r="E195" s="13" t="s">
        <v>9</v>
      </c>
      <c r="F195" s="12" t="s">
        <v>10</v>
      </c>
      <c r="G195" s="14" t="s">
        <v>11</v>
      </c>
      <c r="H195" s="14" t="s">
        <v>12</v>
      </c>
      <c r="K195" s="1"/>
    </row>
    <row r="196" spans="1:11" hidden="1" x14ac:dyDescent="0.2">
      <c r="B196" s="109"/>
      <c r="C196" s="18"/>
      <c r="D196" s="16"/>
      <c r="E196" s="17"/>
      <c r="F196" s="18"/>
      <c r="G196" s="19"/>
      <c r="H196" s="19">
        <f>D196*G196</f>
        <v>0</v>
      </c>
      <c r="K196" s="1"/>
    </row>
    <row r="197" spans="1:11" hidden="1" x14ac:dyDescent="0.2">
      <c r="B197" s="110"/>
      <c r="C197" s="18"/>
      <c r="D197" s="16"/>
      <c r="E197" s="17"/>
      <c r="F197" s="18"/>
      <c r="G197" s="19"/>
      <c r="H197" s="19">
        <f t="shared" ref="H197:H200" si="15">D197*G197</f>
        <v>0</v>
      </c>
      <c r="K197" s="1"/>
    </row>
    <row r="198" spans="1:11" hidden="1" x14ac:dyDescent="0.2">
      <c r="B198" s="110"/>
      <c r="C198" s="18"/>
      <c r="D198" s="16"/>
      <c r="E198" s="17"/>
      <c r="F198" s="18"/>
      <c r="G198" s="19"/>
      <c r="H198" s="19">
        <f t="shared" si="15"/>
        <v>0</v>
      </c>
      <c r="K198" s="1"/>
    </row>
    <row r="199" spans="1:11" hidden="1" x14ac:dyDescent="0.2">
      <c r="B199" s="110"/>
      <c r="C199" s="18"/>
      <c r="D199" s="16"/>
      <c r="E199" s="17"/>
      <c r="F199" s="18"/>
      <c r="G199" s="19"/>
      <c r="H199" s="19">
        <f t="shared" si="15"/>
        <v>0</v>
      </c>
      <c r="K199" s="1"/>
    </row>
    <row r="200" spans="1:11" ht="15.75" hidden="1" thickBot="1" x14ac:dyDescent="0.25">
      <c r="B200" s="111"/>
      <c r="C200" s="18"/>
      <c r="D200" s="16"/>
      <c r="E200" s="17"/>
      <c r="F200" s="18"/>
      <c r="G200" s="19"/>
      <c r="H200" s="19">
        <f t="shared" si="15"/>
        <v>0</v>
      </c>
      <c r="K200" s="1"/>
    </row>
    <row r="201" spans="1:11" ht="16.5" hidden="1" thickTop="1" thickBot="1" x14ac:dyDescent="0.25">
      <c r="H201" s="22">
        <f>SUM(H196:H200)</f>
        <v>0</v>
      </c>
      <c r="K201" s="1"/>
    </row>
    <row r="202" spans="1:11" ht="15.75" hidden="1" thickTop="1" x14ac:dyDescent="0.2">
      <c r="K202" s="1"/>
    </row>
    <row r="203" spans="1:11" ht="15.75" hidden="1" x14ac:dyDescent="0.25">
      <c r="A203" s="1">
        <v>17</v>
      </c>
      <c r="B203" s="11" t="s">
        <v>6</v>
      </c>
      <c r="C203" s="12" t="s">
        <v>7</v>
      </c>
      <c r="D203" s="12" t="s">
        <v>8</v>
      </c>
      <c r="E203" s="13" t="s">
        <v>9</v>
      </c>
      <c r="F203" s="12" t="s">
        <v>10</v>
      </c>
      <c r="G203" s="14" t="s">
        <v>11</v>
      </c>
      <c r="H203" s="14" t="s">
        <v>12</v>
      </c>
      <c r="K203" s="1"/>
    </row>
    <row r="204" spans="1:11" hidden="1" x14ac:dyDescent="0.2">
      <c r="B204" s="109"/>
      <c r="C204" s="18"/>
      <c r="D204" s="16"/>
      <c r="E204" s="17"/>
      <c r="F204" s="18"/>
      <c r="G204" s="19"/>
      <c r="H204" s="19">
        <f t="shared" ref="H204:H209" si="16">D204*G204</f>
        <v>0</v>
      </c>
      <c r="K204" s="1"/>
    </row>
    <row r="205" spans="1:11" hidden="1" x14ac:dyDescent="0.2">
      <c r="B205" s="110"/>
      <c r="C205" s="18"/>
      <c r="D205" s="16"/>
      <c r="E205" s="17"/>
      <c r="F205" s="18"/>
      <c r="G205" s="19"/>
      <c r="H205" s="19">
        <f t="shared" si="16"/>
        <v>0</v>
      </c>
      <c r="K205" s="1"/>
    </row>
    <row r="206" spans="1:11" hidden="1" x14ac:dyDescent="0.2">
      <c r="B206" s="110"/>
      <c r="C206" s="18"/>
      <c r="D206" s="16"/>
      <c r="E206" s="17"/>
      <c r="F206" s="18"/>
      <c r="G206" s="19"/>
      <c r="H206" s="19">
        <f t="shared" si="16"/>
        <v>0</v>
      </c>
      <c r="K206" s="1"/>
    </row>
    <row r="207" spans="1:11" hidden="1" x14ac:dyDescent="0.2">
      <c r="B207" s="110"/>
      <c r="C207" s="18"/>
      <c r="D207" s="16"/>
      <c r="E207" s="17"/>
      <c r="F207" s="18"/>
      <c r="G207" s="19"/>
      <c r="H207" s="19">
        <f t="shared" si="16"/>
        <v>0</v>
      </c>
      <c r="K207" s="1"/>
    </row>
    <row r="208" spans="1:11" hidden="1" x14ac:dyDescent="0.2">
      <c r="B208" s="110"/>
      <c r="C208" s="18"/>
      <c r="D208" s="16"/>
      <c r="E208" s="17"/>
      <c r="F208" s="18"/>
      <c r="G208" s="19"/>
      <c r="H208" s="19">
        <f t="shared" si="16"/>
        <v>0</v>
      </c>
      <c r="K208" s="1"/>
    </row>
    <row r="209" spans="1:11" ht="15.75" hidden="1" thickBot="1" x14ac:dyDescent="0.25">
      <c r="B209" s="111"/>
      <c r="C209" s="18"/>
      <c r="D209" s="16"/>
      <c r="E209" s="17"/>
      <c r="F209" s="18"/>
      <c r="G209" s="19"/>
      <c r="H209" s="19">
        <f t="shared" si="16"/>
        <v>0</v>
      </c>
      <c r="K209" s="1"/>
    </row>
    <row r="210" spans="1:11" ht="16.5" hidden="1" thickTop="1" thickBot="1" x14ac:dyDescent="0.25">
      <c r="H210" s="22">
        <f>SUM(H204:H209)</f>
        <v>0</v>
      </c>
      <c r="K210" s="1"/>
    </row>
    <row r="211" spans="1:11" ht="15.75" hidden="1" thickTop="1" x14ac:dyDescent="0.2">
      <c r="K211" s="1"/>
    </row>
    <row r="212" spans="1:11" ht="15.75" hidden="1" x14ac:dyDescent="0.25">
      <c r="A212" s="1">
        <v>18</v>
      </c>
      <c r="B212" s="11" t="s">
        <v>6</v>
      </c>
      <c r="C212" s="12" t="s">
        <v>7</v>
      </c>
      <c r="D212" s="12" t="s">
        <v>8</v>
      </c>
      <c r="E212" s="13" t="s">
        <v>9</v>
      </c>
      <c r="F212" s="12" t="s">
        <v>10</v>
      </c>
      <c r="G212" s="14" t="s">
        <v>11</v>
      </c>
      <c r="H212" s="14" t="s">
        <v>12</v>
      </c>
      <c r="K212" s="1"/>
    </row>
    <row r="213" spans="1:11" hidden="1" x14ac:dyDescent="0.2">
      <c r="B213" s="109"/>
      <c r="C213" s="18"/>
      <c r="D213" s="16"/>
      <c r="E213" s="17"/>
      <c r="F213" s="18"/>
      <c r="G213" s="19"/>
      <c r="H213" s="19">
        <f t="shared" ref="H213:H223" si="17">D213*G213</f>
        <v>0</v>
      </c>
      <c r="K213" s="1"/>
    </row>
    <row r="214" spans="1:11" hidden="1" x14ac:dyDescent="0.2">
      <c r="B214" s="110"/>
      <c r="C214" s="18"/>
      <c r="D214" s="16"/>
      <c r="E214" s="17"/>
      <c r="F214" s="18"/>
      <c r="G214" s="19"/>
      <c r="H214" s="19">
        <f t="shared" si="17"/>
        <v>0</v>
      </c>
      <c r="K214" s="1"/>
    </row>
    <row r="215" spans="1:11" hidden="1" x14ac:dyDescent="0.2">
      <c r="B215" s="110"/>
      <c r="C215" s="18"/>
      <c r="D215" s="16"/>
      <c r="E215" s="17"/>
      <c r="F215" s="18"/>
      <c r="G215" s="19"/>
      <c r="H215" s="19">
        <f t="shared" si="17"/>
        <v>0</v>
      </c>
      <c r="K215" s="1"/>
    </row>
    <row r="216" spans="1:11" hidden="1" x14ac:dyDescent="0.2">
      <c r="B216" s="110"/>
      <c r="C216" s="18"/>
      <c r="D216" s="16"/>
      <c r="E216" s="17"/>
      <c r="F216" s="18"/>
      <c r="G216" s="19"/>
      <c r="H216" s="19">
        <f t="shared" si="17"/>
        <v>0</v>
      </c>
      <c r="K216" s="1"/>
    </row>
    <row r="217" spans="1:11" hidden="1" x14ac:dyDescent="0.2">
      <c r="B217" s="110"/>
      <c r="C217" s="18"/>
      <c r="D217" s="16"/>
      <c r="E217" s="17"/>
      <c r="F217" s="18"/>
      <c r="G217" s="19"/>
      <c r="H217" s="19">
        <f t="shared" si="17"/>
        <v>0</v>
      </c>
      <c r="K217" s="1"/>
    </row>
    <row r="218" spans="1:11" hidden="1" x14ac:dyDescent="0.2">
      <c r="B218" s="110"/>
      <c r="C218" s="18"/>
      <c r="D218" s="16"/>
      <c r="E218" s="17"/>
      <c r="F218" s="18"/>
      <c r="G218" s="19"/>
      <c r="H218" s="19">
        <f t="shared" si="17"/>
        <v>0</v>
      </c>
      <c r="K218" s="1"/>
    </row>
    <row r="219" spans="1:11" hidden="1" x14ac:dyDescent="0.2">
      <c r="B219" s="110"/>
      <c r="C219" s="18"/>
      <c r="D219" s="16"/>
      <c r="E219" s="17"/>
      <c r="F219" s="18"/>
      <c r="G219" s="19"/>
      <c r="H219" s="19">
        <f t="shared" si="17"/>
        <v>0</v>
      </c>
      <c r="K219" s="1"/>
    </row>
    <row r="220" spans="1:11" hidden="1" x14ac:dyDescent="0.2">
      <c r="B220" s="110"/>
      <c r="C220" s="18"/>
      <c r="D220" s="16"/>
      <c r="E220" s="17"/>
      <c r="F220" s="18"/>
      <c r="G220" s="19"/>
      <c r="H220" s="19">
        <f t="shared" si="17"/>
        <v>0</v>
      </c>
      <c r="K220" s="1"/>
    </row>
    <row r="221" spans="1:11" hidden="1" x14ac:dyDescent="0.2">
      <c r="B221" s="110"/>
      <c r="C221" s="18"/>
      <c r="D221" s="16"/>
      <c r="E221" s="17"/>
      <c r="F221" s="18"/>
      <c r="G221" s="19"/>
      <c r="H221" s="19">
        <f t="shared" si="17"/>
        <v>0</v>
      </c>
      <c r="K221" s="1"/>
    </row>
    <row r="222" spans="1:11" hidden="1" x14ac:dyDescent="0.2">
      <c r="B222" s="110"/>
      <c r="C222" s="18"/>
      <c r="D222" s="16"/>
      <c r="E222" s="17"/>
      <c r="F222" s="18"/>
      <c r="G222" s="19"/>
      <c r="H222" s="19">
        <f t="shared" si="17"/>
        <v>0</v>
      </c>
      <c r="K222" s="1"/>
    </row>
    <row r="223" spans="1:11" ht="15.75" hidden="1" thickBot="1" x14ac:dyDescent="0.25">
      <c r="B223" s="111"/>
      <c r="C223" s="18"/>
      <c r="D223" s="16"/>
      <c r="E223" s="17"/>
      <c r="F223" s="18"/>
      <c r="G223" s="19"/>
      <c r="H223" s="19">
        <f t="shared" si="17"/>
        <v>0</v>
      </c>
      <c r="K223" s="1"/>
    </row>
    <row r="224" spans="1:11" ht="16.5" hidden="1" thickTop="1" thickBot="1" x14ac:dyDescent="0.25">
      <c r="H224" s="22">
        <f>SUM(H213:H223)</f>
        <v>0</v>
      </c>
      <c r="K224" s="1"/>
    </row>
    <row r="225" spans="1:11" ht="15.75" hidden="1" thickTop="1" x14ac:dyDescent="0.2">
      <c r="K225" s="1"/>
    </row>
    <row r="226" spans="1:11" ht="15.75" hidden="1" x14ac:dyDescent="0.25">
      <c r="A226" s="1">
        <v>19</v>
      </c>
      <c r="B226" s="11" t="s">
        <v>6</v>
      </c>
      <c r="C226" s="12" t="s">
        <v>7</v>
      </c>
      <c r="D226" s="12" t="s">
        <v>8</v>
      </c>
      <c r="E226" s="13" t="s">
        <v>9</v>
      </c>
      <c r="F226" s="12" t="s">
        <v>10</v>
      </c>
      <c r="G226" s="14" t="s">
        <v>11</v>
      </c>
      <c r="H226" s="14" t="s">
        <v>12</v>
      </c>
      <c r="K226" s="1"/>
    </row>
    <row r="227" spans="1:11" hidden="1" x14ac:dyDescent="0.2">
      <c r="B227" s="109"/>
      <c r="C227" s="18"/>
      <c r="D227" s="16"/>
      <c r="E227" s="17"/>
      <c r="F227" s="18"/>
      <c r="G227" s="19"/>
      <c r="H227" s="19">
        <f>D227*G227</f>
        <v>0</v>
      </c>
      <c r="K227" s="1"/>
    </row>
    <row r="228" spans="1:11" hidden="1" x14ac:dyDescent="0.2">
      <c r="B228" s="110"/>
      <c r="C228" s="18"/>
      <c r="D228" s="16"/>
      <c r="E228" s="17"/>
      <c r="F228" s="18"/>
      <c r="G228" s="19"/>
      <c r="H228" s="19">
        <f t="shared" ref="H228:H287" si="18">D228*G228</f>
        <v>0</v>
      </c>
      <c r="K228" s="1"/>
    </row>
    <row r="229" spans="1:11" hidden="1" x14ac:dyDescent="0.2">
      <c r="B229" s="110"/>
      <c r="C229" s="18"/>
      <c r="D229" s="16"/>
      <c r="E229" s="17"/>
      <c r="F229" s="18"/>
      <c r="G229" s="19"/>
      <c r="H229" s="19">
        <f t="shared" si="18"/>
        <v>0</v>
      </c>
      <c r="K229" s="1"/>
    </row>
    <row r="230" spans="1:11" hidden="1" x14ac:dyDescent="0.2">
      <c r="B230" s="110"/>
      <c r="C230" s="18"/>
      <c r="D230" s="16"/>
      <c r="E230" s="17"/>
      <c r="F230" s="18"/>
      <c r="G230" s="19"/>
      <c r="H230" s="19">
        <f t="shared" si="18"/>
        <v>0</v>
      </c>
      <c r="K230" s="1"/>
    </row>
    <row r="231" spans="1:11" hidden="1" x14ac:dyDescent="0.2">
      <c r="B231" s="110"/>
      <c r="C231" s="18"/>
      <c r="D231" s="16"/>
      <c r="E231" s="17"/>
      <c r="F231" s="18"/>
      <c r="G231" s="19"/>
      <c r="H231" s="19">
        <f t="shared" si="18"/>
        <v>0</v>
      </c>
      <c r="K231" s="1"/>
    </row>
    <row r="232" spans="1:11" hidden="1" x14ac:dyDescent="0.2">
      <c r="B232" s="110"/>
      <c r="C232" s="18"/>
      <c r="D232" s="16"/>
      <c r="E232" s="17"/>
      <c r="F232" s="18"/>
      <c r="G232" s="19"/>
      <c r="H232" s="19">
        <f t="shared" si="18"/>
        <v>0</v>
      </c>
      <c r="K232" s="1"/>
    </row>
    <row r="233" spans="1:11" hidden="1" x14ac:dyDescent="0.2">
      <c r="B233" s="110"/>
      <c r="C233" s="18"/>
      <c r="D233" s="16"/>
      <c r="E233" s="17"/>
      <c r="F233" s="18"/>
      <c r="G233" s="19"/>
      <c r="H233" s="19">
        <f t="shared" si="18"/>
        <v>0</v>
      </c>
      <c r="K233" s="1"/>
    </row>
    <row r="234" spans="1:11" hidden="1" x14ac:dyDescent="0.2">
      <c r="B234" s="110"/>
      <c r="C234" s="18"/>
      <c r="D234" s="16"/>
      <c r="E234" s="17"/>
      <c r="F234" s="18"/>
      <c r="G234" s="19"/>
      <c r="H234" s="19">
        <f t="shared" si="18"/>
        <v>0</v>
      </c>
      <c r="K234" s="1"/>
    </row>
    <row r="235" spans="1:11" hidden="1" x14ac:dyDescent="0.2">
      <c r="B235" s="110"/>
      <c r="C235" s="18"/>
      <c r="D235" s="16"/>
      <c r="E235" s="17"/>
      <c r="F235" s="18"/>
      <c r="G235" s="19"/>
      <c r="H235" s="19">
        <f t="shared" si="18"/>
        <v>0</v>
      </c>
      <c r="K235" s="1"/>
    </row>
    <row r="236" spans="1:11" hidden="1" x14ac:dyDescent="0.2">
      <c r="B236" s="110"/>
      <c r="C236" s="18"/>
      <c r="D236" s="16"/>
      <c r="E236" s="17"/>
      <c r="F236" s="18"/>
      <c r="G236" s="19"/>
      <c r="H236" s="19">
        <f t="shared" si="18"/>
        <v>0</v>
      </c>
      <c r="K236" s="1"/>
    </row>
    <row r="237" spans="1:11" hidden="1" x14ac:dyDescent="0.2">
      <c r="B237" s="110"/>
      <c r="C237" s="18"/>
      <c r="D237" s="16"/>
      <c r="E237" s="17"/>
      <c r="F237" s="18"/>
      <c r="G237" s="19"/>
      <c r="H237" s="19">
        <f t="shared" si="18"/>
        <v>0</v>
      </c>
      <c r="K237" s="1"/>
    </row>
    <row r="238" spans="1:11" hidden="1" x14ac:dyDescent="0.2">
      <c r="B238" s="110"/>
      <c r="C238" s="18"/>
      <c r="D238" s="16"/>
      <c r="E238" s="17"/>
      <c r="F238" s="18"/>
      <c r="G238" s="19"/>
      <c r="H238" s="19">
        <f t="shared" si="18"/>
        <v>0</v>
      </c>
      <c r="K238" s="1"/>
    </row>
    <row r="239" spans="1:11" hidden="1" x14ac:dyDescent="0.2">
      <c r="B239" s="110"/>
      <c r="C239" s="18"/>
      <c r="D239" s="16"/>
      <c r="E239" s="17"/>
      <c r="F239" s="18"/>
      <c r="G239" s="19"/>
      <c r="H239" s="19">
        <f t="shared" si="18"/>
        <v>0</v>
      </c>
      <c r="K239" s="1"/>
    </row>
    <row r="240" spans="1:11" hidden="1" x14ac:dyDescent="0.2">
      <c r="B240" s="110"/>
      <c r="C240" s="18"/>
      <c r="D240" s="16"/>
      <c r="E240" s="17"/>
      <c r="F240" s="18"/>
      <c r="G240" s="19"/>
      <c r="H240" s="19">
        <f t="shared" si="18"/>
        <v>0</v>
      </c>
      <c r="K240" s="1"/>
    </row>
    <row r="241" spans="2:11" hidden="1" x14ac:dyDescent="0.2">
      <c r="B241" s="110"/>
      <c r="C241" s="18"/>
      <c r="D241" s="16"/>
      <c r="E241" s="17"/>
      <c r="F241" s="18"/>
      <c r="G241" s="19"/>
      <c r="H241" s="19">
        <f t="shared" si="18"/>
        <v>0</v>
      </c>
      <c r="K241" s="1"/>
    </row>
    <row r="242" spans="2:11" hidden="1" x14ac:dyDescent="0.2">
      <c r="B242" s="110"/>
      <c r="C242" s="18"/>
      <c r="D242" s="16"/>
      <c r="E242" s="17"/>
      <c r="F242" s="18"/>
      <c r="G242" s="19"/>
      <c r="H242" s="19">
        <f t="shared" si="18"/>
        <v>0</v>
      </c>
      <c r="K242" s="1"/>
    </row>
    <row r="243" spans="2:11" hidden="1" x14ac:dyDescent="0.2">
      <c r="B243" s="110"/>
      <c r="C243" s="18"/>
      <c r="D243" s="16"/>
      <c r="E243" s="17"/>
      <c r="F243" s="18"/>
      <c r="G243" s="19"/>
      <c r="H243" s="19">
        <f t="shared" si="18"/>
        <v>0</v>
      </c>
      <c r="K243" s="1"/>
    </row>
    <row r="244" spans="2:11" hidden="1" x14ac:dyDescent="0.2">
      <c r="B244" s="110"/>
      <c r="C244" s="18"/>
      <c r="D244" s="16"/>
      <c r="E244" s="17"/>
      <c r="F244" s="18"/>
      <c r="G244" s="19"/>
      <c r="H244" s="19">
        <f t="shared" si="18"/>
        <v>0</v>
      </c>
      <c r="K244" s="1"/>
    </row>
    <row r="245" spans="2:11" hidden="1" x14ac:dyDescent="0.2">
      <c r="B245" s="110"/>
      <c r="C245" s="18"/>
      <c r="D245" s="16"/>
      <c r="E245" s="17"/>
      <c r="F245" s="18"/>
      <c r="G245" s="19"/>
      <c r="H245" s="19">
        <f t="shared" si="18"/>
        <v>0</v>
      </c>
      <c r="K245" s="1"/>
    </row>
    <row r="246" spans="2:11" hidden="1" x14ac:dyDescent="0.2">
      <c r="B246" s="110"/>
      <c r="C246" s="18"/>
      <c r="D246" s="16"/>
      <c r="E246" s="17"/>
      <c r="F246" s="18"/>
      <c r="G246" s="19"/>
      <c r="H246" s="19">
        <f t="shared" si="18"/>
        <v>0</v>
      </c>
      <c r="K246" s="1"/>
    </row>
    <row r="247" spans="2:11" hidden="1" x14ac:dyDescent="0.2">
      <c r="B247" s="110"/>
      <c r="C247" s="18"/>
      <c r="D247" s="16"/>
      <c r="E247" s="17"/>
      <c r="F247" s="18"/>
      <c r="G247" s="19"/>
      <c r="H247" s="19">
        <f t="shared" si="18"/>
        <v>0</v>
      </c>
      <c r="K247" s="1"/>
    </row>
    <row r="248" spans="2:11" hidden="1" x14ac:dyDescent="0.2">
      <c r="B248" s="110"/>
      <c r="C248" s="18"/>
      <c r="D248" s="16"/>
      <c r="E248" s="17"/>
      <c r="F248" s="18"/>
      <c r="G248" s="19"/>
      <c r="H248" s="19">
        <f t="shared" si="18"/>
        <v>0</v>
      </c>
      <c r="K248" s="1"/>
    </row>
    <row r="249" spans="2:11" hidden="1" x14ac:dyDescent="0.2">
      <c r="B249" s="110"/>
      <c r="C249" s="18"/>
      <c r="D249" s="16"/>
      <c r="E249" s="17"/>
      <c r="F249" s="18"/>
      <c r="G249" s="19"/>
      <c r="H249" s="19">
        <f t="shared" si="18"/>
        <v>0</v>
      </c>
      <c r="K249" s="1"/>
    </row>
    <row r="250" spans="2:11" hidden="1" x14ac:dyDescent="0.2">
      <c r="B250" s="110"/>
      <c r="C250" s="18"/>
      <c r="D250" s="16"/>
      <c r="E250" s="17"/>
      <c r="F250" s="18"/>
      <c r="G250" s="19"/>
      <c r="H250" s="19">
        <f t="shared" si="18"/>
        <v>0</v>
      </c>
      <c r="K250" s="1"/>
    </row>
    <row r="251" spans="2:11" hidden="1" x14ac:dyDescent="0.2">
      <c r="B251" s="110"/>
      <c r="C251" s="18"/>
      <c r="D251" s="16"/>
      <c r="E251" s="17"/>
      <c r="F251" s="18"/>
      <c r="G251" s="19"/>
      <c r="H251" s="19">
        <f t="shared" si="18"/>
        <v>0</v>
      </c>
      <c r="K251" s="1"/>
    </row>
    <row r="252" spans="2:11" hidden="1" x14ac:dyDescent="0.2">
      <c r="B252" s="110"/>
      <c r="C252" s="18"/>
      <c r="D252" s="16"/>
      <c r="E252" s="17"/>
      <c r="F252" s="18"/>
      <c r="G252" s="19"/>
      <c r="H252" s="19">
        <f t="shared" si="18"/>
        <v>0</v>
      </c>
      <c r="K252" s="1"/>
    </row>
    <row r="253" spans="2:11" hidden="1" x14ac:dyDescent="0.2">
      <c r="B253" s="110"/>
      <c r="C253" s="18"/>
      <c r="D253" s="16"/>
      <c r="E253" s="17"/>
      <c r="F253" s="18"/>
      <c r="G253" s="19"/>
      <c r="H253" s="19">
        <f t="shared" si="18"/>
        <v>0</v>
      </c>
      <c r="K253" s="1"/>
    </row>
    <row r="254" spans="2:11" hidden="1" x14ac:dyDescent="0.2">
      <c r="B254" s="110"/>
      <c r="C254" s="18"/>
      <c r="D254" s="16"/>
      <c r="E254" s="17"/>
      <c r="F254" s="18"/>
      <c r="G254" s="19"/>
      <c r="H254" s="19">
        <f t="shared" si="18"/>
        <v>0</v>
      </c>
      <c r="K254" s="1"/>
    </row>
    <row r="255" spans="2:11" hidden="1" x14ac:dyDescent="0.2">
      <c r="B255" s="110"/>
      <c r="C255" s="18"/>
      <c r="D255" s="16"/>
      <c r="E255" s="17"/>
      <c r="F255" s="18"/>
      <c r="G255" s="19"/>
      <c r="H255" s="19">
        <f t="shared" si="18"/>
        <v>0</v>
      </c>
      <c r="K255" s="1"/>
    </row>
    <row r="256" spans="2:11" hidden="1" x14ac:dyDescent="0.2">
      <c r="B256" s="110"/>
      <c r="C256" s="18"/>
      <c r="D256" s="16"/>
      <c r="E256" s="17"/>
      <c r="F256" s="18"/>
      <c r="G256" s="19"/>
      <c r="H256" s="19">
        <f t="shared" si="18"/>
        <v>0</v>
      </c>
      <c r="K256" s="1"/>
    </row>
    <row r="257" spans="2:11" hidden="1" x14ac:dyDescent="0.2">
      <c r="B257" s="110"/>
      <c r="C257" s="18"/>
      <c r="D257" s="16"/>
      <c r="E257" s="17"/>
      <c r="F257" s="18"/>
      <c r="G257" s="19"/>
      <c r="H257" s="19">
        <f t="shared" si="18"/>
        <v>0</v>
      </c>
      <c r="K257" s="1"/>
    </row>
    <row r="258" spans="2:11" hidden="1" x14ac:dyDescent="0.2">
      <c r="B258" s="110"/>
      <c r="C258" s="18"/>
      <c r="D258" s="16"/>
      <c r="E258" s="17"/>
      <c r="F258" s="18"/>
      <c r="G258" s="19"/>
      <c r="H258" s="19">
        <f t="shared" si="18"/>
        <v>0</v>
      </c>
      <c r="K258" s="1"/>
    </row>
    <row r="259" spans="2:11" hidden="1" x14ac:dyDescent="0.2">
      <c r="B259" s="110"/>
      <c r="C259" s="18"/>
      <c r="D259" s="16"/>
      <c r="E259" s="17"/>
      <c r="F259" s="18"/>
      <c r="G259" s="19"/>
      <c r="H259" s="19">
        <f t="shared" si="18"/>
        <v>0</v>
      </c>
      <c r="K259" s="1"/>
    </row>
    <row r="260" spans="2:11" hidden="1" x14ac:dyDescent="0.2">
      <c r="B260" s="110"/>
      <c r="C260" s="18"/>
      <c r="D260" s="16"/>
      <c r="E260" s="17"/>
      <c r="F260" s="18"/>
      <c r="G260" s="19"/>
      <c r="H260" s="19">
        <f t="shared" si="18"/>
        <v>0</v>
      </c>
      <c r="K260" s="1"/>
    </row>
    <row r="261" spans="2:11" hidden="1" x14ac:dyDescent="0.2">
      <c r="B261" s="110"/>
      <c r="C261" s="18"/>
      <c r="D261" s="16"/>
      <c r="E261" s="17"/>
      <c r="F261" s="18"/>
      <c r="G261" s="19"/>
      <c r="H261" s="19">
        <f t="shared" si="18"/>
        <v>0</v>
      </c>
      <c r="K261" s="1"/>
    </row>
    <row r="262" spans="2:11" hidden="1" x14ac:dyDescent="0.2">
      <c r="B262" s="110"/>
      <c r="C262" s="18"/>
      <c r="D262" s="16"/>
      <c r="E262" s="17"/>
      <c r="F262" s="18"/>
      <c r="G262" s="19"/>
      <c r="H262" s="19">
        <f t="shared" si="18"/>
        <v>0</v>
      </c>
      <c r="K262" s="1"/>
    </row>
    <row r="263" spans="2:11" hidden="1" x14ac:dyDescent="0.2">
      <c r="B263" s="110"/>
      <c r="C263" s="18"/>
      <c r="D263" s="16"/>
      <c r="E263" s="17"/>
      <c r="F263" s="18"/>
      <c r="G263" s="19"/>
      <c r="H263" s="19">
        <f t="shared" si="18"/>
        <v>0</v>
      </c>
      <c r="K263" s="1"/>
    </row>
    <row r="264" spans="2:11" hidden="1" x14ac:dyDescent="0.2">
      <c r="B264" s="110"/>
      <c r="C264" s="18"/>
      <c r="D264" s="16"/>
      <c r="E264" s="17"/>
      <c r="F264" s="18"/>
      <c r="G264" s="19"/>
      <c r="H264" s="19">
        <f t="shared" si="18"/>
        <v>0</v>
      </c>
      <c r="K264" s="1"/>
    </row>
    <row r="265" spans="2:11" hidden="1" x14ac:dyDescent="0.2">
      <c r="B265" s="110"/>
      <c r="C265" s="18"/>
      <c r="D265" s="16"/>
      <c r="E265" s="17"/>
      <c r="F265" s="18"/>
      <c r="G265" s="19"/>
      <c r="H265" s="19">
        <f t="shared" si="18"/>
        <v>0</v>
      </c>
      <c r="K265" s="1"/>
    </row>
    <row r="266" spans="2:11" hidden="1" x14ac:dyDescent="0.2">
      <c r="B266" s="110"/>
      <c r="C266" s="18"/>
      <c r="D266" s="16"/>
      <c r="E266" s="17"/>
      <c r="F266" s="18"/>
      <c r="G266" s="19"/>
      <c r="H266" s="19">
        <f t="shared" si="18"/>
        <v>0</v>
      </c>
      <c r="K266" s="1"/>
    </row>
    <row r="267" spans="2:11" hidden="1" x14ac:dyDescent="0.2">
      <c r="B267" s="110"/>
      <c r="C267" s="18"/>
      <c r="D267" s="16"/>
      <c r="E267" s="17"/>
      <c r="F267" s="18"/>
      <c r="G267" s="19"/>
      <c r="H267" s="19">
        <f t="shared" si="18"/>
        <v>0</v>
      </c>
      <c r="K267" s="1"/>
    </row>
    <row r="268" spans="2:11" hidden="1" x14ac:dyDescent="0.2">
      <c r="B268" s="110"/>
      <c r="C268" s="18"/>
      <c r="D268" s="16"/>
      <c r="E268" s="17"/>
      <c r="F268" s="18"/>
      <c r="G268" s="19"/>
      <c r="H268" s="19">
        <f t="shared" si="18"/>
        <v>0</v>
      </c>
      <c r="K268" s="1"/>
    </row>
    <row r="269" spans="2:11" hidden="1" x14ac:dyDescent="0.2">
      <c r="B269" s="110"/>
      <c r="C269" s="18"/>
      <c r="D269" s="16"/>
      <c r="E269" s="17"/>
      <c r="F269" s="18"/>
      <c r="G269" s="19"/>
      <c r="H269" s="19">
        <f t="shared" si="18"/>
        <v>0</v>
      </c>
      <c r="K269" s="1"/>
    </row>
    <row r="270" spans="2:11" hidden="1" x14ac:dyDescent="0.2">
      <c r="B270" s="110"/>
      <c r="C270" s="18"/>
      <c r="D270" s="16"/>
      <c r="E270" s="17"/>
      <c r="F270" s="18"/>
      <c r="G270" s="19"/>
      <c r="H270" s="19">
        <f t="shared" si="18"/>
        <v>0</v>
      </c>
      <c r="K270" s="1"/>
    </row>
    <row r="271" spans="2:11" hidden="1" x14ac:dyDescent="0.2">
      <c r="B271" s="110"/>
      <c r="C271" s="18"/>
      <c r="D271" s="16"/>
      <c r="E271" s="17"/>
      <c r="F271" s="18"/>
      <c r="G271" s="19"/>
      <c r="H271" s="19">
        <f t="shared" si="18"/>
        <v>0</v>
      </c>
      <c r="K271" s="1"/>
    </row>
    <row r="272" spans="2:11" hidden="1" x14ac:dyDescent="0.2">
      <c r="B272" s="110"/>
      <c r="C272" s="18"/>
      <c r="D272" s="16"/>
      <c r="E272" s="17"/>
      <c r="F272" s="18"/>
      <c r="G272" s="19"/>
      <c r="H272" s="19">
        <f t="shared" si="18"/>
        <v>0</v>
      </c>
      <c r="K272" s="1"/>
    </row>
    <row r="273" spans="2:11" hidden="1" x14ac:dyDescent="0.2">
      <c r="B273" s="110"/>
      <c r="C273" s="18"/>
      <c r="D273" s="16"/>
      <c r="E273" s="17"/>
      <c r="F273" s="18"/>
      <c r="G273" s="19"/>
      <c r="H273" s="19">
        <f t="shared" si="18"/>
        <v>0</v>
      </c>
      <c r="K273" s="1"/>
    </row>
    <row r="274" spans="2:11" hidden="1" x14ac:dyDescent="0.2">
      <c r="B274" s="110"/>
      <c r="C274" s="18"/>
      <c r="D274" s="16"/>
      <c r="E274" s="17"/>
      <c r="F274" s="18"/>
      <c r="G274" s="19"/>
      <c r="H274" s="19">
        <f t="shared" si="18"/>
        <v>0</v>
      </c>
      <c r="K274" s="1"/>
    </row>
    <row r="275" spans="2:11" hidden="1" x14ac:dyDescent="0.2">
      <c r="B275" s="110"/>
      <c r="C275" s="18"/>
      <c r="D275" s="16"/>
      <c r="E275" s="17"/>
      <c r="F275" s="18"/>
      <c r="G275" s="19"/>
      <c r="H275" s="19">
        <f t="shared" si="18"/>
        <v>0</v>
      </c>
      <c r="K275" s="1"/>
    </row>
    <row r="276" spans="2:11" hidden="1" x14ac:dyDescent="0.2">
      <c r="B276" s="110"/>
      <c r="C276" s="18"/>
      <c r="D276" s="16"/>
      <c r="E276" s="17"/>
      <c r="F276" s="18"/>
      <c r="G276" s="19"/>
      <c r="H276" s="19">
        <f t="shared" si="18"/>
        <v>0</v>
      </c>
      <c r="K276" s="1"/>
    </row>
    <row r="277" spans="2:11" hidden="1" x14ac:dyDescent="0.2">
      <c r="B277" s="110"/>
      <c r="C277" s="18"/>
      <c r="D277" s="16"/>
      <c r="E277" s="17"/>
      <c r="F277" s="18"/>
      <c r="G277" s="19"/>
      <c r="H277" s="19">
        <f t="shared" si="18"/>
        <v>0</v>
      </c>
      <c r="K277" s="1"/>
    </row>
    <row r="278" spans="2:11" hidden="1" x14ac:dyDescent="0.2">
      <c r="B278" s="110"/>
      <c r="C278" s="18"/>
      <c r="D278" s="16"/>
      <c r="E278" s="17"/>
      <c r="F278" s="18"/>
      <c r="G278" s="19"/>
      <c r="H278" s="19">
        <f t="shared" si="18"/>
        <v>0</v>
      </c>
      <c r="K278" s="1"/>
    </row>
    <row r="279" spans="2:11" hidden="1" x14ac:dyDescent="0.2">
      <c r="B279" s="110"/>
      <c r="C279" s="18"/>
      <c r="D279" s="16"/>
      <c r="E279" s="17"/>
      <c r="F279" s="18"/>
      <c r="G279" s="19"/>
      <c r="H279" s="19">
        <f t="shared" si="18"/>
        <v>0</v>
      </c>
      <c r="K279" s="1"/>
    </row>
    <row r="280" spans="2:11" hidden="1" x14ac:dyDescent="0.2">
      <c r="B280" s="110"/>
      <c r="C280" s="18"/>
      <c r="D280" s="16"/>
      <c r="E280" s="17"/>
      <c r="F280" s="18"/>
      <c r="G280" s="19"/>
      <c r="H280" s="19">
        <f t="shared" si="18"/>
        <v>0</v>
      </c>
      <c r="K280" s="1"/>
    </row>
    <row r="281" spans="2:11" hidden="1" x14ac:dyDescent="0.2">
      <c r="B281" s="110"/>
      <c r="C281" s="18"/>
      <c r="D281" s="16"/>
      <c r="E281" s="17"/>
      <c r="F281" s="18"/>
      <c r="G281" s="19"/>
      <c r="H281" s="19">
        <f t="shared" si="18"/>
        <v>0</v>
      </c>
      <c r="K281" s="1"/>
    </row>
    <row r="282" spans="2:11" hidden="1" x14ac:dyDescent="0.2">
      <c r="B282" s="110"/>
      <c r="C282" s="18"/>
      <c r="D282" s="16"/>
      <c r="E282" s="17"/>
      <c r="F282" s="18"/>
      <c r="G282" s="19"/>
      <c r="H282" s="19">
        <f t="shared" si="18"/>
        <v>0</v>
      </c>
      <c r="K282" s="1"/>
    </row>
    <row r="283" spans="2:11" hidden="1" x14ac:dyDescent="0.2">
      <c r="B283" s="110"/>
      <c r="C283" s="18"/>
      <c r="D283" s="16"/>
      <c r="E283" s="17"/>
      <c r="F283" s="18"/>
      <c r="G283" s="19"/>
      <c r="H283" s="19">
        <f t="shared" si="18"/>
        <v>0</v>
      </c>
      <c r="K283" s="1"/>
    </row>
    <row r="284" spans="2:11" hidden="1" x14ac:dyDescent="0.2">
      <c r="B284" s="110"/>
      <c r="C284" s="18"/>
      <c r="D284" s="16"/>
      <c r="E284" s="17"/>
      <c r="F284" s="18"/>
      <c r="G284" s="19"/>
      <c r="H284" s="19">
        <f t="shared" si="18"/>
        <v>0</v>
      </c>
      <c r="K284" s="1"/>
    </row>
    <row r="285" spans="2:11" hidden="1" x14ac:dyDescent="0.2">
      <c r="B285" s="110"/>
      <c r="C285" s="18"/>
      <c r="D285" s="16"/>
      <c r="E285" s="17"/>
      <c r="F285" s="18"/>
      <c r="G285" s="19"/>
      <c r="H285" s="19">
        <f t="shared" si="18"/>
        <v>0</v>
      </c>
      <c r="K285" s="1"/>
    </row>
    <row r="286" spans="2:11" hidden="1" x14ac:dyDescent="0.2">
      <c r="B286" s="110"/>
      <c r="C286" s="18"/>
      <c r="D286" s="16"/>
      <c r="E286" s="17"/>
      <c r="F286" s="18"/>
      <c r="G286" s="19"/>
      <c r="H286" s="19">
        <f t="shared" si="18"/>
        <v>0</v>
      </c>
      <c r="K286" s="1"/>
    </row>
    <row r="287" spans="2:11" ht="15.75" hidden="1" thickBot="1" x14ac:dyDescent="0.25">
      <c r="B287" s="111"/>
      <c r="C287" s="18"/>
      <c r="D287" s="16"/>
      <c r="E287" s="17"/>
      <c r="F287" s="18"/>
      <c r="G287" s="19"/>
      <c r="H287" s="19">
        <f t="shared" si="18"/>
        <v>0</v>
      </c>
      <c r="K287" s="1"/>
    </row>
    <row r="288" spans="2:11" ht="16.5" hidden="1" thickTop="1" thickBot="1" x14ac:dyDescent="0.25">
      <c r="H288" s="22">
        <f>SUM(H227:H287)</f>
        <v>0</v>
      </c>
      <c r="K288" s="1"/>
    </row>
    <row r="289" spans="1:11" ht="15.75" hidden="1" thickTop="1" x14ac:dyDescent="0.2">
      <c r="H289" s="10"/>
      <c r="K289" s="1"/>
    </row>
    <row r="290" spans="1:11" ht="15.75" hidden="1" x14ac:dyDescent="0.25">
      <c r="A290" s="1">
        <v>20</v>
      </c>
      <c r="B290" s="11" t="s">
        <v>6</v>
      </c>
      <c r="C290" s="12" t="s">
        <v>7</v>
      </c>
      <c r="D290" s="12" t="s">
        <v>8</v>
      </c>
      <c r="E290" s="13" t="s">
        <v>9</v>
      </c>
      <c r="F290" s="12" t="s">
        <v>10</v>
      </c>
      <c r="G290" s="14" t="s">
        <v>11</v>
      </c>
      <c r="H290" s="14" t="s">
        <v>12</v>
      </c>
      <c r="K290" s="1"/>
    </row>
    <row r="291" spans="1:11" hidden="1" x14ac:dyDescent="0.2">
      <c r="B291" s="109"/>
      <c r="C291" s="18"/>
      <c r="D291" s="16"/>
      <c r="E291" s="17"/>
      <c r="F291" s="18"/>
      <c r="G291" s="19"/>
      <c r="H291" s="19">
        <f>D291*G291</f>
        <v>0</v>
      </c>
      <c r="K291" s="1"/>
    </row>
    <row r="292" spans="1:11" hidden="1" x14ac:dyDescent="0.2">
      <c r="B292" s="110"/>
      <c r="C292" s="18"/>
      <c r="D292" s="16"/>
      <c r="E292" s="17"/>
      <c r="F292" s="18"/>
      <c r="G292" s="19"/>
      <c r="H292" s="19">
        <f t="shared" ref="H292:H330" si="19">D292*G292</f>
        <v>0</v>
      </c>
      <c r="K292" s="1"/>
    </row>
    <row r="293" spans="1:11" hidden="1" x14ac:dyDescent="0.2">
      <c r="B293" s="110"/>
      <c r="C293" s="18"/>
      <c r="D293" s="16"/>
      <c r="E293" s="17"/>
      <c r="F293" s="18"/>
      <c r="G293" s="19"/>
      <c r="H293" s="19">
        <f t="shared" si="19"/>
        <v>0</v>
      </c>
      <c r="K293" s="1"/>
    </row>
    <row r="294" spans="1:11" hidden="1" x14ac:dyDescent="0.2">
      <c r="B294" s="110"/>
      <c r="C294" s="18"/>
      <c r="D294" s="16"/>
      <c r="E294" s="17"/>
      <c r="F294" s="18"/>
      <c r="G294" s="19"/>
      <c r="H294" s="19">
        <f t="shared" si="19"/>
        <v>0</v>
      </c>
      <c r="K294" s="1"/>
    </row>
    <row r="295" spans="1:11" hidden="1" x14ac:dyDescent="0.2">
      <c r="B295" s="110"/>
      <c r="C295" s="18"/>
      <c r="D295" s="16"/>
      <c r="E295" s="17"/>
      <c r="F295" s="18"/>
      <c r="G295" s="19"/>
      <c r="H295" s="19">
        <f t="shared" si="19"/>
        <v>0</v>
      </c>
      <c r="K295" s="1"/>
    </row>
    <row r="296" spans="1:11" hidden="1" x14ac:dyDescent="0.2">
      <c r="B296" s="110"/>
      <c r="C296" s="18"/>
      <c r="D296" s="16"/>
      <c r="E296" s="17"/>
      <c r="F296" s="18"/>
      <c r="G296" s="19"/>
      <c r="H296" s="19">
        <f t="shared" si="19"/>
        <v>0</v>
      </c>
      <c r="K296" s="1"/>
    </row>
    <row r="297" spans="1:11" hidden="1" x14ac:dyDescent="0.2">
      <c r="B297" s="110"/>
      <c r="C297" s="18"/>
      <c r="D297" s="16"/>
      <c r="E297" s="17"/>
      <c r="F297" s="18"/>
      <c r="G297" s="19"/>
      <c r="H297" s="19">
        <f t="shared" si="19"/>
        <v>0</v>
      </c>
      <c r="K297" s="1"/>
    </row>
    <row r="298" spans="1:11" hidden="1" x14ac:dyDescent="0.2">
      <c r="B298" s="110"/>
      <c r="C298" s="18"/>
      <c r="D298" s="16"/>
      <c r="E298" s="17"/>
      <c r="F298" s="18"/>
      <c r="G298" s="19"/>
      <c r="H298" s="19">
        <f t="shared" si="19"/>
        <v>0</v>
      </c>
      <c r="K298" s="1"/>
    </row>
    <row r="299" spans="1:11" hidden="1" x14ac:dyDescent="0.2">
      <c r="B299" s="110"/>
      <c r="C299" s="18"/>
      <c r="D299" s="16"/>
      <c r="E299" s="17"/>
      <c r="F299" s="18"/>
      <c r="G299" s="19"/>
      <c r="H299" s="19">
        <f t="shared" si="19"/>
        <v>0</v>
      </c>
      <c r="K299" s="1"/>
    </row>
    <row r="300" spans="1:11" hidden="1" x14ac:dyDescent="0.2">
      <c r="B300" s="110"/>
      <c r="C300" s="18"/>
      <c r="D300" s="16"/>
      <c r="E300" s="17"/>
      <c r="F300" s="18"/>
      <c r="G300" s="19"/>
      <c r="H300" s="19">
        <f t="shared" si="19"/>
        <v>0</v>
      </c>
      <c r="K300" s="1"/>
    </row>
    <row r="301" spans="1:11" hidden="1" x14ac:dyDescent="0.2">
      <c r="B301" s="110"/>
      <c r="C301" s="18"/>
      <c r="D301" s="16"/>
      <c r="E301" s="17"/>
      <c r="F301" s="18"/>
      <c r="G301" s="19"/>
      <c r="H301" s="19">
        <f t="shared" si="19"/>
        <v>0</v>
      </c>
      <c r="K301" s="1"/>
    </row>
    <row r="302" spans="1:11" hidden="1" x14ac:dyDescent="0.2">
      <c r="B302" s="110"/>
      <c r="C302" s="18"/>
      <c r="D302" s="16"/>
      <c r="E302" s="17"/>
      <c r="F302" s="18"/>
      <c r="G302" s="19"/>
      <c r="H302" s="19">
        <f t="shared" si="19"/>
        <v>0</v>
      </c>
      <c r="K302" s="1"/>
    </row>
    <row r="303" spans="1:11" hidden="1" x14ac:dyDescent="0.2">
      <c r="B303" s="110"/>
      <c r="C303" s="18"/>
      <c r="D303" s="16"/>
      <c r="E303" s="17"/>
      <c r="F303" s="18"/>
      <c r="G303" s="19"/>
      <c r="H303" s="19">
        <f t="shared" si="19"/>
        <v>0</v>
      </c>
      <c r="K303" s="1"/>
    </row>
    <row r="304" spans="1:11" hidden="1" x14ac:dyDescent="0.2">
      <c r="B304" s="110"/>
      <c r="C304" s="18"/>
      <c r="D304" s="16"/>
      <c r="E304" s="17"/>
      <c r="F304" s="18"/>
      <c r="G304" s="19"/>
      <c r="H304" s="19">
        <f t="shared" si="19"/>
        <v>0</v>
      </c>
      <c r="K304" s="1"/>
    </row>
    <row r="305" spans="2:11" hidden="1" x14ac:dyDescent="0.2">
      <c r="B305" s="110"/>
      <c r="C305" s="18"/>
      <c r="D305" s="16"/>
      <c r="E305" s="17"/>
      <c r="F305" s="18"/>
      <c r="G305" s="19"/>
      <c r="H305" s="19">
        <f t="shared" si="19"/>
        <v>0</v>
      </c>
      <c r="K305" s="1"/>
    </row>
    <row r="306" spans="2:11" hidden="1" x14ac:dyDescent="0.2">
      <c r="B306" s="110"/>
      <c r="C306" s="18"/>
      <c r="D306" s="16"/>
      <c r="E306" s="17"/>
      <c r="F306" s="18"/>
      <c r="G306" s="19"/>
      <c r="H306" s="19">
        <f t="shared" si="19"/>
        <v>0</v>
      </c>
      <c r="K306" s="1"/>
    </row>
    <row r="307" spans="2:11" hidden="1" x14ac:dyDescent="0.2">
      <c r="B307" s="110"/>
      <c r="C307" s="18"/>
      <c r="D307" s="16"/>
      <c r="E307" s="17"/>
      <c r="F307" s="18"/>
      <c r="G307" s="19"/>
      <c r="H307" s="19">
        <f t="shared" si="19"/>
        <v>0</v>
      </c>
      <c r="K307" s="1"/>
    </row>
    <row r="308" spans="2:11" hidden="1" x14ac:dyDescent="0.2">
      <c r="B308" s="110"/>
      <c r="C308" s="18"/>
      <c r="D308" s="16"/>
      <c r="E308" s="17"/>
      <c r="F308" s="18"/>
      <c r="G308" s="19"/>
      <c r="H308" s="19">
        <f t="shared" si="19"/>
        <v>0</v>
      </c>
      <c r="K308" s="1"/>
    </row>
    <row r="309" spans="2:11" hidden="1" x14ac:dyDescent="0.2">
      <c r="B309" s="110"/>
      <c r="C309" s="18"/>
      <c r="D309" s="16"/>
      <c r="E309" s="17"/>
      <c r="F309" s="18"/>
      <c r="G309" s="19"/>
      <c r="H309" s="19">
        <f t="shared" si="19"/>
        <v>0</v>
      </c>
      <c r="K309" s="1"/>
    </row>
    <row r="310" spans="2:11" hidden="1" x14ac:dyDescent="0.2">
      <c r="B310" s="110"/>
      <c r="C310" s="18"/>
      <c r="D310" s="16"/>
      <c r="E310" s="17"/>
      <c r="F310" s="18"/>
      <c r="G310" s="19"/>
      <c r="H310" s="19">
        <f t="shared" si="19"/>
        <v>0</v>
      </c>
      <c r="K310" s="1"/>
    </row>
    <row r="311" spans="2:11" hidden="1" x14ac:dyDescent="0.2">
      <c r="B311" s="110"/>
      <c r="C311" s="18"/>
      <c r="D311" s="16"/>
      <c r="E311" s="17"/>
      <c r="F311" s="18"/>
      <c r="G311" s="19"/>
      <c r="H311" s="19">
        <f t="shared" si="19"/>
        <v>0</v>
      </c>
      <c r="K311" s="1"/>
    </row>
    <row r="312" spans="2:11" hidden="1" x14ac:dyDescent="0.2">
      <c r="B312" s="110"/>
      <c r="C312" s="18"/>
      <c r="D312" s="16"/>
      <c r="E312" s="17"/>
      <c r="F312" s="18"/>
      <c r="G312" s="19"/>
      <c r="H312" s="19">
        <f t="shared" si="19"/>
        <v>0</v>
      </c>
      <c r="K312" s="1"/>
    </row>
    <row r="313" spans="2:11" hidden="1" x14ac:dyDescent="0.2">
      <c r="B313" s="110"/>
      <c r="C313" s="18"/>
      <c r="D313" s="16"/>
      <c r="E313" s="17"/>
      <c r="F313" s="18"/>
      <c r="G313" s="19"/>
      <c r="H313" s="19">
        <f t="shared" si="19"/>
        <v>0</v>
      </c>
      <c r="K313" s="1"/>
    </row>
    <row r="314" spans="2:11" hidden="1" x14ac:dyDescent="0.2">
      <c r="B314" s="110"/>
      <c r="C314" s="18"/>
      <c r="D314" s="16"/>
      <c r="E314" s="17"/>
      <c r="F314" s="18"/>
      <c r="G314" s="19"/>
      <c r="H314" s="19">
        <f t="shared" si="19"/>
        <v>0</v>
      </c>
      <c r="K314" s="1"/>
    </row>
    <row r="315" spans="2:11" hidden="1" x14ac:dyDescent="0.2">
      <c r="B315" s="110"/>
      <c r="C315" s="18"/>
      <c r="D315" s="16"/>
      <c r="E315" s="17"/>
      <c r="F315" s="18"/>
      <c r="G315" s="19"/>
      <c r="H315" s="19">
        <f t="shared" si="19"/>
        <v>0</v>
      </c>
      <c r="K315" s="1"/>
    </row>
    <row r="316" spans="2:11" hidden="1" x14ac:dyDescent="0.2">
      <c r="B316" s="110"/>
      <c r="C316" s="18"/>
      <c r="D316" s="16"/>
      <c r="E316" s="17"/>
      <c r="F316" s="18"/>
      <c r="G316" s="19"/>
      <c r="H316" s="19">
        <f t="shared" si="19"/>
        <v>0</v>
      </c>
      <c r="K316" s="1"/>
    </row>
    <row r="317" spans="2:11" hidden="1" x14ac:dyDescent="0.2">
      <c r="B317" s="110"/>
      <c r="C317" s="18"/>
      <c r="D317" s="16"/>
      <c r="E317" s="17"/>
      <c r="F317" s="18"/>
      <c r="G317" s="19"/>
      <c r="H317" s="19">
        <f t="shared" si="19"/>
        <v>0</v>
      </c>
      <c r="K317" s="1"/>
    </row>
    <row r="318" spans="2:11" hidden="1" x14ac:dyDescent="0.2">
      <c r="B318" s="110"/>
      <c r="C318" s="18"/>
      <c r="D318" s="16"/>
      <c r="E318" s="17"/>
      <c r="F318" s="18"/>
      <c r="G318" s="19"/>
      <c r="H318" s="19">
        <f t="shared" si="19"/>
        <v>0</v>
      </c>
      <c r="K318" s="1"/>
    </row>
    <row r="319" spans="2:11" hidden="1" x14ac:dyDescent="0.2">
      <c r="B319" s="110"/>
      <c r="C319" s="18"/>
      <c r="D319" s="16"/>
      <c r="E319" s="17"/>
      <c r="F319" s="18"/>
      <c r="G319" s="19"/>
      <c r="H319" s="19">
        <f t="shared" si="19"/>
        <v>0</v>
      </c>
      <c r="K319" s="1"/>
    </row>
    <row r="320" spans="2:11" hidden="1" x14ac:dyDescent="0.2">
      <c r="B320" s="110"/>
      <c r="C320" s="18"/>
      <c r="D320" s="16"/>
      <c r="E320" s="17"/>
      <c r="F320" s="18"/>
      <c r="G320" s="19"/>
      <c r="H320" s="19">
        <f t="shared" si="19"/>
        <v>0</v>
      </c>
      <c r="K320" s="1"/>
    </row>
    <row r="321" spans="1:11" hidden="1" x14ac:dyDescent="0.2">
      <c r="B321" s="110"/>
      <c r="C321" s="18"/>
      <c r="D321" s="16"/>
      <c r="E321" s="17"/>
      <c r="F321" s="18"/>
      <c r="G321" s="19"/>
      <c r="H321" s="19">
        <f t="shared" si="19"/>
        <v>0</v>
      </c>
      <c r="K321" s="1"/>
    </row>
    <row r="322" spans="1:11" hidden="1" x14ac:dyDescent="0.2">
      <c r="B322" s="110"/>
      <c r="C322" s="18"/>
      <c r="D322" s="16"/>
      <c r="E322" s="17"/>
      <c r="F322" s="18"/>
      <c r="G322" s="19"/>
      <c r="H322" s="19">
        <f t="shared" si="19"/>
        <v>0</v>
      </c>
      <c r="K322" s="1"/>
    </row>
    <row r="323" spans="1:11" hidden="1" x14ac:dyDescent="0.2">
      <c r="B323" s="110"/>
      <c r="C323" s="18"/>
      <c r="D323" s="16"/>
      <c r="E323" s="17"/>
      <c r="F323" s="18"/>
      <c r="G323" s="19"/>
      <c r="H323" s="19">
        <f t="shared" si="19"/>
        <v>0</v>
      </c>
      <c r="K323" s="1"/>
    </row>
    <row r="324" spans="1:11" hidden="1" x14ac:dyDescent="0.2">
      <c r="B324" s="110"/>
      <c r="C324" s="18"/>
      <c r="D324" s="16"/>
      <c r="E324" s="17"/>
      <c r="F324" s="18"/>
      <c r="G324" s="19"/>
      <c r="H324" s="19">
        <f t="shared" si="19"/>
        <v>0</v>
      </c>
      <c r="K324" s="1"/>
    </row>
    <row r="325" spans="1:11" hidden="1" x14ac:dyDescent="0.2">
      <c r="B325" s="110"/>
      <c r="C325" s="18"/>
      <c r="D325" s="16"/>
      <c r="E325" s="17"/>
      <c r="F325" s="18"/>
      <c r="G325" s="19"/>
      <c r="H325" s="19">
        <f t="shared" si="19"/>
        <v>0</v>
      </c>
      <c r="K325" s="1"/>
    </row>
    <row r="326" spans="1:11" hidden="1" x14ac:dyDescent="0.2">
      <c r="B326" s="110"/>
      <c r="C326" s="18"/>
      <c r="D326" s="16"/>
      <c r="E326" s="17"/>
      <c r="F326" s="18"/>
      <c r="G326" s="19"/>
      <c r="H326" s="19">
        <f t="shared" si="19"/>
        <v>0</v>
      </c>
      <c r="K326" s="1"/>
    </row>
    <row r="327" spans="1:11" hidden="1" x14ac:dyDescent="0.2">
      <c r="B327" s="110"/>
      <c r="C327" s="18"/>
      <c r="D327" s="16"/>
      <c r="E327" s="17"/>
      <c r="F327" s="18"/>
      <c r="G327" s="19"/>
      <c r="H327" s="19">
        <f t="shared" si="19"/>
        <v>0</v>
      </c>
      <c r="K327" s="1"/>
    </row>
    <row r="328" spans="1:11" hidden="1" x14ac:dyDescent="0.2">
      <c r="B328" s="110"/>
      <c r="C328" s="18"/>
      <c r="D328" s="16"/>
      <c r="E328" s="17"/>
      <c r="F328" s="18"/>
      <c r="G328" s="19"/>
      <c r="H328" s="19">
        <f t="shared" si="19"/>
        <v>0</v>
      </c>
      <c r="K328" s="1"/>
    </row>
    <row r="329" spans="1:11" hidden="1" x14ac:dyDescent="0.2">
      <c r="B329" s="110"/>
      <c r="C329" s="18"/>
      <c r="D329" s="16"/>
      <c r="E329" s="17"/>
      <c r="F329" s="18"/>
      <c r="G329" s="19"/>
      <c r="H329" s="19">
        <f t="shared" si="19"/>
        <v>0</v>
      </c>
      <c r="K329" s="1"/>
    </row>
    <row r="330" spans="1:11" ht="15.75" hidden="1" thickBot="1" x14ac:dyDescent="0.25">
      <c r="B330" s="111"/>
      <c r="C330" s="18"/>
      <c r="D330" s="16"/>
      <c r="E330" s="17"/>
      <c r="F330" s="18"/>
      <c r="G330" s="19"/>
      <c r="H330" s="19">
        <f t="shared" si="19"/>
        <v>0</v>
      </c>
      <c r="K330" s="1"/>
    </row>
    <row r="331" spans="1:11" ht="16.5" hidden="1" thickTop="1" thickBot="1" x14ac:dyDescent="0.25">
      <c r="H331" s="22">
        <f>SUM(H291:H330)</f>
        <v>0</v>
      </c>
      <c r="K331" s="1"/>
    </row>
    <row r="332" spans="1:11" ht="15.75" hidden="1" thickTop="1" x14ac:dyDescent="0.2">
      <c r="K332" s="1"/>
    </row>
    <row r="333" spans="1:11" ht="15.75" hidden="1" x14ac:dyDescent="0.25">
      <c r="A333" s="1">
        <v>21</v>
      </c>
      <c r="B333" s="11" t="s">
        <v>6</v>
      </c>
      <c r="C333" s="12" t="s">
        <v>7</v>
      </c>
      <c r="D333" s="12" t="s">
        <v>8</v>
      </c>
      <c r="E333" s="13" t="s">
        <v>9</v>
      </c>
      <c r="F333" s="12" t="s">
        <v>10</v>
      </c>
      <c r="G333" s="14" t="s">
        <v>11</v>
      </c>
      <c r="H333" s="14" t="s">
        <v>12</v>
      </c>
      <c r="K333" s="1"/>
    </row>
    <row r="334" spans="1:11" hidden="1" x14ac:dyDescent="0.2">
      <c r="B334" s="109"/>
      <c r="C334" s="18"/>
      <c r="D334" s="16"/>
      <c r="E334" s="17"/>
      <c r="F334" s="18"/>
      <c r="G334" s="19"/>
      <c r="H334" s="19">
        <f t="shared" ref="H334:H337" si="20">D334*G334</f>
        <v>0</v>
      </c>
      <c r="J334" s="27"/>
      <c r="K334" s="1"/>
    </row>
    <row r="335" spans="1:11" hidden="1" x14ac:dyDescent="0.2">
      <c r="B335" s="110"/>
      <c r="C335" s="18"/>
      <c r="D335" s="16"/>
      <c r="E335" s="17"/>
      <c r="F335" s="18"/>
      <c r="G335" s="19"/>
      <c r="H335" s="19">
        <f t="shared" si="20"/>
        <v>0</v>
      </c>
      <c r="J335" s="27"/>
      <c r="K335" s="1"/>
    </row>
    <row r="336" spans="1:11" hidden="1" x14ac:dyDescent="0.2">
      <c r="B336" s="110"/>
      <c r="C336" s="18"/>
      <c r="D336" s="16"/>
      <c r="E336" s="17"/>
      <c r="F336" s="18"/>
      <c r="G336" s="19"/>
      <c r="H336" s="19">
        <f t="shared" si="20"/>
        <v>0</v>
      </c>
      <c r="J336" s="27"/>
      <c r="K336" s="1"/>
    </row>
    <row r="337" spans="1:11" ht="15.75" hidden="1" thickBot="1" x14ac:dyDescent="0.25">
      <c r="B337" s="111"/>
      <c r="C337" s="18"/>
      <c r="D337" s="16"/>
      <c r="E337" s="17"/>
      <c r="F337" s="18"/>
      <c r="G337" s="19"/>
      <c r="H337" s="19">
        <f t="shared" si="20"/>
        <v>0</v>
      </c>
      <c r="J337" s="27"/>
      <c r="K337" s="1"/>
    </row>
    <row r="338" spans="1:11" ht="16.5" hidden="1" thickTop="1" thickBot="1" x14ac:dyDescent="0.25">
      <c r="H338" s="22">
        <f>SUM(H334:H337)</f>
        <v>0</v>
      </c>
      <c r="J338" s="27"/>
      <c r="K338" s="1"/>
    </row>
    <row r="339" spans="1:11" ht="15.75" hidden="1" thickTop="1" x14ac:dyDescent="0.2">
      <c r="K339" s="1"/>
    </row>
    <row r="340" spans="1:11" ht="15.75" hidden="1" x14ac:dyDescent="0.25">
      <c r="A340" s="1">
        <v>22</v>
      </c>
      <c r="B340" s="11" t="s">
        <v>6</v>
      </c>
      <c r="C340" s="12" t="s">
        <v>7</v>
      </c>
      <c r="D340" s="12" t="s">
        <v>8</v>
      </c>
      <c r="E340" s="13" t="s">
        <v>9</v>
      </c>
      <c r="F340" s="12" t="s">
        <v>10</v>
      </c>
      <c r="G340" s="14" t="s">
        <v>11</v>
      </c>
      <c r="H340" s="14" t="s">
        <v>12</v>
      </c>
      <c r="K340" s="1"/>
    </row>
    <row r="341" spans="1:11" hidden="1" x14ac:dyDescent="0.2">
      <c r="B341" s="109"/>
      <c r="C341" s="18"/>
      <c r="D341" s="16"/>
      <c r="E341" s="17"/>
      <c r="F341" s="18"/>
      <c r="G341" s="19"/>
      <c r="H341" s="19">
        <f>D341*G341</f>
        <v>0</v>
      </c>
      <c r="K341" s="1"/>
    </row>
    <row r="342" spans="1:11" hidden="1" x14ac:dyDescent="0.2">
      <c r="B342" s="110"/>
      <c r="C342" s="18"/>
      <c r="D342" s="16"/>
      <c r="E342" s="17"/>
      <c r="F342" s="18"/>
      <c r="G342" s="19"/>
      <c r="H342" s="19">
        <f t="shared" ref="H342:H362" si="21">D342*G342</f>
        <v>0</v>
      </c>
      <c r="K342" s="1"/>
    </row>
    <row r="343" spans="1:11" hidden="1" x14ac:dyDescent="0.2">
      <c r="B343" s="110"/>
      <c r="C343" s="18"/>
      <c r="D343" s="16"/>
      <c r="E343" s="17"/>
      <c r="F343" s="18"/>
      <c r="G343" s="19"/>
      <c r="H343" s="19">
        <f t="shared" si="21"/>
        <v>0</v>
      </c>
      <c r="K343" s="1"/>
    </row>
    <row r="344" spans="1:11" hidden="1" x14ac:dyDescent="0.2">
      <c r="B344" s="110"/>
      <c r="C344" s="18"/>
      <c r="D344" s="16"/>
      <c r="E344" s="17"/>
      <c r="F344" s="18"/>
      <c r="G344" s="19"/>
      <c r="H344" s="19">
        <f t="shared" si="21"/>
        <v>0</v>
      </c>
      <c r="K344" s="1"/>
    </row>
    <row r="345" spans="1:11" hidden="1" x14ac:dyDescent="0.2">
      <c r="B345" s="110"/>
      <c r="C345" s="18"/>
      <c r="D345" s="16"/>
      <c r="E345" s="17"/>
      <c r="F345" s="18"/>
      <c r="G345" s="19"/>
      <c r="H345" s="19">
        <f t="shared" si="21"/>
        <v>0</v>
      </c>
      <c r="K345" s="1"/>
    </row>
    <row r="346" spans="1:11" hidden="1" x14ac:dyDescent="0.2">
      <c r="B346" s="110"/>
      <c r="C346" s="18"/>
      <c r="D346" s="16"/>
      <c r="E346" s="17"/>
      <c r="F346" s="18"/>
      <c r="G346" s="19"/>
      <c r="H346" s="19">
        <f t="shared" si="21"/>
        <v>0</v>
      </c>
      <c r="K346" s="1"/>
    </row>
    <row r="347" spans="1:11" hidden="1" x14ac:dyDescent="0.2">
      <c r="B347" s="110"/>
      <c r="C347" s="18"/>
      <c r="D347" s="16"/>
      <c r="E347" s="17"/>
      <c r="F347" s="18"/>
      <c r="G347" s="19"/>
      <c r="H347" s="19">
        <f t="shared" si="21"/>
        <v>0</v>
      </c>
      <c r="K347" s="1"/>
    </row>
    <row r="348" spans="1:11" hidden="1" x14ac:dyDescent="0.2">
      <c r="B348" s="110"/>
      <c r="C348" s="18"/>
      <c r="D348" s="16"/>
      <c r="E348" s="17"/>
      <c r="F348" s="18"/>
      <c r="G348" s="19"/>
      <c r="H348" s="19">
        <f t="shared" si="21"/>
        <v>0</v>
      </c>
      <c r="K348" s="1"/>
    </row>
    <row r="349" spans="1:11" hidden="1" x14ac:dyDescent="0.2">
      <c r="B349" s="110"/>
      <c r="C349" s="18"/>
      <c r="D349" s="16"/>
      <c r="E349" s="17"/>
      <c r="F349" s="18"/>
      <c r="G349" s="19"/>
      <c r="H349" s="19">
        <f t="shared" si="21"/>
        <v>0</v>
      </c>
      <c r="K349" s="1"/>
    </row>
    <row r="350" spans="1:11" hidden="1" x14ac:dyDescent="0.2">
      <c r="B350" s="110"/>
      <c r="C350" s="18"/>
      <c r="D350" s="16"/>
      <c r="E350" s="17"/>
      <c r="F350" s="18"/>
      <c r="G350" s="19"/>
      <c r="H350" s="19">
        <f t="shared" si="21"/>
        <v>0</v>
      </c>
      <c r="K350" s="1"/>
    </row>
    <row r="351" spans="1:11" hidden="1" x14ac:dyDescent="0.2">
      <c r="B351" s="110"/>
      <c r="C351" s="18"/>
      <c r="D351" s="16"/>
      <c r="E351" s="17"/>
      <c r="F351" s="18"/>
      <c r="G351" s="19"/>
      <c r="H351" s="19">
        <f t="shared" si="21"/>
        <v>0</v>
      </c>
      <c r="K351" s="1"/>
    </row>
    <row r="352" spans="1:11" hidden="1" x14ac:dyDescent="0.2">
      <c r="B352" s="110"/>
      <c r="C352" s="18"/>
      <c r="D352" s="16"/>
      <c r="E352" s="17"/>
      <c r="F352" s="18"/>
      <c r="G352" s="19"/>
      <c r="H352" s="19">
        <f t="shared" si="21"/>
        <v>0</v>
      </c>
      <c r="K352" s="1"/>
    </row>
    <row r="353" spans="1:11" hidden="1" x14ac:dyDescent="0.2">
      <c r="B353" s="110"/>
      <c r="C353" s="18"/>
      <c r="D353" s="16"/>
      <c r="E353" s="17"/>
      <c r="F353" s="18"/>
      <c r="G353" s="19"/>
      <c r="H353" s="19">
        <f t="shared" si="21"/>
        <v>0</v>
      </c>
      <c r="K353" s="1"/>
    </row>
    <row r="354" spans="1:11" hidden="1" x14ac:dyDescent="0.2">
      <c r="B354" s="110"/>
      <c r="C354" s="18"/>
      <c r="D354" s="16"/>
      <c r="E354" s="17"/>
      <c r="F354" s="18"/>
      <c r="G354" s="19"/>
      <c r="H354" s="19">
        <f t="shared" si="21"/>
        <v>0</v>
      </c>
      <c r="K354" s="1"/>
    </row>
    <row r="355" spans="1:11" hidden="1" x14ac:dyDescent="0.2">
      <c r="B355" s="110"/>
      <c r="C355" s="18"/>
      <c r="D355" s="16"/>
      <c r="E355" s="17"/>
      <c r="F355" s="18"/>
      <c r="G355" s="19"/>
      <c r="H355" s="19">
        <f t="shared" si="21"/>
        <v>0</v>
      </c>
      <c r="K355" s="1"/>
    </row>
    <row r="356" spans="1:11" hidden="1" x14ac:dyDescent="0.2">
      <c r="B356" s="110"/>
      <c r="C356" s="18"/>
      <c r="D356" s="16"/>
      <c r="E356" s="17"/>
      <c r="F356" s="18"/>
      <c r="G356" s="19"/>
      <c r="H356" s="19">
        <f t="shared" si="21"/>
        <v>0</v>
      </c>
      <c r="K356" s="1"/>
    </row>
    <row r="357" spans="1:11" hidden="1" x14ac:dyDescent="0.2">
      <c r="B357" s="110"/>
      <c r="C357" s="18"/>
      <c r="D357" s="16"/>
      <c r="E357" s="17"/>
      <c r="F357" s="18"/>
      <c r="G357" s="19"/>
      <c r="H357" s="19">
        <f t="shared" si="21"/>
        <v>0</v>
      </c>
      <c r="K357" s="1"/>
    </row>
    <row r="358" spans="1:11" hidden="1" x14ac:dyDescent="0.2">
      <c r="B358" s="110"/>
      <c r="C358" s="18"/>
      <c r="D358" s="16"/>
      <c r="E358" s="17"/>
      <c r="F358" s="18"/>
      <c r="G358" s="19"/>
      <c r="H358" s="19">
        <f t="shared" si="21"/>
        <v>0</v>
      </c>
      <c r="K358" s="1"/>
    </row>
    <row r="359" spans="1:11" hidden="1" x14ac:dyDescent="0.2">
      <c r="B359" s="110"/>
      <c r="C359" s="18"/>
      <c r="D359" s="16"/>
      <c r="E359" s="17"/>
      <c r="F359" s="18"/>
      <c r="G359" s="19"/>
      <c r="H359" s="19">
        <f t="shared" si="21"/>
        <v>0</v>
      </c>
      <c r="K359" s="1"/>
    </row>
    <row r="360" spans="1:11" hidden="1" x14ac:dyDescent="0.2">
      <c r="B360" s="110"/>
      <c r="C360" s="18"/>
      <c r="D360" s="16"/>
      <c r="E360" s="17"/>
      <c r="F360" s="18"/>
      <c r="G360" s="19"/>
      <c r="H360" s="19">
        <f t="shared" si="21"/>
        <v>0</v>
      </c>
      <c r="K360" s="1"/>
    </row>
    <row r="361" spans="1:11" hidden="1" x14ac:dyDescent="0.2">
      <c r="B361" s="110"/>
      <c r="C361" s="18"/>
      <c r="D361" s="16"/>
      <c r="E361" s="17"/>
      <c r="F361" s="18"/>
      <c r="G361" s="19"/>
      <c r="H361" s="19">
        <f t="shared" si="21"/>
        <v>0</v>
      </c>
      <c r="K361" s="1"/>
    </row>
    <row r="362" spans="1:11" hidden="1" x14ac:dyDescent="0.2">
      <c r="B362" s="110"/>
      <c r="C362" s="18"/>
      <c r="D362" s="16"/>
      <c r="E362" s="17"/>
      <c r="F362" s="18"/>
      <c r="G362" s="19"/>
      <c r="H362" s="19">
        <f t="shared" si="21"/>
        <v>0</v>
      </c>
      <c r="K362" s="1"/>
    </row>
    <row r="363" spans="1:11" ht="15.75" hidden="1" thickBot="1" x14ac:dyDescent="0.25">
      <c r="B363" s="111"/>
      <c r="C363" s="18"/>
      <c r="D363" s="16"/>
      <c r="E363" s="17"/>
      <c r="F363" s="18"/>
      <c r="G363" s="19"/>
      <c r="H363" s="19">
        <f>D363*G363</f>
        <v>0</v>
      </c>
      <c r="K363" s="1"/>
    </row>
    <row r="364" spans="1:11" ht="16.5" hidden="1" thickTop="1" thickBot="1" x14ac:dyDescent="0.25">
      <c r="H364" s="22">
        <f>SUM(H341:H363)</f>
        <v>0</v>
      </c>
      <c r="I364" s="27"/>
      <c r="K364" s="1"/>
    </row>
    <row r="365" spans="1:11" ht="15.75" hidden="1" thickTop="1" x14ac:dyDescent="0.2">
      <c r="K365" s="1"/>
    </row>
    <row r="366" spans="1:11" ht="15.75" hidden="1" x14ac:dyDescent="0.25">
      <c r="A366" s="1">
        <v>23</v>
      </c>
      <c r="B366" s="11" t="s">
        <v>6</v>
      </c>
      <c r="C366" s="12" t="s">
        <v>7</v>
      </c>
      <c r="D366" s="12" t="s">
        <v>8</v>
      </c>
      <c r="E366" s="13" t="s">
        <v>9</v>
      </c>
      <c r="F366" s="12" t="s">
        <v>10</v>
      </c>
      <c r="G366" s="14" t="s">
        <v>11</v>
      </c>
      <c r="H366" s="14" t="s">
        <v>12</v>
      </c>
      <c r="K366" s="1"/>
    </row>
    <row r="367" spans="1:11" hidden="1" x14ac:dyDescent="0.2">
      <c r="B367" s="109"/>
      <c r="C367" s="18"/>
      <c r="D367" s="16"/>
      <c r="E367" s="17"/>
      <c r="F367" s="18"/>
      <c r="G367" s="19"/>
      <c r="H367" s="19">
        <f>D367*G367</f>
        <v>0</v>
      </c>
      <c r="K367" s="1"/>
    </row>
    <row r="368" spans="1:11" hidden="1" x14ac:dyDescent="0.2">
      <c r="B368" s="110"/>
      <c r="C368" s="18"/>
      <c r="D368" s="16"/>
      <c r="E368" s="17"/>
      <c r="F368" s="18"/>
      <c r="G368" s="19"/>
      <c r="H368" s="19">
        <f t="shared" ref="H368:H375" si="22">D368*G368</f>
        <v>0</v>
      </c>
      <c r="K368" s="1"/>
    </row>
    <row r="369" spans="1:11" hidden="1" x14ac:dyDescent="0.2">
      <c r="B369" s="110"/>
      <c r="C369" s="18"/>
      <c r="D369" s="16"/>
      <c r="E369" s="17"/>
      <c r="F369" s="18"/>
      <c r="G369" s="19"/>
      <c r="H369" s="19">
        <f t="shared" si="22"/>
        <v>0</v>
      </c>
      <c r="K369" s="1"/>
    </row>
    <row r="370" spans="1:11" hidden="1" x14ac:dyDescent="0.2">
      <c r="B370" s="110"/>
      <c r="C370" s="18"/>
      <c r="D370" s="16"/>
      <c r="E370" s="17"/>
      <c r="F370" s="18"/>
      <c r="G370" s="19"/>
      <c r="H370" s="19">
        <f t="shared" si="22"/>
        <v>0</v>
      </c>
      <c r="K370" s="1"/>
    </row>
    <row r="371" spans="1:11" hidden="1" x14ac:dyDescent="0.2">
      <c r="B371" s="110"/>
      <c r="C371" s="18"/>
      <c r="D371" s="16"/>
      <c r="E371" s="17"/>
      <c r="F371" s="18"/>
      <c r="G371" s="19"/>
      <c r="H371" s="19">
        <f t="shared" si="22"/>
        <v>0</v>
      </c>
      <c r="K371" s="1"/>
    </row>
    <row r="372" spans="1:11" hidden="1" x14ac:dyDescent="0.2">
      <c r="B372" s="110"/>
      <c r="C372" s="18"/>
      <c r="D372" s="16"/>
      <c r="E372" s="17"/>
      <c r="F372" s="18"/>
      <c r="G372" s="19"/>
      <c r="H372" s="19">
        <f t="shared" si="22"/>
        <v>0</v>
      </c>
      <c r="K372" s="1"/>
    </row>
    <row r="373" spans="1:11" hidden="1" x14ac:dyDescent="0.2">
      <c r="B373" s="110"/>
      <c r="C373" s="18"/>
      <c r="D373" s="16"/>
      <c r="E373" s="17"/>
      <c r="F373" s="18"/>
      <c r="G373" s="19"/>
      <c r="H373" s="19">
        <f t="shared" si="22"/>
        <v>0</v>
      </c>
      <c r="K373" s="1"/>
    </row>
    <row r="374" spans="1:11" hidden="1" x14ac:dyDescent="0.2">
      <c r="B374" s="110"/>
      <c r="C374" s="18"/>
      <c r="D374" s="16"/>
      <c r="E374" s="17"/>
      <c r="F374" s="18"/>
      <c r="G374" s="19"/>
      <c r="H374" s="19">
        <f t="shared" si="22"/>
        <v>0</v>
      </c>
      <c r="K374" s="1"/>
    </row>
    <row r="375" spans="1:11" ht="15.75" hidden="1" thickBot="1" x14ac:dyDescent="0.25">
      <c r="B375" s="111"/>
      <c r="C375" s="18"/>
      <c r="D375" s="16"/>
      <c r="E375" s="17"/>
      <c r="F375" s="18"/>
      <c r="G375" s="19"/>
      <c r="H375" s="19">
        <f t="shared" si="22"/>
        <v>0</v>
      </c>
      <c r="K375" s="1"/>
    </row>
    <row r="376" spans="1:11" ht="16.5" hidden="1" thickTop="1" thickBot="1" x14ac:dyDescent="0.25">
      <c r="H376" s="22">
        <f>SUM(H367:H375)</f>
        <v>0</v>
      </c>
      <c r="K376" s="1"/>
    </row>
    <row r="377" spans="1:11" ht="15.75" hidden="1" thickTop="1" x14ac:dyDescent="0.2">
      <c r="H377" s="10"/>
      <c r="K377" s="1"/>
    </row>
    <row r="378" spans="1:11" ht="15.75" hidden="1" x14ac:dyDescent="0.25">
      <c r="A378" s="1">
        <v>24</v>
      </c>
      <c r="B378" s="11" t="s">
        <v>6</v>
      </c>
      <c r="C378" s="12" t="s">
        <v>7</v>
      </c>
      <c r="D378" s="12" t="s">
        <v>8</v>
      </c>
      <c r="E378" s="13" t="s">
        <v>9</v>
      </c>
      <c r="F378" s="12" t="s">
        <v>10</v>
      </c>
      <c r="G378" s="14" t="s">
        <v>11</v>
      </c>
      <c r="H378" s="14" t="s">
        <v>12</v>
      </c>
      <c r="K378" s="1"/>
    </row>
    <row r="379" spans="1:11" hidden="1" x14ac:dyDescent="0.2">
      <c r="B379" s="109"/>
      <c r="C379" s="18"/>
      <c r="D379" s="16"/>
      <c r="E379" s="17"/>
      <c r="F379" s="18"/>
      <c r="G379" s="19"/>
      <c r="H379" s="19">
        <f>D379*G379</f>
        <v>0</v>
      </c>
      <c r="K379" s="1"/>
    </row>
    <row r="380" spans="1:11" hidden="1" x14ac:dyDescent="0.2">
      <c r="B380" s="110"/>
      <c r="C380" s="18"/>
      <c r="D380" s="16"/>
      <c r="E380" s="17"/>
      <c r="F380" s="18"/>
      <c r="G380" s="19"/>
      <c r="H380" s="19">
        <f t="shared" ref="H380:H424" si="23">D380*G380</f>
        <v>0</v>
      </c>
      <c r="K380" s="1"/>
    </row>
    <row r="381" spans="1:11" hidden="1" x14ac:dyDescent="0.2">
      <c r="B381" s="110"/>
      <c r="C381" s="18"/>
      <c r="D381" s="16"/>
      <c r="E381" s="17"/>
      <c r="F381" s="18"/>
      <c r="G381" s="19"/>
      <c r="H381" s="19">
        <f t="shared" si="23"/>
        <v>0</v>
      </c>
      <c r="K381" s="1"/>
    </row>
    <row r="382" spans="1:11" hidden="1" x14ac:dyDescent="0.2">
      <c r="B382" s="110"/>
      <c r="C382" s="18"/>
      <c r="D382" s="16"/>
      <c r="E382" s="17"/>
      <c r="F382" s="18"/>
      <c r="G382" s="19"/>
      <c r="H382" s="19">
        <f t="shared" si="23"/>
        <v>0</v>
      </c>
      <c r="K382" s="1"/>
    </row>
    <row r="383" spans="1:11" hidden="1" x14ac:dyDescent="0.2">
      <c r="B383" s="110"/>
      <c r="C383" s="18"/>
      <c r="D383" s="16"/>
      <c r="E383" s="17"/>
      <c r="F383" s="18"/>
      <c r="G383" s="19"/>
      <c r="H383" s="19">
        <f t="shared" si="23"/>
        <v>0</v>
      </c>
      <c r="K383" s="1"/>
    </row>
    <row r="384" spans="1:11" hidden="1" x14ac:dyDescent="0.2">
      <c r="B384" s="110"/>
      <c r="C384" s="18"/>
      <c r="D384" s="16"/>
      <c r="E384" s="17"/>
      <c r="F384" s="18"/>
      <c r="G384" s="19"/>
      <c r="H384" s="19">
        <f t="shared" si="23"/>
        <v>0</v>
      </c>
      <c r="K384" s="1"/>
    </row>
    <row r="385" spans="2:11" hidden="1" x14ac:dyDescent="0.2">
      <c r="B385" s="110"/>
      <c r="C385" s="18"/>
      <c r="D385" s="16"/>
      <c r="E385" s="17"/>
      <c r="F385" s="18"/>
      <c r="G385" s="19"/>
      <c r="H385" s="19">
        <f t="shared" si="23"/>
        <v>0</v>
      </c>
      <c r="K385" s="1"/>
    </row>
    <row r="386" spans="2:11" hidden="1" x14ac:dyDescent="0.2">
      <c r="B386" s="110"/>
      <c r="C386" s="18"/>
      <c r="D386" s="16"/>
      <c r="E386" s="17"/>
      <c r="F386" s="18"/>
      <c r="G386" s="19"/>
      <c r="H386" s="19">
        <f t="shared" si="23"/>
        <v>0</v>
      </c>
      <c r="K386" s="1"/>
    </row>
    <row r="387" spans="2:11" hidden="1" x14ac:dyDescent="0.2">
      <c r="B387" s="110"/>
      <c r="C387" s="18"/>
      <c r="D387" s="16"/>
      <c r="E387" s="17"/>
      <c r="F387" s="18"/>
      <c r="G387" s="19"/>
      <c r="H387" s="19">
        <f t="shared" si="23"/>
        <v>0</v>
      </c>
      <c r="K387" s="1"/>
    </row>
    <row r="388" spans="2:11" hidden="1" x14ac:dyDescent="0.2">
      <c r="B388" s="110"/>
      <c r="C388" s="18"/>
      <c r="D388" s="16"/>
      <c r="E388" s="17"/>
      <c r="F388" s="18"/>
      <c r="G388" s="19"/>
      <c r="H388" s="19">
        <f t="shared" si="23"/>
        <v>0</v>
      </c>
      <c r="K388" s="1"/>
    </row>
    <row r="389" spans="2:11" hidden="1" x14ac:dyDescent="0.2">
      <c r="B389" s="110"/>
      <c r="C389" s="18"/>
      <c r="D389" s="16"/>
      <c r="E389" s="17"/>
      <c r="F389" s="18"/>
      <c r="G389" s="19"/>
      <c r="H389" s="19">
        <f t="shared" si="23"/>
        <v>0</v>
      </c>
      <c r="K389" s="1"/>
    </row>
    <row r="390" spans="2:11" hidden="1" x14ac:dyDescent="0.2">
      <c r="B390" s="110"/>
      <c r="C390" s="18"/>
      <c r="D390" s="16"/>
      <c r="E390" s="17"/>
      <c r="F390" s="18"/>
      <c r="G390" s="19"/>
      <c r="H390" s="19">
        <f t="shared" si="23"/>
        <v>0</v>
      </c>
      <c r="K390" s="1"/>
    </row>
    <row r="391" spans="2:11" hidden="1" x14ac:dyDescent="0.2">
      <c r="B391" s="110"/>
      <c r="C391" s="18"/>
      <c r="D391" s="16"/>
      <c r="E391" s="17"/>
      <c r="F391" s="18"/>
      <c r="G391" s="19"/>
      <c r="H391" s="19">
        <f t="shared" si="23"/>
        <v>0</v>
      </c>
      <c r="K391" s="1"/>
    </row>
    <row r="392" spans="2:11" hidden="1" x14ac:dyDescent="0.2">
      <c r="B392" s="110"/>
      <c r="C392" s="18"/>
      <c r="D392" s="16"/>
      <c r="E392" s="17"/>
      <c r="F392" s="18"/>
      <c r="G392" s="19"/>
      <c r="H392" s="19">
        <f t="shared" si="23"/>
        <v>0</v>
      </c>
      <c r="K392" s="1"/>
    </row>
    <row r="393" spans="2:11" hidden="1" x14ac:dyDescent="0.2">
      <c r="B393" s="110"/>
      <c r="C393" s="18"/>
      <c r="D393" s="16"/>
      <c r="E393" s="17"/>
      <c r="F393" s="18"/>
      <c r="G393" s="19"/>
      <c r="H393" s="19">
        <f t="shared" si="23"/>
        <v>0</v>
      </c>
      <c r="K393" s="1"/>
    </row>
    <row r="394" spans="2:11" hidden="1" x14ac:dyDescent="0.2">
      <c r="B394" s="110"/>
      <c r="C394" s="18"/>
      <c r="D394" s="16"/>
      <c r="E394" s="17"/>
      <c r="F394" s="18"/>
      <c r="G394" s="19"/>
      <c r="H394" s="19">
        <f t="shared" si="23"/>
        <v>0</v>
      </c>
      <c r="K394" s="1"/>
    </row>
    <row r="395" spans="2:11" hidden="1" x14ac:dyDescent="0.2">
      <c r="B395" s="110"/>
      <c r="C395" s="18"/>
      <c r="D395" s="16"/>
      <c r="E395" s="17"/>
      <c r="F395" s="18"/>
      <c r="G395" s="19"/>
      <c r="H395" s="19">
        <f t="shared" si="23"/>
        <v>0</v>
      </c>
      <c r="K395" s="1"/>
    </row>
    <row r="396" spans="2:11" hidden="1" x14ac:dyDescent="0.2">
      <c r="B396" s="110"/>
      <c r="C396" s="18"/>
      <c r="D396" s="16"/>
      <c r="E396" s="17"/>
      <c r="F396" s="18"/>
      <c r="G396" s="19"/>
      <c r="H396" s="19">
        <f t="shared" si="23"/>
        <v>0</v>
      </c>
      <c r="K396" s="1"/>
    </row>
    <row r="397" spans="2:11" hidden="1" x14ac:dyDescent="0.2">
      <c r="B397" s="110"/>
      <c r="C397" s="18"/>
      <c r="D397" s="16"/>
      <c r="E397" s="17"/>
      <c r="F397" s="18"/>
      <c r="G397" s="19"/>
      <c r="H397" s="19">
        <f t="shared" si="23"/>
        <v>0</v>
      </c>
      <c r="K397" s="1"/>
    </row>
    <row r="398" spans="2:11" hidden="1" x14ac:dyDescent="0.2">
      <c r="B398" s="110"/>
      <c r="C398" s="18"/>
      <c r="D398" s="16"/>
      <c r="E398" s="17"/>
      <c r="F398" s="18"/>
      <c r="G398" s="19"/>
      <c r="H398" s="19">
        <f t="shared" si="23"/>
        <v>0</v>
      </c>
      <c r="K398" s="1"/>
    </row>
    <row r="399" spans="2:11" hidden="1" x14ac:dyDescent="0.2">
      <c r="B399" s="110"/>
      <c r="C399" s="18"/>
      <c r="D399" s="16"/>
      <c r="E399" s="17"/>
      <c r="F399" s="18"/>
      <c r="G399" s="19"/>
      <c r="H399" s="19">
        <f t="shared" si="23"/>
        <v>0</v>
      </c>
      <c r="K399" s="1"/>
    </row>
    <row r="400" spans="2:11" hidden="1" x14ac:dyDescent="0.2">
      <c r="B400" s="110"/>
      <c r="C400" s="18"/>
      <c r="D400" s="16"/>
      <c r="E400" s="17"/>
      <c r="F400" s="18"/>
      <c r="G400" s="19"/>
      <c r="H400" s="19">
        <f t="shared" si="23"/>
        <v>0</v>
      </c>
      <c r="K400" s="1"/>
    </row>
    <row r="401" spans="2:11" hidden="1" x14ac:dyDescent="0.2">
      <c r="B401" s="110"/>
      <c r="C401" s="18"/>
      <c r="D401" s="16"/>
      <c r="E401" s="17"/>
      <c r="F401" s="18"/>
      <c r="G401" s="19"/>
      <c r="H401" s="19">
        <f t="shared" si="23"/>
        <v>0</v>
      </c>
      <c r="K401" s="1"/>
    </row>
    <row r="402" spans="2:11" hidden="1" x14ac:dyDescent="0.2">
      <c r="B402" s="110"/>
      <c r="C402" s="18"/>
      <c r="D402" s="16"/>
      <c r="E402" s="17"/>
      <c r="F402" s="18"/>
      <c r="G402" s="19"/>
      <c r="H402" s="19">
        <f t="shared" si="23"/>
        <v>0</v>
      </c>
      <c r="K402" s="1"/>
    </row>
    <row r="403" spans="2:11" hidden="1" x14ac:dyDescent="0.2">
      <c r="B403" s="110"/>
      <c r="C403" s="18"/>
      <c r="D403" s="16"/>
      <c r="E403" s="17"/>
      <c r="F403" s="18"/>
      <c r="G403" s="19"/>
      <c r="H403" s="19">
        <f t="shared" si="23"/>
        <v>0</v>
      </c>
      <c r="K403" s="1"/>
    </row>
    <row r="404" spans="2:11" hidden="1" x14ac:dyDescent="0.2">
      <c r="B404" s="110"/>
      <c r="C404" s="18"/>
      <c r="D404" s="16"/>
      <c r="E404" s="17"/>
      <c r="F404" s="18"/>
      <c r="G404" s="19"/>
      <c r="H404" s="19">
        <f t="shared" si="23"/>
        <v>0</v>
      </c>
      <c r="K404" s="1"/>
    </row>
    <row r="405" spans="2:11" hidden="1" x14ac:dyDescent="0.2">
      <c r="B405" s="110"/>
      <c r="C405" s="18"/>
      <c r="D405" s="16"/>
      <c r="E405" s="17"/>
      <c r="F405" s="18"/>
      <c r="G405" s="19"/>
      <c r="H405" s="19">
        <f t="shared" si="23"/>
        <v>0</v>
      </c>
      <c r="K405" s="1"/>
    </row>
    <row r="406" spans="2:11" hidden="1" x14ac:dyDescent="0.2">
      <c r="B406" s="110"/>
      <c r="C406" s="18"/>
      <c r="D406" s="16"/>
      <c r="E406" s="17"/>
      <c r="F406" s="18"/>
      <c r="G406" s="19"/>
      <c r="H406" s="19">
        <f t="shared" si="23"/>
        <v>0</v>
      </c>
      <c r="K406" s="1"/>
    </row>
    <row r="407" spans="2:11" hidden="1" x14ac:dyDescent="0.2">
      <c r="B407" s="110"/>
      <c r="C407" s="18"/>
      <c r="D407" s="16"/>
      <c r="E407" s="17"/>
      <c r="F407" s="18"/>
      <c r="G407" s="19"/>
      <c r="H407" s="19">
        <f t="shared" si="23"/>
        <v>0</v>
      </c>
      <c r="K407" s="1"/>
    </row>
    <row r="408" spans="2:11" hidden="1" x14ac:dyDescent="0.2">
      <c r="B408" s="110"/>
      <c r="C408" s="18"/>
      <c r="D408" s="16"/>
      <c r="E408" s="17"/>
      <c r="F408" s="18"/>
      <c r="G408" s="19"/>
      <c r="H408" s="19">
        <f t="shared" si="23"/>
        <v>0</v>
      </c>
      <c r="K408" s="1"/>
    </row>
    <row r="409" spans="2:11" hidden="1" x14ac:dyDescent="0.2">
      <c r="B409" s="110"/>
      <c r="C409" s="18"/>
      <c r="D409" s="16"/>
      <c r="E409" s="17"/>
      <c r="F409" s="18"/>
      <c r="G409" s="19"/>
      <c r="H409" s="19">
        <f t="shared" si="23"/>
        <v>0</v>
      </c>
      <c r="K409" s="1"/>
    </row>
    <row r="410" spans="2:11" hidden="1" x14ac:dyDescent="0.2">
      <c r="B410" s="110"/>
      <c r="C410" s="18"/>
      <c r="D410" s="16"/>
      <c r="E410" s="17"/>
      <c r="F410" s="18"/>
      <c r="G410" s="19"/>
      <c r="H410" s="19">
        <f t="shared" si="23"/>
        <v>0</v>
      </c>
      <c r="K410" s="1"/>
    </row>
    <row r="411" spans="2:11" hidden="1" x14ac:dyDescent="0.2">
      <c r="B411" s="110"/>
      <c r="C411" s="18"/>
      <c r="D411" s="16"/>
      <c r="E411" s="17"/>
      <c r="F411" s="18"/>
      <c r="G411" s="19"/>
      <c r="H411" s="19">
        <f t="shared" si="23"/>
        <v>0</v>
      </c>
      <c r="K411" s="1"/>
    </row>
    <row r="412" spans="2:11" hidden="1" x14ac:dyDescent="0.2">
      <c r="B412" s="110"/>
      <c r="C412" s="18"/>
      <c r="D412" s="16"/>
      <c r="E412" s="17"/>
      <c r="F412" s="18"/>
      <c r="G412" s="19"/>
      <c r="H412" s="19">
        <f t="shared" si="23"/>
        <v>0</v>
      </c>
      <c r="K412" s="1"/>
    </row>
    <row r="413" spans="2:11" hidden="1" x14ac:dyDescent="0.2">
      <c r="B413" s="110"/>
      <c r="C413" s="18"/>
      <c r="D413" s="16"/>
      <c r="E413" s="17"/>
      <c r="F413" s="18"/>
      <c r="G413" s="19"/>
      <c r="H413" s="19">
        <f t="shared" si="23"/>
        <v>0</v>
      </c>
      <c r="K413" s="1"/>
    </row>
    <row r="414" spans="2:11" hidden="1" x14ac:dyDescent="0.2">
      <c r="B414" s="110"/>
      <c r="C414" s="18"/>
      <c r="D414" s="16"/>
      <c r="E414" s="17"/>
      <c r="F414" s="18"/>
      <c r="G414" s="19"/>
      <c r="H414" s="19">
        <f t="shared" si="23"/>
        <v>0</v>
      </c>
      <c r="K414" s="1"/>
    </row>
    <row r="415" spans="2:11" hidden="1" x14ac:dyDescent="0.2">
      <c r="B415" s="110"/>
      <c r="C415" s="18"/>
      <c r="D415" s="16"/>
      <c r="E415" s="17"/>
      <c r="F415" s="18"/>
      <c r="G415" s="19"/>
      <c r="H415" s="19">
        <f t="shared" si="23"/>
        <v>0</v>
      </c>
      <c r="K415" s="1"/>
    </row>
    <row r="416" spans="2:11" hidden="1" x14ac:dyDescent="0.2">
      <c r="B416" s="110"/>
      <c r="C416" s="18"/>
      <c r="D416" s="16"/>
      <c r="E416" s="17"/>
      <c r="F416" s="18"/>
      <c r="G416" s="19"/>
      <c r="H416" s="19">
        <f t="shared" si="23"/>
        <v>0</v>
      </c>
      <c r="K416" s="1"/>
    </row>
    <row r="417" spans="1:11" hidden="1" x14ac:dyDescent="0.2">
      <c r="B417" s="110"/>
      <c r="C417" s="18"/>
      <c r="D417" s="16"/>
      <c r="E417" s="17"/>
      <c r="F417" s="18"/>
      <c r="G417" s="19"/>
      <c r="H417" s="19">
        <f t="shared" si="23"/>
        <v>0</v>
      </c>
      <c r="K417" s="1"/>
    </row>
    <row r="418" spans="1:11" hidden="1" x14ac:dyDescent="0.2">
      <c r="B418" s="110"/>
      <c r="C418" s="18"/>
      <c r="D418" s="16"/>
      <c r="E418" s="17"/>
      <c r="F418" s="18"/>
      <c r="G418" s="19"/>
      <c r="H418" s="19">
        <f t="shared" si="23"/>
        <v>0</v>
      </c>
      <c r="K418" s="1"/>
    </row>
    <row r="419" spans="1:11" hidden="1" x14ac:dyDescent="0.2">
      <c r="B419" s="110"/>
      <c r="C419" s="18"/>
      <c r="D419" s="16"/>
      <c r="E419" s="17"/>
      <c r="F419" s="18"/>
      <c r="G419" s="19"/>
      <c r="H419" s="19">
        <f t="shared" si="23"/>
        <v>0</v>
      </c>
      <c r="K419" s="1"/>
    </row>
    <row r="420" spans="1:11" hidden="1" x14ac:dyDescent="0.2">
      <c r="B420" s="110"/>
      <c r="C420" s="18"/>
      <c r="D420" s="16"/>
      <c r="E420" s="17"/>
      <c r="F420" s="18"/>
      <c r="G420" s="19"/>
      <c r="H420" s="19">
        <f t="shared" si="23"/>
        <v>0</v>
      </c>
      <c r="K420" s="1"/>
    </row>
    <row r="421" spans="1:11" hidden="1" x14ac:dyDescent="0.2">
      <c r="B421" s="110"/>
      <c r="C421" s="18"/>
      <c r="D421" s="16"/>
      <c r="E421" s="17"/>
      <c r="F421" s="18"/>
      <c r="G421" s="19"/>
      <c r="H421" s="19">
        <f t="shared" si="23"/>
        <v>0</v>
      </c>
      <c r="K421" s="1"/>
    </row>
    <row r="422" spans="1:11" hidden="1" x14ac:dyDescent="0.2">
      <c r="B422" s="110"/>
      <c r="C422" s="18"/>
      <c r="D422" s="16"/>
      <c r="E422" s="17"/>
      <c r="F422" s="18"/>
      <c r="G422" s="19"/>
      <c r="H422" s="19">
        <f t="shared" si="23"/>
        <v>0</v>
      </c>
      <c r="K422" s="1"/>
    </row>
    <row r="423" spans="1:11" hidden="1" x14ac:dyDescent="0.2">
      <c r="B423" s="110"/>
      <c r="C423" s="18"/>
      <c r="D423" s="16"/>
      <c r="E423" s="17"/>
      <c r="F423" s="18"/>
      <c r="G423" s="19"/>
      <c r="H423" s="19">
        <f t="shared" si="23"/>
        <v>0</v>
      </c>
      <c r="K423" s="1"/>
    </row>
    <row r="424" spans="1:11" ht="15.75" hidden="1" thickBot="1" x14ac:dyDescent="0.25">
      <c r="B424" s="111"/>
      <c r="C424" s="18"/>
      <c r="D424" s="16"/>
      <c r="E424" s="17"/>
      <c r="F424" s="18"/>
      <c r="G424" s="19"/>
      <c r="H424" s="19">
        <f t="shared" si="23"/>
        <v>0</v>
      </c>
      <c r="K424" s="1"/>
    </row>
    <row r="425" spans="1:11" ht="16.5" hidden="1" thickTop="1" thickBot="1" x14ac:dyDescent="0.25">
      <c r="H425" s="22">
        <f>SUM(H379:H424)</f>
        <v>0</v>
      </c>
      <c r="K425" s="1"/>
    </row>
    <row r="426" spans="1:11" ht="15.75" hidden="1" thickTop="1" x14ac:dyDescent="0.2">
      <c r="K426" s="1"/>
    </row>
    <row r="427" spans="1:11" ht="15.75" hidden="1" x14ac:dyDescent="0.25">
      <c r="A427" s="1">
        <v>25</v>
      </c>
      <c r="B427" s="11" t="s">
        <v>6</v>
      </c>
      <c r="C427" s="12" t="s">
        <v>7</v>
      </c>
      <c r="D427" s="12" t="s">
        <v>8</v>
      </c>
      <c r="E427" s="13" t="s">
        <v>9</v>
      </c>
      <c r="F427" s="12" t="s">
        <v>10</v>
      </c>
      <c r="G427" s="14" t="s">
        <v>11</v>
      </c>
      <c r="H427" s="14" t="s">
        <v>12</v>
      </c>
      <c r="K427" s="1"/>
    </row>
    <row r="428" spans="1:11" hidden="1" x14ac:dyDescent="0.2">
      <c r="B428" s="109"/>
      <c r="C428" s="18"/>
      <c r="D428" s="16"/>
      <c r="E428" s="17"/>
      <c r="F428" s="18"/>
      <c r="G428" s="19"/>
      <c r="H428" s="19">
        <f>D428*G428</f>
        <v>0</v>
      </c>
      <c r="K428" s="1"/>
    </row>
    <row r="429" spans="1:11" hidden="1" x14ac:dyDescent="0.2">
      <c r="B429" s="110"/>
      <c r="C429" s="18"/>
      <c r="D429" s="16"/>
      <c r="E429" s="17"/>
      <c r="F429" s="18"/>
      <c r="G429" s="19"/>
      <c r="H429" s="19">
        <f t="shared" ref="H429:H430" si="24">D429*G429</f>
        <v>0</v>
      </c>
      <c r="K429" s="1"/>
    </row>
    <row r="430" spans="1:11" hidden="1" x14ac:dyDescent="0.2">
      <c r="B430" s="110"/>
      <c r="C430" s="18"/>
      <c r="D430" s="16"/>
      <c r="E430" s="17"/>
      <c r="F430" s="18"/>
      <c r="G430" s="19"/>
      <c r="H430" s="19">
        <f t="shared" si="24"/>
        <v>0</v>
      </c>
      <c r="K430" s="1"/>
    </row>
    <row r="431" spans="1:11" ht="15.75" hidden="1" thickBot="1" x14ac:dyDescent="0.25">
      <c r="B431" s="111"/>
      <c r="C431" s="18"/>
      <c r="D431" s="16"/>
      <c r="E431" s="17"/>
      <c r="F431" s="18"/>
      <c r="G431" s="19"/>
      <c r="H431" s="19">
        <f>D431*G431</f>
        <v>0</v>
      </c>
      <c r="K431" s="1"/>
    </row>
    <row r="432" spans="1:11" ht="16.5" hidden="1" thickTop="1" thickBot="1" x14ac:dyDescent="0.25">
      <c r="H432" s="22">
        <f>SUM(H428:H431)</f>
        <v>0</v>
      </c>
      <c r="K432" s="1"/>
    </row>
    <row r="433" spans="1:11" ht="15.75" hidden="1" thickTop="1" x14ac:dyDescent="0.2">
      <c r="K433" s="1"/>
    </row>
    <row r="434" spans="1:11" ht="15.75" hidden="1" x14ac:dyDescent="0.25">
      <c r="A434" s="1">
        <v>26</v>
      </c>
      <c r="B434" s="11" t="s">
        <v>6</v>
      </c>
      <c r="C434" s="12" t="s">
        <v>7</v>
      </c>
      <c r="D434" s="12" t="s">
        <v>8</v>
      </c>
      <c r="E434" s="13" t="s">
        <v>9</v>
      </c>
      <c r="F434" s="12" t="s">
        <v>10</v>
      </c>
      <c r="G434" s="14" t="s">
        <v>11</v>
      </c>
      <c r="H434" s="14" t="s">
        <v>12</v>
      </c>
      <c r="K434" s="1"/>
    </row>
    <row r="435" spans="1:11" hidden="1" x14ac:dyDescent="0.2">
      <c r="B435" s="109"/>
      <c r="C435" s="18"/>
      <c r="D435" s="16"/>
      <c r="E435" s="17"/>
      <c r="F435" s="18"/>
      <c r="G435" s="19"/>
      <c r="H435" s="19">
        <f>D435*G435</f>
        <v>0</v>
      </c>
      <c r="K435" s="1"/>
    </row>
    <row r="436" spans="1:11" hidden="1" x14ac:dyDescent="0.2">
      <c r="B436" s="110"/>
      <c r="C436" s="18"/>
      <c r="D436" s="16"/>
      <c r="E436" s="17"/>
      <c r="F436" s="18"/>
      <c r="G436" s="19"/>
      <c r="H436" s="19">
        <f t="shared" ref="H436:H441" si="25">D436*G436</f>
        <v>0</v>
      </c>
      <c r="K436" s="1"/>
    </row>
    <row r="437" spans="1:11" hidden="1" x14ac:dyDescent="0.2">
      <c r="B437" s="110"/>
      <c r="C437" s="18"/>
      <c r="D437" s="16"/>
      <c r="E437" s="17"/>
      <c r="F437" s="18"/>
      <c r="G437" s="19"/>
      <c r="H437" s="19">
        <f t="shared" si="25"/>
        <v>0</v>
      </c>
      <c r="K437" s="1"/>
    </row>
    <row r="438" spans="1:11" hidden="1" x14ac:dyDescent="0.2">
      <c r="B438" s="110"/>
      <c r="C438" s="18"/>
      <c r="D438" s="16"/>
      <c r="E438" s="17"/>
      <c r="F438" s="18"/>
      <c r="G438" s="19"/>
      <c r="H438" s="19">
        <f t="shared" si="25"/>
        <v>0</v>
      </c>
      <c r="K438" s="1"/>
    </row>
    <row r="439" spans="1:11" hidden="1" x14ac:dyDescent="0.2">
      <c r="B439" s="110"/>
      <c r="C439" s="18"/>
      <c r="D439" s="16"/>
      <c r="E439" s="17"/>
      <c r="F439" s="18"/>
      <c r="G439" s="19"/>
      <c r="H439" s="19">
        <f t="shared" si="25"/>
        <v>0</v>
      </c>
      <c r="K439" s="1"/>
    </row>
    <row r="440" spans="1:11" hidden="1" x14ac:dyDescent="0.2">
      <c r="B440" s="110"/>
      <c r="C440" s="18"/>
      <c r="D440" s="16"/>
      <c r="E440" s="17"/>
      <c r="F440" s="18"/>
      <c r="G440" s="19"/>
      <c r="H440" s="19">
        <f t="shared" si="25"/>
        <v>0</v>
      </c>
      <c r="K440" s="1"/>
    </row>
    <row r="441" spans="1:11" hidden="1" x14ac:dyDescent="0.2">
      <c r="B441" s="110"/>
      <c r="C441" s="18"/>
      <c r="D441" s="16"/>
      <c r="E441" s="17"/>
      <c r="F441" s="18"/>
      <c r="G441" s="19"/>
      <c r="H441" s="19">
        <f t="shared" si="25"/>
        <v>0</v>
      </c>
      <c r="K441" s="1"/>
    </row>
    <row r="442" spans="1:11" ht="15.75" hidden="1" thickBot="1" x14ac:dyDescent="0.25">
      <c r="B442" s="111"/>
      <c r="C442" s="18"/>
      <c r="D442" s="16"/>
      <c r="E442" s="17"/>
      <c r="F442" s="18"/>
      <c r="G442" s="19"/>
      <c r="H442" s="19">
        <f>D442*G442</f>
        <v>0</v>
      </c>
      <c r="K442" s="1"/>
    </row>
    <row r="443" spans="1:11" ht="16.5" hidden="1" thickTop="1" thickBot="1" x14ac:dyDescent="0.25">
      <c r="H443" s="22">
        <f>SUM(H435:H442)</f>
        <v>0</v>
      </c>
      <c r="K443" s="1"/>
    </row>
    <row r="444" spans="1:11" ht="15.75" hidden="1" thickTop="1" x14ac:dyDescent="0.2">
      <c r="K444" s="1"/>
    </row>
    <row r="445" spans="1:11" ht="15.75" hidden="1" x14ac:dyDescent="0.25">
      <c r="A445" s="1">
        <v>27</v>
      </c>
      <c r="B445" s="11" t="s">
        <v>6</v>
      </c>
      <c r="C445" s="12" t="s">
        <v>7</v>
      </c>
      <c r="D445" s="12" t="s">
        <v>8</v>
      </c>
      <c r="E445" s="13" t="s">
        <v>9</v>
      </c>
      <c r="F445" s="12" t="s">
        <v>10</v>
      </c>
      <c r="G445" s="14" t="s">
        <v>11</v>
      </c>
      <c r="H445" s="14" t="s">
        <v>12</v>
      </c>
      <c r="K445" s="1"/>
    </row>
    <row r="446" spans="1:11" hidden="1" x14ac:dyDescent="0.2">
      <c r="B446" s="109"/>
      <c r="C446" s="18"/>
      <c r="D446" s="16"/>
      <c r="E446" s="17"/>
      <c r="F446" s="18"/>
      <c r="G446" s="19"/>
      <c r="H446" s="19">
        <f t="shared" ref="H446:H449" si="26">D446*G446</f>
        <v>0</v>
      </c>
      <c r="I446" s="27"/>
      <c r="K446" s="1"/>
    </row>
    <row r="447" spans="1:11" hidden="1" x14ac:dyDescent="0.2">
      <c r="B447" s="110"/>
      <c r="C447" s="18"/>
      <c r="D447" s="16"/>
      <c r="E447" s="17"/>
      <c r="F447" s="18"/>
      <c r="G447" s="19"/>
      <c r="H447" s="19">
        <f t="shared" si="26"/>
        <v>0</v>
      </c>
      <c r="K447" s="1"/>
    </row>
    <row r="448" spans="1:11" hidden="1" x14ac:dyDescent="0.2">
      <c r="B448" s="110"/>
      <c r="C448" s="18"/>
      <c r="D448" s="16"/>
      <c r="E448" s="17"/>
      <c r="F448" s="18"/>
      <c r="G448" s="19"/>
      <c r="H448" s="19">
        <f t="shared" si="26"/>
        <v>0</v>
      </c>
      <c r="K448" s="1"/>
    </row>
    <row r="449" spans="1:11" ht="15.75" hidden="1" thickBot="1" x14ac:dyDescent="0.25">
      <c r="B449" s="111"/>
      <c r="C449" s="18"/>
      <c r="D449" s="16"/>
      <c r="E449" s="17"/>
      <c r="F449" s="18"/>
      <c r="G449" s="19"/>
      <c r="H449" s="19">
        <f t="shared" si="26"/>
        <v>0</v>
      </c>
      <c r="K449" s="1"/>
    </row>
    <row r="450" spans="1:11" ht="16.5" hidden="1" thickTop="1" thickBot="1" x14ac:dyDescent="0.25">
      <c r="H450" s="22">
        <f>SUM(H446:H449)</f>
        <v>0</v>
      </c>
      <c r="I450" s="27"/>
      <c r="K450" s="1"/>
    </row>
    <row r="451" spans="1:11" ht="15.75" hidden="1" thickTop="1" x14ac:dyDescent="0.2">
      <c r="K451" s="1"/>
    </row>
    <row r="452" spans="1:11" hidden="1" x14ac:dyDescent="0.2">
      <c r="K452" s="1"/>
    </row>
    <row r="453" spans="1:11" ht="15.75" hidden="1" x14ac:dyDescent="0.25">
      <c r="A453" s="1">
        <v>28</v>
      </c>
      <c r="B453" s="11" t="s">
        <v>6</v>
      </c>
      <c r="C453" s="12" t="s">
        <v>7</v>
      </c>
      <c r="D453" s="12" t="s">
        <v>8</v>
      </c>
      <c r="E453" s="13" t="s">
        <v>9</v>
      </c>
      <c r="F453" s="12" t="s">
        <v>10</v>
      </c>
      <c r="G453" s="14" t="s">
        <v>11</v>
      </c>
      <c r="H453" s="14" t="s">
        <v>12</v>
      </c>
      <c r="K453" s="1"/>
    </row>
    <row r="454" spans="1:11" hidden="1" x14ac:dyDescent="0.2">
      <c r="B454" s="109"/>
      <c r="C454" s="18"/>
      <c r="D454" s="16"/>
      <c r="E454" s="17"/>
      <c r="F454" s="18"/>
      <c r="G454" s="19"/>
      <c r="H454" s="19">
        <f>D454*G454</f>
        <v>0</v>
      </c>
      <c r="K454" s="1"/>
    </row>
    <row r="455" spans="1:11" hidden="1" x14ac:dyDescent="0.2">
      <c r="B455" s="110"/>
      <c r="C455" s="18"/>
      <c r="D455" s="16"/>
      <c r="E455" s="17"/>
      <c r="F455" s="18"/>
      <c r="G455" s="19"/>
      <c r="H455" s="19">
        <f t="shared" ref="H455:H458" si="27">D455*G455</f>
        <v>0</v>
      </c>
      <c r="K455" s="1"/>
    </row>
    <row r="456" spans="1:11" hidden="1" x14ac:dyDescent="0.2">
      <c r="B456" s="110"/>
      <c r="C456" s="18"/>
      <c r="D456" s="16"/>
      <c r="E456" s="17"/>
      <c r="F456" s="18"/>
      <c r="G456" s="19"/>
      <c r="H456" s="19">
        <f t="shared" si="27"/>
        <v>0</v>
      </c>
      <c r="K456" s="1"/>
    </row>
    <row r="457" spans="1:11" hidden="1" x14ac:dyDescent="0.2">
      <c r="B457" s="110"/>
      <c r="C457" s="18"/>
      <c r="D457" s="16"/>
      <c r="E457" s="17"/>
      <c r="F457" s="18"/>
      <c r="G457" s="19"/>
      <c r="H457" s="19">
        <f t="shared" si="27"/>
        <v>0</v>
      </c>
      <c r="K457" s="1"/>
    </row>
    <row r="458" spans="1:11" hidden="1" x14ac:dyDescent="0.2">
      <c r="B458" s="110"/>
      <c r="C458" s="18"/>
      <c r="D458" s="16"/>
      <c r="E458" s="17"/>
      <c r="F458" s="18"/>
      <c r="G458" s="19"/>
      <c r="H458" s="19">
        <f t="shared" si="27"/>
        <v>0</v>
      </c>
      <c r="K458" s="1"/>
    </row>
    <row r="459" spans="1:11" ht="15.75" hidden="1" thickBot="1" x14ac:dyDescent="0.25">
      <c r="B459" s="111"/>
      <c r="C459" s="18"/>
      <c r="D459" s="16"/>
      <c r="E459" s="17"/>
      <c r="F459" s="18"/>
      <c r="G459" s="19"/>
      <c r="H459" s="19">
        <f>D459*G459</f>
        <v>0</v>
      </c>
      <c r="K459" s="1"/>
    </row>
    <row r="460" spans="1:11" ht="16.5" hidden="1" thickTop="1" thickBot="1" x14ac:dyDescent="0.25">
      <c r="H460" s="22">
        <f>SUM(H454:H459)</f>
        <v>0</v>
      </c>
      <c r="K460" s="1"/>
    </row>
    <row r="461" spans="1:11" ht="15.75" hidden="1" thickTop="1" x14ac:dyDescent="0.2">
      <c r="K461" s="1"/>
    </row>
    <row r="462" spans="1:11" ht="15.75" hidden="1" x14ac:dyDescent="0.25">
      <c r="A462" s="1">
        <v>29</v>
      </c>
      <c r="B462" s="11" t="s">
        <v>6</v>
      </c>
      <c r="C462" s="12" t="s">
        <v>7</v>
      </c>
      <c r="D462" s="12" t="s">
        <v>8</v>
      </c>
      <c r="E462" s="13" t="s">
        <v>9</v>
      </c>
      <c r="F462" s="12" t="s">
        <v>10</v>
      </c>
      <c r="G462" s="14" t="s">
        <v>11</v>
      </c>
      <c r="H462" s="14" t="s">
        <v>12</v>
      </c>
      <c r="K462" s="1"/>
    </row>
    <row r="463" spans="1:11" hidden="1" x14ac:dyDescent="0.2">
      <c r="B463" s="109"/>
      <c r="C463" s="18"/>
      <c r="D463" s="16"/>
      <c r="E463" s="17"/>
      <c r="F463" s="18"/>
      <c r="G463" s="19"/>
      <c r="H463" s="19">
        <f>D463*G463</f>
        <v>0</v>
      </c>
      <c r="K463" s="1"/>
    </row>
    <row r="464" spans="1:11" hidden="1" x14ac:dyDescent="0.2">
      <c r="B464" s="110"/>
      <c r="C464" s="18"/>
      <c r="D464" s="16"/>
      <c r="E464" s="17"/>
      <c r="F464" s="18"/>
      <c r="G464" s="19"/>
      <c r="H464" s="19">
        <f t="shared" ref="H464:H469" si="28">D464*G464</f>
        <v>0</v>
      </c>
      <c r="K464" s="1"/>
    </row>
    <row r="465" spans="1:11" hidden="1" x14ac:dyDescent="0.2">
      <c r="B465" s="110"/>
      <c r="C465" s="18"/>
      <c r="D465" s="16"/>
      <c r="E465" s="17"/>
      <c r="F465" s="18"/>
      <c r="G465" s="19"/>
      <c r="H465" s="19">
        <f t="shared" si="28"/>
        <v>0</v>
      </c>
      <c r="K465" s="1"/>
    </row>
    <row r="466" spans="1:11" hidden="1" x14ac:dyDescent="0.2">
      <c r="B466" s="110"/>
      <c r="C466" s="18"/>
      <c r="D466" s="16"/>
      <c r="E466" s="17"/>
      <c r="F466" s="18"/>
      <c r="G466" s="19"/>
      <c r="H466" s="19">
        <f t="shared" si="28"/>
        <v>0</v>
      </c>
      <c r="K466" s="1"/>
    </row>
    <row r="467" spans="1:11" hidden="1" x14ac:dyDescent="0.2">
      <c r="B467" s="110"/>
      <c r="C467" s="18"/>
      <c r="D467" s="16"/>
      <c r="E467" s="17"/>
      <c r="F467" s="18"/>
      <c r="G467" s="19"/>
      <c r="H467" s="19">
        <f t="shared" si="28"/>
        <v>0</v>
      </c>
      <c r="K467" s="1"/>
    </row>
    <row r="468" spans="1:11" hidden="1" x14ac:dyDescent="0.2">
      <c r="B468" s="110"/>
      <c r="C468" s="18"/>
      <c r="D468" s="16"/>
      <c r="E468" s="17"/>
      <c r="F468" s="18"/>
      <c r="G468" s="19"/>
      <c r="H468" s="19">
        <f t="shared" si="28"/>
        <v>0</v>
      </c>
      <c r="K468" s="1"/>
    </row>
    <row r="469" spans="1:11" hidden="1" x14ac:dyDescent="0.2">
      <c r="B469" s="110"/>
      <c r="C469" s="18"/>
      <c r="D469" s="16"/>
      <c r="E469" s="17"/>
      <c r="F469" s="18"/>
      <c r="G469" s="19"/>
      <c r="H469" s="19">
        <f t="shared" si="28"/>
        <v>0</v>
      </c>
      <c r="K469" s="1"/>
    </row>
    <row r="470" spans="1:11" ht="15.75" hidden="1" thickBot="1" x14ac:dyDescent="0.25">
      <c r="B470" s="111"/>
      <c r="C470" s="18"/>
      <c r="D470" s="16"/>
      <c r="E470" s="17"/>
      <c r="F470" s="18"/>
      <c r="G470" s="19"/>
      <c r="H470" s="19">
        <f>D470*G470</f>
        <v>0</v>
      </c>
      <c r="K470" s="1"/>
    </row>
    <row r="471" spans="1:11" ht="16.5" hidden="1" thickTop="1" thickBot="1" x14ac:dyDescent="0.25">
      <c r="H471" s="22">
        <f>SUM(H463:H470)</f>
        <v>0</v>
      </c>
      <c r="K471" s="1"/>
    </row>
    <row r="472" spans="1:11" ht="15.75" hidden="1" thickTop="1" x14ac:dyDescent="0.2">
      <c r="K472" s="1"/>
    </row>
    <row r="473" spans="1:11" ht="15.75" hidden="1" x14ac:dyDescent="0.25">
      <c r="A473" s="1">
        <v>30</v>
      </c>
      <c r="B473" s="11" t="s">
        <v>6</v>
      </c>
      <c r="C473" s="12" t="s">
        <v>7</v>
      </c>
      <c r="D473" s="12" t="s">
        <v>8</v>
      </c>
      <c r="E473" s="13" t="s">
        <v>9</v>
      </c>
      <c r="F473" s="12" t="s">
        <v>10</v>
      </c>
      <c r="G473" s="14" t="s">
        <v>11</v>
      </c>
      <c r="H473" s="14" t="s">
        <v>12</v>
      </c>
      <c r="K473" s="1"/>
    </row>
    <row r="474" spans="1:11" hidden="1" x14ac:dyDescent="0.2">
      <c r="B474" s="109"/>
      <c r="C474" s="18"/>
      <c r="D474" s="16"/>
      <c r="E474" s="17"/>
      <c r="F474" s="18"/>
      <c r="G474" s="19"/>
      <c r="H474" s="19">
        <f>D474*G474</f>
        <v>0</v>
      </c>
      <c r="K474" s="1"/>
    </row>
    <row r="475" spans="1:11" hidden="1" x14ac:dyDescent="0.2">
      <c r="B475" s="110"/>
      <c r="C475" s="18"/>
      <c r="D475" s="16"/>
      <c r="E475" s="17"/>
      <c r="F475" s="18"/>
      <c r="G475" s="19"/>
      <c r="H475" s="19">
        <f t="shared" ref="H475:H482" si="29">D475*G475</f>
        <v>0</v>
      </c>
      <c r="K475" s="1"/>
    </row>
    <row r="476" spans="1:11" hidden="1" x14ac:dyDescent="0.2">
      <c r="B476" s="110"/>
      <c r="C476" s="18"/>
      <c r="D476" s="16"/>
      <c r="E476" s="17"/>
      <c r="F476" s="18"/>
      <c r="G476" s="19"/>
      <c r="H476" s="19">
        <f t="shared" si="29"/>
        <v>0</v>
      </c>
      <c r="K476" s="1"/>
    </row>
    <row r="477" spans="1:11" hidden="1" x14ac:dyDescent="0.2">
      <c r="B477" s="110"/>
      <c r="C477" s="18"/>
      <c r="D477" s="16"/>
      <c r="E477" s="17"/>
      <c r="F477" s="18"/>
      <c r="G477" s="19"/>
      <c r="H477" s="19">
        <f t="shared" si="29"/>
        <v>0</v>
      </c>
      <c r="K477" s="1"/>
    </row>
    <row r="478" spans="1:11" hidden="1" x14ac:dyDescent="0.2">
      <c r="B478" s="110"/>
      <c r="C478" s="18"/>
      <c r="D478" s="16"/>
      <c r="E478" s="17"/>
      <c r="F478" s="18"/>
      <c r="G478" s="19"/>
      <c r="H478" s="19">
        <f t="shared" si="29"/>
        <v>0</v>
      </c>
      <c r="K478" s="1"/>
    </row>
    <row r="479" spans="1:11" hidden="1" x14ac:dyDescent="0.2">
      <c r="B479" s="110"/>
      <c r="C479" s="18"/>
      <c r="D479" s="16"/>
      <c r="E479" s="17"/>
      <c r="F479" s="18"/>
      <c r="G479" s="19"/>
      <c r="H479" s="19">
        <f t="shared" si="29"/>
        <v>0</v>
      </c>
      <c r="K479" s="1"/>
    </row>
    <row r="480" spans="1:11" hidden="1" x14ac:dyDescent="0.2">
      <c r="B480" s="110"/>
      <c r="C480" s="18"/>
      <c r="D480" s="16"/>
      <c r="E480" s="17"/>
      <c r="F480" s="18"/>
      <c r="G480" s="19"/>
      <c r="H480" s="19">
        <f t="shared" si="29"/>
        <v>0</v>
      </c>
      <c r="K480" s="1"/>
    </row>
    <row r="481" spans="1:11" hidden="1" x14ac:dyDescent="0.2">
      <c r="B481" s="110"/>
      <c r="C481" s="18"/>
      <c r="D481" s="16"/>
      <c r="E481" s="17"/>
      <c r="F481" s="18"/>
      <c r="G481" s="19"/>
      <c r="H481" s="19">
        <f t="shared" si="29"/>
        <v>0</v>
      </c>
      <c r="K481" s="1"/>
    </row>
    <row r="482" spans="1:11" ht="15.75" hidden="1" thickBot="1" x14ac:dyDescent="0.25">
      <c r="B482" s="111"/>
      <c r="C482" s="18"/>
      <c r="D482" s="16"/>
      <c r="E482" s="17"/>
      <c r="F482" s="18"/>
      <c r="G482" s="19"/>
      <c r="H482" s="19">
        <f t="shared" si="29"/>
        <v>0</v>
      </c>
      <c r="K482" s="1"/>
    </row>
    <row r="483" spans="1:11" ht="16.5" hidden="1" thickTop="1" thickBot="1" x14ac:dyDescent="0.25">
      <c r="F483" s="28"/>
      <c r="H483" s="22">
        <f>SUM(H474:H482)</f>
        <v>0</v>
      </c>
      <c r="K483" s="1"/>
    </row>
    <row r="484" spans="1:11" ht="15.75" hidden="1" thickTop="1" x14ac:dyDescent="0.2">
      <c r="K484" s="1"/>
    </row>
    <row r="485" spans="1:11" ht="15.75" hidden="1" x14ac:dyDescent="0.25">
      <c r="A485" s="1">
        <v>31</v>
      </c>
      <c r="B485" s="11" t="s">
        <v>6</v>
      </c>
      <c r="C485" s="12" t="s">
        <v>7</v>
      </c>
      <c r="D485" s="12" t="s">
        <v>8</v>
      </c>
      <c r="E485" s="13" t="s">
        <v>9</v>
      </c>
      <c r="F485" s="12" t="s">
        <v>10</v>
      </c>
      <c r="G485" s="14" t="s">
        <v>11</v>
      </c>
      <c r="H485" s="14" t="s">
        <v>12</v>
      </c>
      <c r="K485" s="1"/>
    </row>
    <row r="486" spans="1:11" hidden="1" x14ac:dyDescent="0.2">
      <c r="B486" s="109"/>
      <c r="C486" s="18"/>
      <c r="D486" s="29"/>
      <c r="E486" s="17"/>
      <c r="F486" s="18"/>
      <c r="G486" s="19"/>
      <c r="H486" s="19">
        <f>D486*G486</f>
        <v>0</v>
      </c>
      <c r="K486" s="1"/>
    </row>
    <row r="487" spans="1:11" hidden="1" x14ac:dyDescent="0.2">
      <c r="B487" s="110"/>
      <c r="C487" s="18"/>
      <c r="D487" s="29"/>
      <c r="E487" s="17"/>
      <c r="F487" s="18"/>
      <c r="G487" s="19"/>
      <c r="H487" s="19">
        <f t="shared" ref="H487:H527" si="30">D487*G487</f>
        <v>0</v>
      </c>
      <c r="K487" s="1"/>
    </row>
    <row r="488" spans="1:11" hidden="1" x14ac:dyDescent="0.2">
      <c r="B488" s="110"/>
      <c r="C488" s="18"/>
      <c r="D488" s="29"/>
      <c r="E488" s="17"/>
      <c r="F488" s="18"/>
      <c r="G488" s="19"/>
      <c r="H488" s="19">
        <f t="shared" si="30"/>
        <v>0</v>
      </c>
      <c r="K488" s="1"/>
    </row>
    <row r="489" spans="1:11" hidden="1" x14ac:dyDescent="0.2">
      <c r="B489" s="110"/>
      <c r="C489" s="18"/>
      <c r="D489" s="29"/>
      <c r="E489" s="17"/>
      <c r="F489" s="18"/>
      <c r="G489" s="19"/>
      <c r="H489" s="19">
        <f t="shared" si="30"/>
        <v>0</v>
      </c>
      <c r="K489" s="1"/>
    </row>
    <row r="490" spans="1:11" hidden="1" x14ac:dyDescent="0.2">
      <c r="B490" s="110"/>
      <c r="C490" s="18"/>
      <c r="D490" s="29"/>
      <c r="E490" s="17"/>
      <c r="F490" s="18"/>
      <c r="G490" s="19"/>
      <c r="H490" s="19">
        <f t="shared" si="30"/>
        <v>0</v>
      </c>
      <c r="K490" s="1"/>
    </row>
    <row r="491" spans="1:11" hidden="1" x14ac:dyDescent="0.2">
      <c r="B491" s="110"/>
      <c r="C491" s="18"/>
      <c r="D491" s="29"/>
      <c r="E491" s="17"/>
      <c r="F491" s="18"/>
      <c r="G491" s="19"/>
      <c r="H491" s="19">
        <f t="shared" si="30"/>
        <v>0</v>
      </c>
      <c r="K491" s="1"/>
    </row>
    <row r="492" spans="1:11" hidden="1" x14ac:dyDescent="0.2">
      <c r="B492" s="110"/>
      <c r="C492" s="18"/>
      <c r="D492" s="29"/>
      <c r="E492" s="17"/>
      <c r="F492" s="18"/>
      <c r="G492" s="19"/>
      <c r="H492" s="19">
        <f t="shared" si="30"/>
        <v>0</v>
      </c>
      <c r="K492" s="1"/>
    </row>
    <row r="493" spans="1:11" hidden="1" x14ac:dyDescent="0.2">
      <c r="B493" s="110"/>
      <c r="C493" s="18"/>
      <c r="D493" s="29"/>
      <c r="E493" s="17"/>
      <c r="F493" s="18"/>
      <c r="G493" s="19"/>
      <c r="H493" s="19">
        <f t="shared" si="30"/>
        <v>0</v>
      </c>
      <c r="K493" s="1"/>
    </row>
    <row r="494" spans="1:11" hidden="1" x14ac:dyDescent="0.2">
      <c r="B494" s="110"/>
      <c r="C494" s="18"/>
      <c r="D494" s="29"/>
      <c r="E494" s="17"/>
      <c r="F494" s="18"/>
      <c r="G494" s="19"/>
      <c r="H494" s="19">
        <f t="shared" si="30"/>
        <v>0</v>
      </c>
      <c r="K494" s="1"/>
    </row>
    <row r="495" spans="1:11" hidden="1" x14ac:dyDescent="0.2">
      <c r="B495" s="110"/>
      <c r="C495" s="18"/>
      <c r="D495" s="29"/>
      <c r="E495" s="17"/>
      <c r="F495" s="18"/>
      <c r="G495" s="19"/>
      <c r="H495" s="19">
        <f t="shared" si="30"/>
        <v>0</v>
      </c>
      <c r="K495" s="1"/>
    </row>
    <row r="496" spans="1:11" hidden="1" x14ac:dyDescent="0.2">
      <c r="B496" s="110"/>
      <c r="C496" s="18"/>
      <c r="D496" s="29"/>
      <c r="E496" s="17"/>
      <c r="F496" s="18"/>
      <c r="G496" s="19"/>
      <c r="H496" s="19">
        <f t="shared" si="30"/>
        <v>0</v>
      </c>
      <c r="K496" s="1"/>
    </row>
    <row r="497" spans="2:11" hidden="1" x14ac:dyDescent="0.2">
      <c r="B497" s="110"/>
      <c r="C497" s="18"/>
      <c r="D497" s="29"/>
      <c r="E497" s="17"/>
      <c r="F497" s="18"/>
      <c r="G497" s="19"/>
      <c r="H497" s="19">
        <f t="shared" si="30"/>
        <v>0</v>
      </c>
      <c r="K497" s="1"/>
    </row>
    <row r="498" spans="2:11" hidden="1" x14ac:dyDescent="0.2">
      <c r="B498" s="110"/>
      <c r="C498" s="18"/>
      <c r="D498" s="29"/>
      <c r="E498" s="17"/>
      <c r="F498" s="18"/>
      <c r="G498" s="19"/>
      <c r="H498" s="19">
        <f t="shared" si="30"/>
        <v>0</v>
      </c>
      <c r="K498" s="1"/>
    </row>
    <row r="499" spans="2:11" hidden="1" x14ac:dyDescent="0.2">
      <c r="B499" s="110"/>
      <c r="C499" s="18"/>
      <c r="D499" s="29"/>
      <c r="E499" s="17"/>
      <c r="F499" s="18"/>
      <c r="G499" s="19"/>
      <c r="H499" s="19">
        <f t="shared" si="30"/>
        <v>0</v>
      </c>
      <c r="K499" s="1"/>
    </row>
    <row r="500" spans="2:11" hidden="1" x14ac:dyDescent="0.2">
      <c r="B500" s="110"/>
      <c r="C500" s="18"/>
      <c r="D500" s="29"/>
      <c r="E500" s="17"/>
      <c r="F500" s="18"/>
      <c r="G500" s="19"/>
      <c r="H500" s="19">
        <f t="shared" si="30"/>
        <v>0</v>
      </c>
      <c r="K500" s="1"/>
    </row>
    <row r="501" spans="2:11" hidden="1" x14ac:dyDescent="0.2">
      <c r="B501" s="110"/>
      <c r="C501" s="18"/>
      <c r="D501" s="29"/>
      <c r="E501" s="17"/>
      <c r="F501" s="18"/>
      <c r="G501" s="19"/>
      <c r="H501" s="19">
        <f t="shared" si="30"/>
        <v>0</v>
      </c>
      <c r="K501" s="1"/>
    </row>
    <row r="502" spans="2:11" hidden="1" x14ac:dyDescent="0.2">
      <c r="B502" s="110"/>
      <c r="C502" s="18"/>
      <c r="D502" s="29"/>
      <c r="E502" s="17"/>
      <c r="F502" s="18"/>
      <c r="G502" s="19"/>
      <c r="H502" s="19">
        <f t="shared" si="30"/>
        <v>0</v>
      </c>
      <c r="K502" s="1"/>
    </row>
    <row r="503" spans="2:11" hidden="1" x14ac:dyDescent="0.2">
      <c r="B503" s="110"/>
      <c r="C503" s="18"/>
      <c r="D503" s="29"/>
      <c r="E503" s="17"/>
      <c r="F503" s="18"/>
      <c r="G503" s="19"/>
      <c r="H503" s="19">
        <f t="shared" si="30"/>
        <v>0</v>
      </c>
      <c r="K503" s="1"/>
    </row>
    <row r="504" spans="2:11" hidden="1" x14ac:dyDescent="0.2">
      <c r="B504" s="110"/>
      <c r="C504" s="18"/>
      <c r="D504" s="29"/>
      <c r="E504" s="17"/>
      <c r="F504" s="18"/>
      <c r="G504" s="19"/>
      <c r="H504" s="19">
        <f t="shared" si="30"/>
        <v>0</v>
      </c>
      <c r="K504" s="1"/>
    </row>
    <row r="505" spans="2:11" hidden="1" x14ac:dyDescent="0.2">
      <c r="B505" s="110"/>
      <c r="C505" s="18"/>
      <c r="D505" s="29"/>
      <c r="E505" s="17"/>
      <c r="F505" s="18"/>
      <c r="G505" s="19"/>
      <c r="H505" s="19">
        <f t="shared" si="30"/>
        <v>0</v>
      </c>
      <c r="K505" s="1"/>
    </row>
    <row r="506" spans="2:11" hidden="1" x14ac:dyDescent="0.2">
      <c r="B506" s="110"/>
      <c r="C506" s="18"/>
      <c r="D506" s="29"/>
      <c r="E506" s="17"/>
      <c r="F506" s="18"/>
      <c r="G506" s="19"/>
      <c r="H506" s="19">
        <f t="shared" si="30"/>
        <v>0</v>
      </c>
      <c r="K506" s="1"/>
    </row>
    <row r="507" spans="2:11" hidden="1" x14ac:dyDescent="0.2">
      <c r="B507" s="110"/>
      <c r="C507" s="18"/>
      <c r="D507" s="29"/>
      <c r="E507" s="17"/>
      <c r="F507" s="18"/>
      <c r="G507" s="19"/>
      <c r="H507" s="19">
        <f t="shared" si="30"/>
        <v>0</v>
      </c>
      <c r="K507" s="1"/>
    </row>
    <row r="508" spans="2:11" hidden="1" x14ac:dyDescent="0.2">
      <c r="B508" s="110"/>
      <c r="C508" s="18"/>
      <c r="D508" s="29"/>
      <c r="E508" s="17"/>
      <c r="F508" s="18"/>
      <c r="G508" s="19"/>
      <c r="H508" s="19">
        <f t="shared" si="30"/>
        <v>0</v>
      </c>
      <c r="K508" s="1"/>
    </row>
    <row r="509" spans="2:11" hidden="1" x14ac:dyDescent="0.2">
      <c r="B509" s="110"/>
      <c r="C509" s="18"/>
      <c r="D509" s="29"/>
      <c r="E509" s="17"/>
      <c r="F509" s="18"/>
      <c r="G509" s="19"/>
      <c r="H509" s="19">
        <f t="shared" si="30"/>
        <v>0</v>
      </c>
      <c r="K509" s="1"/>
    </row>
    <row r="510" spans="2:11" hidden="1" x14ac:dyDescent="0.2">
      <c r="B510" s="110"/>
      <c r="C510" s="18"/>
      <c r="D510" s="29"/>
      <c r="E510" s="17"/>
      <c r="F510" s="18"/>
      <c r="G510" s="19"/>
      <c r="H510" s="19">
        <f t="shared" si="30"/>
        <v>0</v>
      </c>
      <c r="K510" s="1"/>
    </row>
    <row r="511" spans="2:11" hidden="1" x14ac:dyDescent="0.2">
      <c r="B511" s="110"/>
      <c r="C511" s="18"/>
      <c r="D511" s="29"/>
      <c r="E511" s="17"/>
      <c r="F511" s="18"/>
      <c r="G511" s="19"/>
      <c r="H511" s="19">
        <f t="shared" si="30"/>
        <v>0</v>
      </c>
      <c r="K511" s="1"/>
    </row>
    <row r="512" spans="2:11" hidden="1" x14ac:dyDescent="0.2">
      <c r="B512" s="110"/>
      <c r="C512" s="18"/>
      <c r="D512" s="29"/>
      <c r="E512" s="17"/>
      <c r="F512" s="18"/>
      <c r="G512" s="19"/>
      <c r="H512" s="19">
        <f t="shared" si="30"/>
        <v>0</v>
      </c>
      <c r="K512" s="1"/>
    </row>
    <row r="513" spans="2:11" hidden="1" x14ac:dyDescent="0.2">
      <c r="B513" s="110"/>
      <c r="C513" s="18"/>
      <c r="D513" s="29"/>
      <c r="E513" s="17"/>
      <c r="F513" s="18"/>
      <c r="G513" s="19"/>
      <c r="H513" s="19">
        <f t="shared" si="30"/>
        <v>0</v>
      </c>
      <c r="K513" s="1"/>
    </row>
    <row r="514" spans="2:11" hidden="1" x14ac:dyDescent="0.2">
      <c r="B514" s="110"/>
      <c r="C514" s="18"/>
      <c r="D514" s="29"/>
      <c r="E514" s="17"/>
      <c r="F514" s="18"/>
      <c r="G514" s="19"/>
      <c r="H514" s="19">
        <f t="shared" si="30"/>
        <v>0</v>
      </c>
      <c r="K514" s="1"/>
    </row>
    <row r="515" spans="2:11" hidden="1" x14ac:dyDescent="0.2">
      <c r="B515" s="110"/>
      <c r="C515" s="18"/>
      <c r="D515" s="29"/>
      <c r="E515" s="17"/>
      <c r="F515" s="18"/>
      <c r="G515" s="19"/>
      <c r="H515" s="19">
        <f t="shared" si="30"/>
        <v>0</v>
      </c>
      <c r="K515" s="1"/>
    </row>
    <row r="516" spans="2:11" hidden="1" x14ac:dyDescent="0.2">
      <c r="B516" s="110"/>
      <c r="C516" s="18"/>
      <c r="D516" s="29"/>
      <c r="E516" s="17"/>
      <c r="F516" s="18"/>
      <c r="G516" s="19"/>
      <c r="H516" s="19">
        <f t="shared" si="30"/>
        <v>0</v>
      </c>
      <c r="K516" s="1"/>
    </row>
    <row r="517" spans="2:11" hidden="1" x14ac:dyDescent="0.2">
      <c r="B517" s="110"/>
      <c r="C517" s="18"/>
      <c r="D517" s="29"/>
      <c r="E517" s="17"/>
      <c r="F517" s="18"/>
      <c r="G517" s="19"/>
      <c r="H517" s="19">
        <f t="shared" si="30"/>
        <v>0</v>
      </c>
      <c r="K517" s="1"/>
    </row>
    <row r="518" spans="2:11" hidden="1" x14ac:dyDescent="0.2">
      <c r="B518" s="110"/>
      <c r="C518" s="18"/>
      <c r="D518" s="29"/>
      <c r="E518" s="17"/>
      <c r="F518" s="18"/>
      <c r="G518" s="19"/>
      <c r="H518" s="19">
        <f t="shared" si="30"/>
        <v>0</v>
      </c>
      <c r="K518" s="1"/>
    </row>
    <row r="519" spans="2:11" hidden="1" x14ac:dyDescent="0.2">
      <c r="B519" s="110"/>
      <c r="C519" s="18"/>
      <c r="D519" s="29"/>
      <c r="E519" s="17"/>
      <c r="F519" s="18"/>
      <c r="G519" s="19"/>
      <c r="H519" s="19">
        <f t="shared" si="30"/>
        <v>0</v>
      </c>
      <c r="K519" s="1"/>
    </row>
    <row r="520" spans="2:11" hidden="1" x14ac:dyDescent="0.2">
      <c r="B520" s="110"/>
      <c r="C520" s="18"/>
      <c r="D520" s="29"/>
      <c r="E520" s="17"/>
      <c r="F520" s="18"/>
      <c r="G520" s="19"/>
      <c r="H520" s="19">
        <f t="shared" si="30"/>
        <v>0</v>
      </c>
      <c r="K520" s="1"/>
    </row>
    <row r="521" spans="2:11" hidden="1" x14ac:dyDescent="0.2">
      <c r="B521" s="110"/>
      <c r="C521" s="18"/>
      <c r="D521" s="29"/>
      <c r="E521" s="17"/>
      <c r="F521" s="18"/>
      <c r="G521" s="19"/>
      <c r="H521" s="19">
        <f t="shared" si="30"/>
        <v>0</v>
      </c>
      <c r="K521" s="1"/>
    </row>
    <row r="522" spans="2:11" hidden="1" x14ac:dyDescent="0.2">
      <c r="B522" s="110"/>
      <c r="C522" s="18"/>
      <c r="D522" s="29"/>
      <c r="E522" s="17"/>
      <c r="F522" s="18"/>
      <c r="G522" s="19"/>
      <c r="H522" s="19">
        <f t="shared" si="30"/>
        <v>0</v>
      </c>
      <c r="K522" s="1"/>
    </row>
    <row r="523" spans="2:11" hidden="1" x14ac:dyDescent="0.2">
      <c r="B523" s="110"/>
      <c r="C523" s="18"/>
      <c r="D523" s="29"/>
      <c r="E523" s="17"/>
      <c r="F523" s="18"/>
      <c r="G523" s="19"/>
      <c r="H523" s="19">
        <f t="shared" si="30"/>
        <v>0</v>
      </c>
      <c r="K523" s="1"/>
    </row>
    <row r="524" spans="2:11" hidden="1" x14ac:dyDescent="0.2">
      <c r="B524" s="110"/>
      <c r="C524" s="18"/>
      <c r="D524" s="29"/>
      <c r="E524" s="17"/>
      <c r="F524" s="18"/>
      <c r="G524" s="19"/>
      <c r="H524" s="19">
        <f t="shared" si="30"/>
        <v>0</v>
      </c>
      <c r="K524" s="1"/>
    </row>
    <row r="525" spans="2:11" hidden="1" x14ac:dyDescent="0.2">
      <c r="B525" s="110"/>
      <c r="C525" s="18"/>
      <c r="D525" s="29"/>
      <c r="E525" s="17"/>
      <c r="F525" s="18"/>
      <c r="G525" s="19"/>
      <c r="H525" s="19">
        <f t="shared" si="30"/>
        <v>0</v>
      </c>
      <c r="K525" s="1"/>
    </row>
    <row r="526" spans="2:11" hidden="1" x14ac:dyDescent="0.2">
      <c r="B526" s="110"/>
      <c r="C526" s="18"/>
      <c r="D526" s="16"/>
      <c r="E526" s="17"/>
      <c r="F526" s="18"/>
      <c r="G526" s="19"/>
      <c r="H526" s="19">
        <f t="shared" si="30"/>
        <v>0</v>
      </c>
      <c r="K526" s="1"/>
    </row>
    <row r="527" spans="2:11" ht="15.75" hidden="1" thickBot="1" x14ac:dyDescent="0.25">
      <c r="B527" s="111"/>
      <c r="C527" s="18"/>
      <c r="D527" s="16"/>
      <c r="E527" s="17"/>
      <c r="F527" s="18"/>
      <c r="G527" s="19"/>
      <c r="H527" s="19">
        <f t="shared" si="30"/>
        <v>0</v>
      </c>
      <c r="K527" s="1"/>
    </row>
    <row r="528" spans="2:11" ht="16.5" hidden="1" thickTop="1" thickBot="1" x14ac:dyDescent="0.25">
      <c r="H528" s="22">
        <f>SUM(H486:H527)</f>
        <v>0</v>
      </c>
      <c r="K528" s="1"/>
    </row>
    <row r="529" spans="1:11" ht="15.75" hidden="1" thickTop="1" x14ac:dyDescent="0.2">
      <c r="K529" s="1"/>
    </row>
    <row r="530" spans="1:11" ht="15.75" hidden="1" x14ac:dyDescent="0.25">
      <c r="A530" s="1">
        <v>32</v>
      </c>
      <c r="B530" s="11" t="s">
        <v>6</v>
      </c>
      <c r="C530" s="12" t="s">
        <v>7</v>
      </c>
      <c r="D530" s="12" t="s">
        <v>8</v>
      </c>
      <c r="E530" s="13" t="s">
        <v>9</v>
      </c>
      <c r="F530" s="12" t="s">
        <v>10</v>
      </c>
      <c r="G530" s="14" t="s">
        <v>11</v>
      </c>
      <c r="H530" s="14" t="s">
        <v>12</v>
      </c>
      <c r="K530" s="1"/>
    </row>
    <row r="531" spans="1:11" hidden="1" x14ac:dyDescent="0.2">
      <c r="B531" s="109"/>
      <c r="C531" s="18"/>
      <c r="D531" s="16"/>
      <c r="E531" s="17"/>
      <c r="F531" s="18"/>
      <c r="G531" s="19"/>
      <c r="H531" s="19">
        <f>D531*G531</f>
        <v>0</v>
      </c>
      <c r="K531" s="1"/>
    </row>
    <row r="532" spans="1:11" hidden="1" x14ac:dyDescent="0.2">
      <c r="B532" s="110"/>
      <c r="C532" s="18"/>
      <c r="D532" s="16"/>
      <c r="E532" s="17"/>
      <c r="F532" s="18"/>
      <c r="G532" s="19"/>
      <c r="H532" s="19">
        <f>D532*G532</f>
        <v>0</v>
      </c>
      <c r="K532" s="1"/>
    </row>
    <row r="533" spans="1:11" hidden="1" x14ac:dyDescent="0.2">
      <c r="B533" s="110"/>
      <c r="C533" s="18"/>
      <c r="D533" s="16"/>
      <c r="E533" s="17"/>
      <c r="F533" s="18"/>
      <c r="G533" s="19"/>
      <c r="H533" s="19">
        <f t="shared" ref="H533:H539" si="31">D533*G533</f>
        <v>0</v>
      </c>
      <c r="K533" s="1"/>
    </row>
    <row r="534" spans="1:11" hidden="1" x14ac:dyDescent="0.2">
      <c r="B534" s="110"/>
      <c r="C534" s="18"/>
      <c r="D534" s="16"/>
      <c r="E534" s="17"/>
      <c r="F534" s="18"/>
      <c r="G534" s="19"/>
      <c r="H534" s="19">
        <f t="shared" si="31"/>
        <v>0</v>
      </c>
      <c r="K534" s="1"/>
    </row>
    <row r="535" spans="1:11" hidden="1" x14ac:dyDescent="0.2">
      <c r="B535" s="110"/>
      <c r="C535" s="18"/>
      <c r="D535" s="16"/>
      <c r="E535" s="17"/>
      <c r="F535" s="18"/>
      <c r="G535" s="19"/>
      <c r="H535" s="19">
        <f t="shared" si="31"/>
        <v>0</v>
      </c>
      <c r="K535" s="1"/>
    </row>
    <row r="536" spans="1:11" hidden="1" x14ac:dyDescent="0.2">
      <c r="B536" s="110"/>
      <c r="C536" s="18"/>
      <c r="D536" s="16"/>
      <c r="E536" s="17"/>
      <c r="F536" s="18"/>
      <c r="G536" s="19"/>
      <c r="H536" s="19">
        <f t="shared" si="31"/>
        <v>0</v>
      </c>
      <c r="K536" s="1"/>
    </row>
    <row r="537" spans="1:11" hidden="1" x14ac:dyDescent="0.2">
      <c r="B537" s="110"/>
      <c r="C537" s="18"/>
      <c r="D537" s="16"/>
      <c r="E537" s="17"/>
      <c r="F537" s="18"/>
      <c r="G537" s="19"/>
      <c r="H537" s="19">
        <f t="shared" si="31"/>
        <v>0</v>
      </c>
      <c r="K537" s="1"/>
    </row>
    <row r="538" spans="1:11" hidden="1" x14ac:dyDescent="0.2">
      <c r="B538" s="110"/>
      <c r="C538" s="18"/>
      <c r="D538" s="16"/>
      <c r="E538" s="17"/>
      <c r="F538" s="18"/>
      <c r="G538" s="19"/>
      <c r="H538" s="19">
        <f t="shared" si="31"/>
        <v>0</v>
      </c>
      <c r="K538" s="1"/>
    </row>
    <row r="539" spans="1:11" hidden="1" x14ac:dyDescent="0.2">
      <c r="B539" s="110"/>
      <c r="C539" s="18"/>
      <c r="D539" s="16"/>
      <c r="E539" s="17"/>
      <c r="F539" s="18"/>
      <c r="G539" s="19"/>
      <c r="H539" s="19">
        <f t="shared" si="31"/>
        <v>0</v>
      </c>
      <c r="K539" s="1"/>
    </row>
    <row r="540" spans="1:11" ht="15.75" hidden="1" thickBot="1" x14ac:dyDescent="0.25">
      <c r="B540" s="111"/>
      <c r="C540" s="18"/>
      <c r="D540" s="16"/>
      <c r="E540" s="17"/>
      <c r="F540" s="18"/>
      <c r="G540" s="19"/>
      <c r="H540" s="19">
        <f>D540*G540</f>
        <v>0</v>
      </c>
      <c r="K540" s="1"/>
    </row>
    <row r="541" spans="1:11" ht="16.5" hidden="1" thickTop="1" thickBot="1" x14ac:dyDescent="0.25">
      <c r="H541" s="22">
        <f>SUM(H531:H540)</f>
        <v>0</v>
      </c>
      <c r="K541" s="1"/>
    </row>
    <row r="542" spans="1:11" ht="15.75" hidden="1" thickTop="1" x14ac:dyDescent="0.2">
      <c r="K542" s="1"/>
    </row>
    <row r="543" spans="1:11" ht="15.75" hidden="1" x14ac:dyDescent="0.25">
      <c r="A543" s="1">
        <v>33</v>
      </c>
      <c r="B543" s="11" t="s">
        <v>6</v>
      </c>
      <c r="C543" s="12" t="s">
        <v>7</v>
      </c>
      <c r="D543" s="12" t="s">
        <v>8</v>
      </c>
      <c r="E543" s="13" t="s">
        <v>9</v>
      </c>
      <c r="F543" s="12" t="s">
        <v>10</v>
      </c>
      <c r="G543" s="14" t="s">
        <v>11</v>
      </c>
      <c r="H543" s="14" t="s">
        <v>12</v>
      </c>
      <c r="K543" s="1"/>
    </row>
    <row r="544" spans="1:11" hidden="1" x14ac:dyDescent="0.2">
      <c r="B544" s="109"/>
      <c r="C544" s="18"/>
      <c r="D544" s="16"/>
      <c r="E544" s="17"/>
      <c r="F544" s="18"/>
      <c r="G544" s="19"/>
      <c r="H544" s="19">
        <f>D544*G544</f>
        <v>0</v>
      </c>
      <c r="K544" s="1"/>
    </row>
    <row r="545" spans="1:11" hidden="1" x14ac:dyDescent="0.2">
      <c r="B545" s="110"/>
      <c r="C545" s="18"/>
      <c r="D545" s="16"/>
      <c r="E545" s="17"/>
      <c r="F545" s="18"/>
      <c r="G545" s="19"/>
      <c r="H545" s="19">
        <f t="shared" ref="H545:H548" si="32">D545*G545</f>
        <v>0</v>
      </c>
      <c r="K545" s="1"/>
    </row>
    <row r="546" spans="1:11" hidden="1" x14ac:dyDescent="0.2">
      <c r="B546" s="110"/>
      <c r="C546" s="18"/>
      <c r="D546" s="16"/>
      <c r="E546" s="17"/>
      <c r="F546" s="18"/>
      <c r="G546" s="19"/>
      <c r="H546" s="19">
        <f t="shared" si="32"/>
        <v>0</v>
      </c>
      <c r="K546" s="1"/>
    </row>
    <row r="547" spans="1:11" hidden="1" x14ac:dyDescent="0.2">
      <c r="B547" s="110"/>
      <c r="C547" s="18"/>
      <c r="D547" s="16"/>
      <c r="E547" s="17"/>
      <c r="F547" s="18"/>
      <c r="G547" s="19"/>
      <c r="H547" s="19">
        <f t="shared" si="32"/>
        <v>0</v>
      </c>
      <c r="K547" s="1"/>
    </row>
    <row r="548" spans="1:11" hidden="1" x14ac:dyDescent="0.2">
      <c r="B548" s="110"/>
      <c r="C548" s="18"/>
      <c r="D548" s="16"/>
      <c r="E548" s="17"/>
      <c r="F548" s="18"/>
      <c r="G548" s="19"/>
      <c r="H548" s="19">
        <f t="shared" si="32"/>
        <v>0</v>
      </c>
      <c r="K548" s="1"/>
    </row>
    <row r="549" spans="1:11" ht="15.75" hidden="1" thickBot="1" x14ac:dyDescent="0.25">
      <c r="B549" s="111"/>
      <c r="C549" s="18"/>
      <c r="D549" s="16"/>
      <c r="E549" s="17"/>
      <c r="F549" s="18"/>
      <c r="G549" s="19"/>
      <c r="H549" s="19">
        <f>D549*G549</f>
        <v>0</v>
      </c>
      <c r="K549" s="1"/>
    </row>
    <row r="550" spans="1:11" ht="16.5" hidden="1" thickTop="1" thickBot="1" x14ac:dyDescent="0.25">
      <c r="H550" s="22">
        <f>SUM(H544:H549)</f>
        <v>0</v>
      </c>
      <c r="K550" s="1"/>
    </row>
    <row r="551" spans="1:11" ht="15.75" hidden="1" thickTop="1" x14ac:dyDescent="0.2">
      <c r="K551" s="1"/>
    </row>
    <row r="552" spans="1:11" ht="15.75" hidden="1" x14ac:dyDescent="0.25">
      <c r="A552" s="1">
        <v>34</v>
      </c>
      <c r="B552" s="11" t="s">
        <v>6</v>
      </c>
      <c r="C552" s="12" t="s">
        <v>7</v>
      </c>
      <c r="D552" s="12" t="s">
        <v>8</v>
      </c>
      <c r="E552" s="13" t="s">
        <v>9</v>
      </c>
      <c r="F552" s="12" t="s">
        <v>10</v>
      </c>
      <c r="G552" s="14" t="s">
        <v>11</v>
      </c>
      <c r="H552" s="14" t="s">
        <v>12</v>
      </c>
      <c r="K552" s="1"/>
    </row>
    <row r="553" spans="1:11" hidden="1" x14ac:dyDescent="0.2">
      <c r="B553" s="109"/>
      <c r="C553" s="18"/>
      <c r="D553" s="16"/>
      <c r="E553" s="17"/>
      <c r="F553" s="18"/>
      <c r="G553" s="19"/>
      <c r="H553" s="19">
        <f>D553*G553</f>
        <v>0</v>
      </c>
      <c r="K553" s="1"/>
    </row>
    <row r="554" spans="1:11" hidden="1" x14ac:dyDescent="0.2">
      <c r="B554" s="110"/>
      <c r="C554" s="18"/>
      <c r="D554" s="16"/>
      <c r="E554" s="17"/>
      <c r="F554" s="18"/>
      <c r="G554" s="19"/>
      <c r="H554" s="19">
        <f t="shared" ref="H554:H576" si="33">D554*G554</f>
        <v>0</v>
      </c>
      <c r="K554" s="1"/>
    </row>
    <row r="555" spans="1:11" hidden="1" x14ac:dyDescent="0.2">
      <c r="B555" s="110"/>
      <c r="C555" s="18"/>
      <c r="D555" s="16"/>
      <c r="E555" s="17"/>
      <c r="F555" s="18"/>
      <c r="G555" s="19"/>
      <c r="H555" s="19">
        <f t="shared" si="33"/>
        <v>0</v>
      </c>
      <c r="K555" s="1"/>
    </row>
    <row r="556" spans="1:11" hidden="1" x14ac:dyDescent="0.2">
      <c r="B556" s="110"/>
      <c r="C556" s="18"/>
      <c r="D556" s="16"/>
      <c r="E556" s="17"/>
      <c r="F556" s="18"/>
      <c r="G556" s="19"/>
      <c r="H556" s="19">
        <f t="shared" si="33"/>
        <v>0</v>
      </c>
      <c r="K556" s="1"/>
    </row>
    <row r="557" spans="1:11" hidden="1" x14ac:dyDescent="0.2">
      <c r="B557" s="110"/>
      <c r="C557" s="18"/>
      <c r="D557" s="16"/>
      <c r="E557" s="17"/>
      <c r="F557" s="18"/>
      <c r="G557" s="19"/>
      <c r="H557" s="19">
        <f t="shared" si="33"/>
        <v>0</v>
      </c>
      <c r="K557" s="1"/>
    </row>
    <row r="558" spans="1:11" hidden="1" x14ac:dyDescent="0.2">
      <c r="B558" s="110"/>
      <c r="C558" s="18"/>
      <c r="D558" s="16"/>
      <c r="E558" s="17"/>
      <c r="F558" s="18"/>
      <c r="G558" s="19"/>
      <c r="H558" s="19">
        <f t="shared" si="33"/>
        <v>0</v>
      </c>
      <c r="K558" s="1"/>
    </row>
    <row r="559" spans="1:11" hidden="1" x14ac:dyDescent="0.2">
      <c r="B559" s="110"/>
      <c r="C559" s="18"/>
      <c r="D559" s="16"/>
      <c r="E559" s="17"/>
      <c r="F559" s="18"/>
      <c r="G559" s="19"/>
      <c r="H559" s="19">
        <f t="shared" si="33"/>
        <v>0</v>
      </c>
      <c r="K559" s="1"/>
    </row>
    <row r="560" spans="1:11" hidden="1" x14ac:dyDescent="0.2">
      <c r="B560" s="110"/>
      <c r="C560" s="18"/>
      <c r="D560" s="16"/>
      <c r="E560" s="17"/>
      <c r="F560" s="18"/>
      <c r="G560" s="19"/>
      <c r="H560" s="19">
        <f t="shared" si="33"/>
        <v>0</v>
      </c>
      <c r="K560" s="1"/>
    </row>
    <row r="561" spans="2:11" hidden="1" x14ac:dyDescent="0.2">
      <c r="B561" s="110"/>
      <c r="C561" s="18"/>
      <c r="D561" s="16"/>
      <c r="E561" s="17"/>
      <c r="F561" s="18"/>
      <c r="G561" s="19"/>
      <c r="H561" s="19">
        <f t="shared" si="33"/>
        <v>0</v>
      </c>
      <c r="K561" s="1"/>
    </row>
    <row r="562" spans="2:11" hidden="1" x14ac:dyDescent="0.2">
      <c r="B562" s="110"/>
      <c r="C562" s="18"/>
      <c r="D562" s="16"/>
      <c r="E562" s="17"/>
      <c r="F562" s="18"/>
      <c r="G562" s="19"/>
      <c r="H562" s="19">
        <f t="shared" si="33"/>
        <v>0</v>
      </c>
      <c r="K562" s="1"/>
    </row>
    <row r="563" spans="2:11" hidden="1" x14ac:dyDescent="0.2">
      <c r="B563" s="110"/>
      <c r="C563" s="18"/>
      <c r="D563" s="16"/>
      <c r="E563" s="17"/>
      <c r="F563" s="18"/>
      <c r="G563" s="19"/>
      <c r="H563" s="19">
        <f t="shared" si="33"/>
        <v>0</v>
      </c>
      <c r="K563" s="1"/>
    </row>
    <row r="564" spans="2:11" hidden="1" x14ac:dyDescent="0.2">
      <c r="B564" s="110"/>
      <c r="C564" s="18"/>
      <c r="D564" s="16"/>
      <c r="E564" s="17"/>
      <c r="F564" s="18"/>
      <c r="G564" s="19"/>
      <c r="H564" s="19">
        <f t="shared" si="33"/>
        <v>0</v>
      </c>
      <c r="K564" s="1"/>
    </row>
    <row r="565" spans="2:11" hidden="1" x14ac:dyDescent="0.2">
      <c r="B565" s="110"/>
      <c r="C565" s="18"/>
      <c r="D565" s="16"/>
      <c r="E565" s="17"/>
      <c r="F565" s="18"/>
      <c r="G565" s="19"/>
      <c r="H565" s="19">
        <f t="shared" si="33"/>
        <v>0</v>
      </c>
      <c r="K565" s="1"/>
    </row>
    <row r="566" spans="2:11" hidden="1" x14ac:dyDescent="0.2">
      <c r="B566" s="110"/>
      <c r="C566" s="18"/>
      <c r="D566" s="16"/>
      <c r="E566" s="17"/>
      <c r="F566" s="18"/>
      <c r="G566" s="19"/>
      <c r="H566" s="19">
        <f t="shared" si="33"/>
        <v>0</v>
      </c>
      <c r="K566" s="1"/>
    </row>
    <row r="567" spans="2:11" hidden="1" x14ac:dyDescent="0.2">
      <c r="B567" s="110"/>
      <c r="C567" s="18"/>
      <c r="D567" s="16"/>
      <c r="E567" s="17"/>
      <c r="F567" s="18"/>
      <c r="G567" s="19"/>
      <c r="H567" s="19">
        <f t="shared" si="33"/>
        <v>0</v>
      </c>
      <c r="K567" s="1"/>
    </row>
    <row r="568" spans="2:11" hidden="1" x14ac:dyDescent="0.2">
      <c r="B568" s="110"/>
      <c r="C568" s="18"/>
      <c r="D568" s="16"/>
      <c r="E568" s="17"/>
      <c r="F568" s="18"/>
      <c r="G568" s="19"/>
      <c r="H568" s="19">
        <f t="shared" si="33"/>
        <v>0</v>
      </c>
      <c r="K568" s="1"/>
    </row>
    <row r="569" spans="2:11" hidden="1" x14ac:dyDescent="0.2">
      <c r="B569" s="110"/>
      <c r="C569" s="18"/>
      <c r="D569" s="16"/>
      <c r="E569" s="17"/>
      <c r="F569" s="18"/>
      <c r="G569" s="19"/>
      <c r="H569" s="19">
        <f t="shared" si="33"/>
        <v>0</v>
      </c>
      <c r="K569" s="1"/>
    </row>
    <row r="570" spans="2:11" hidden="1" x14ac:dyDescent="0.2">
      <c r="B570" s="110"/>
      <c r="C570" s="18"/>
      <c r="D570" s="16"/>
      <c r="E570" s="17"/>
      <c r="F570" s="18"/>
      <c r="G570" s="19"/>
      <c r="H570" s="19">
        <f t="shared" si="33"/>
        <v>0</v>
      </c>
      <c r="K570" s="1"/>
    </row>
    <row r="571" spans="2:11" hidden="1" x14ac:dyDescent="0.2">
      <c r="B571" s="110"/>
      <c r="C571" s="18"/>
      <c r="D571" s="16"/>
      <c r="E571" s="17"/>
      <c r="F571" s="18"/>
      <c r="G571" s="19"/>
      <c r="H571" s="19">
        <f t="shared" si="33"/>
        <v>0</v>
      </c>
      <c r="K571" s="1"/>
    </row>
    <row r="572" spans="2:11" hidden="1" x14ac:dyDescent="0.2">
      <c r="B572" s="110"/>
      <c r="C572" s="18"/>
      <c r="D572" s="16"/>
      <c r="E572" s="17"/>
      <c r="F572" s="18"/>
      <c r="G572" s="19"/>
      <c r="H572" s="19">
        <f t="shared" si="33"/>
        <v>0</v>
      </c>
      <c r="K572" s="1"/>
    </row>
    <row r="573" spans="2:11" hidden="1" x14ac:dyDescent="0.2">
      <c r="B573" s="110"/>
      <c r="C573" s="18"/>
      <c r="D573" s="16"/>
      <c r="E573" s="17"/>
      <c r="F573" s="18"/>
      <c r="G573" s="19"/>
      <c r="H573" s="19">
        <f t="shared" si="33"/>
        <v>0</v>
      </c>
      <c r="K573" s="1"/>
    </row>
    <row r="574" spans="2:11" hidden="1" x14ac:dyDescent="0.2">
      <c r="B574" s="110"/>
      <c r="C574" s="18"/>
      <c r="D574" s="16"/>
      <c r="E574" s="17"/>
      <c r="F574" s="18"/>
      <c r="G574" s="19"/>
      <c r="H574" s="19">
        <f t="shared" si="33"/>
        <v>0</v>
      </c>
      <c r="K574" s="1"/>
    </row>
    <row r="575" spans="2:11" hidden="1" x14ac:dyDescent="0.2">
      <c r="B575" s="110"/>
      <c r="C575" s="18"/>
      <c r="D575" s="16"/>
      <c r="E575" s="17"/>
      <c r="F575" s="18"/>
      <c r="G575" s="19"/>
      <c r="H575" s="19">
        <f t="shared" si="33"/>
        <v>0</v>
      </c>
      <c r="K575" s="1"/>
    </row>
    <row r="576" spans="2:11" hidden="1" x14ac:dyDescent="0.2">
      <c r="B576" s="111"/>
      <c r="C576" s="18"/>
      <c r="D576" s="16"/>
      <c r="E576" s="17"/>
      <c r="F576" s="18"/>
      <c r="G576" s="19"/>
      <c r="H576" s="19">
        <f t="shared" si="33"/>
        <v>0</v>
      </c>
      <c r="K576" s="1"/>
    </row>
    <row r="577" spans="1:11" ht="15.75" hidden="1" thickBot="1" x14ac:dyDescent="0.25">
      <c r="H577" s="23">
        <f>SUM(H553:H576)</f>
        <v>0</v>
      </c>
      <c r="K577" s="1"/>
    </row>
    <row r="578" spans="1:11" ht="15.75" hidden="1" thickTop="1" x14ac:dyDescent="0.2">
      <c r="K578" s="1"/>
    </row>
    <row r="579" spans="1:11" ht="15.75" hidden="1" x14ac:dyDescent="0.25">
      <c r="A579" s="1">
        <v>35</v>
      </c>
      <c r="B579" s="11" t="s">
        <v>6</v>
      </c>
      <c r="C579" s="12" t="s">
        <v>7</v>
      </c>
      <c r="D579" s="12" t="s">
        <v>8</v>
      </c>
      <c r="E579" s="13" t="s">
        <v>9</v>
      </c>
      <c r="F579" s="12" t="s">
        <v>10</v>
      </c>
      <c r="G579" s="14" t="s">
        <v>11</v>
      </c>
      <c r="H579" s="14" t="s">
        <v>12</v>
      </c>
      <c r="K579" s="1"/>
    </row>
    <row r="580" spans="1:11" hidden="1" x14ac:dyDescent="0.2">
      <c r="B580" s="109"/>
      <c r="C580" s="18"/>
      <c r="D580" s="16"/>
      <c r="E580" s="17"/>
      <c r="F580" s="18"/>
      <c r="G580" s="19"/>
      <c r="H580" s="19">
        <f>D580*G580</f>
        <v>0</v>
      </c>
      <c r="K580" s="1"/>
    </row>
    <row r="581" spans="1:11" hidden="1" x14ac:dyDescent="0.2">
      <c r="B581" s="110"/>
      <c r="C581" s="18"/>
      <c r="D581" s="16"/>
      <c r="E581" s="17"/>
      <c r="F581" s="18"/>
      <c r="G581" s="19"/>
      <c r="H581" s="19">
        <f t="shared" ref="H581:H588" si="34">D581*G581</f>
        <v>0</v>
      </c>
      <c r="K581" s="1"/>
    </row>
    <row r="582" spans="1:11" hidden="1" x14ac:dyDescent="0.2">
      <c r="B582" s="110"/>
      <c r="C582" s="18"/>
      <c r="D582" s="16"/>
      <c r="E582" s="17"/>
      <c r="F582" s="18"/>
      <c r="G582" s="19"/>
      <c r="H582" s="19">
        <f t="shared" si="34"/>
        <v>0</v>
      </c>
      <c r="K582" s="1"/>
    </row>
    <row r="583" spans="1:11" hidden="1" x14ac:dyDescent="0.2">
      <c r="B583" s="110"/>
      <c r="C583" s="18"/>
      <c r="D583" s="16"/>
      <c r="E583" s="17"/>
      <c r="F583" s="18"/>
      <c r="G583" s="19"/>
      <c r="H583" s="19">
        <f t="shared" si="34"/>
        <v>0</v>
      </c>
      <c r="K583" s="1"/>
    </row>
    <row r="584" spans="1:11" hidden="1" x14ac:dyDescent="0.2">
      <c r="B584" s="110"/>
      <c r="C584" s="18"/>
      <c r="D584" s="16"/>
      <c r="E584" s="17"/>
      <c r="F584" s="18"/>
      <c r="G584" s="19"/>
      <c r="H584" s="19">
        <f t="shared" si="34"/>
        <v>0</v>
      </c>
      <c r="K584" s="1"/>
    </row>
    <row r="585" spans="1:11" hidden="1" x14ac:dyDescent="0.2">
      <c r="B585" s="110"/>
      <c r="C585" s="18"/>
      <c r="D585" s="16"/>
      <c r="E585" s="17"/>
      <c r="F585" s="18"/>
      <c r="G585" s="19"/>
      <c r="H585" s="19">
        <f t="shared" si="34"/>
        <v>0</v>
      </c>
      <c r="K585" s="1"/>
    </row>
    <row r="586" spans="1:11" hidden="1" x14ac:dyDescent="0.2">
      <c r="B586" s="110"/>
      <c r="C586" s="18"/>
      <c r="D586" s="16"/>
      <c r="E586" s="17"/>
      <c r="F586" s="18"/>
      <c r="G586" s="19"/>
      <c r="H586" s="19">
        <f t="shared" si="34"/>
        <v>0</v>
      </c>
      <c r="K586" s="1"/>
    </row>
    <row r="587" spans="1:11" hidden="1" x14ac:dyDescent="0.2">
      <c r="B587" s="110"/>
      <c r="C587" s="18"/>
      <c r="D587" s="16"/>
      <c r="E587" s="17"/>
      <c r="F587" s="18"/>
      <c r="G587" s="19"/>
      <c r="H587" s="19">
        <f t="shared" si="34"/>
        <v>0</v>
      </c>
      <c r="K587" s="1"/>
    </row>
    <row r="588" spans="1:11" hidden="1" x14ac:dyDescent="0.2">
      <c r="B588" s="110"/>
      <c r="C588" s="18"/>
      <c r="D588" s="16"/>
      <c r="E588" s="17"/>
      <c r="F588" s="18"/>
      <c r="G588" s="19"/>
      <c r="H588" s="19">
        <f t="shared" si="34"/>
        <v>0</v>
      </c>
      <c r="K588" s="1"/>
    </row>
    <row r="589" spans="1:11" ht="15.75" hidden="1" thickBot="1" x14ac:dyDescent="0.25">
      <c r="B589" s="111"/>
      <c r="C589" s="18"/>
      <c r="D589" s="16"/>
      <c r="E589" s="17"/>
      <c r="F589" s="18"/>
      <c r="G589" s="19"/>
      <c r="H589" s="19">
        <f>D589*G589</f>
        <v>0</v>
      </c>
      <c r="K589" s="1"/>
    </row>
    <row r="590" spans="1:11" ht="16.5" hidden="1" thickTop="1" thickBot="1" x14ac:dyDescent="0.25">
      <c r="H590" s="22">
        <f>SUM(H580:H589)</f>
        <v>0</v>
      </c>
      <c r="K590" s="1"/>
    </row>
    <row r="591" spans="1:11" ht="15.75" hidden="1" thickTop="1" x14ac:dyDescent="0.2">
      <c r="K591" s="1"/>
    </row>
    <row r="592" spans="1:11" ht="15.75" hidden="1" x14ac:dyDescent="0.25">
      <c r="A592" s="1">
        <v>36</v>
      </c>
      <c r="B592" s="11" t="s">
        <v>6</v>
      </c>
      <c r="C592" s="12" t="s">
        <v>7</v>
      </c>
      <c r="D592" s="12" t="s">
        <v>8</v>
      </c>
      <c r="E592" s="13" t="s">
        <v>9</v>
      </c>
      <c r="F592" s="12" t="s">
        <v>10</v>
      </c>
      <c r="G592" s="14" t="s">
        <v>11</v>
      </c>
      <c r="H592" s="14" t="s">
        <v>12</v>
      </c>
      <c r="K592" s="1"/>
    </row>
    <row r="593" spans="1:11" hidden="1" x14ac:dyDescent="0.2">
      <c r="B593" s="109"/>
      <c r="C593" s="18"/>
      <c r="D593" s="16"/>
      <c r="E593" s="17"/>
      <c r="F593" s="18"/>
      <c r="G593" s="19"/>
      <c r="H593" s="19">
        <f>D593*G593</f>
        <v>0</v>
      </c>
      <c r="K593" s="1"/>
    </row>
    <row r="594" spans="1:11" hidden="1" x14ac:dyDescent="0.2">
      <c r="B594" s="110"/>
      <c r="C594" s="18"/>
      <c r="D594" s="16"/>
      <c r="E594" s="17"/>
      <c r="F594" s="18"/>
      <c r="G594" s="19"/>
      <c r="H594" s="19">
        <f t="shared" ref="H594:H596" si="35">D594*G594</f>
        <v>0</v>
      </c>
      <c r="K594" s="1"/>
    </row>
    <row r="595" spans="1:11" hidden="1" x14ac:dyDescent="0.2">
      <c r="B595" s="110"/>
      <c r="C595" s="18"/>
      <c r="D595" s="16"/>
      <c r="E595" s="17"/>
      <c r="F595" s="18"/>
      <c r="G595" s="19"/>
      <c r="H595" s="19">
        <f t="shared" si="35"/>
        <v>0</v>
      </c>
      <c r="K595" s="1"/>
    </row>
    <row r="596" spans="1:11" ht="15.75" hidden="1" thickBot="1" x14ac:dyDescent="0.25">
      <c r="B596" s="111"/>
      <c r="C596" s="18"/>
      <c r="D596" s="16"/>
      <c r="E596" s="17"/>
      <c r="F596" s="18"/>
      <c r="G596" s="19"/>
      <c r="H596" s="19">
        <f t="shared" si="35"/>
        <v>0</v>
      </c>
      <c r="K596" s="1"/>
    </row>
    <row r="597" spans="1:11" ht="16.5" hidden="1" thickTop="1" thickBot="1" x14ac:dyDescent="0.25">
      <c r="H597" s="22">
        <f>SUM(H593:H596)</f>
        <v>0</v>
      </c>
      <c r="K597" s="1"/>
    </row>
    <row r="598" spans="1:11" ht="15.75" hidden="1" thickTop="1" x14ac:dyDescent="0.2">
      <c r="K598" s="1"/>
    </row>
    <row r="599" spans="1:11" ht="15.75" hidden="1" x14ac:dyDescent="0.25">
      <c r="A599" s="1">
        <v>37</v>
      </c>
      <c r="B599" s="11" t="s">
        <v>6</v>
      </c>
      <c r="C599" s="12" t="s">
        <v>7</v>
      </c>
      <c r="D599" s="12" t="s">
        <v>8</v>
      </c>
      <c r="E599" s="13" t="s">
        <v>9</v>
      </c>
      <c r="F599" s="12" t="s">
        <v>10</v>
      </c>
      <c r="G599" s="14" t="s">
        <v>11</v>
      </c>
      <c r="H599" s="14" t="s">
        <v>12</v>
      </c>
      <c r="K599" s="1"/>
    </row>
    <row r="600" spans="1:11" hidden="1" x14ac:dyDescent="0.2">
      <c r="B600" s="109"/>
      <c r="C600" s="18"/>
      <c r="D600" s="16"/>
      <c r="E600" s="17"/>
      <c r="F600" s="18"/>
      <c r="G600" s="19"/>
      <c r="H600" s="19">
        <f>D600*G600</f>
        <v>0</v>
      </c>
      <c r="K600" s="1"/>
    </row>
    <row r="601" spans="1:11" hidden="1" x14ac:dyDescent="0.2">
      <c r="B601" s="110"/>
      <c r="C601" s="18"/>
      <c r="D601" s="16"/>
      <c r="E601" s="17"/>
      <c r="F601" s="18"/>
      <c r="G601" s="19"/>
      <c r="H601" s="19">
        <f t="shared" ref="H601:H602" si="36">D601*G601</f>
        <v>0</v>
      </c>
      <c r="K601" s="1"/>
    </row>
    <row r="602" spans="1:11" hidden="1" x14ac:dyDescent="0.2">
      <c r="B602" s="110"/>
      <c r="C602" s="18"/>
      <c r="D602" s="16"/>
      <c r="E602" s="17"/>
      <c r="F602" s="18"/>
      <c r="G602" s="19"/>
      <c r="H602" s="19">
        <f t="shared" si="36"/>
        <v>0</v>
      </c>
      <c r="K602" s="1"/>
    </row>
    <row r="603" spans="1:11" ht="15.75" hidden="1" thickBot="1" x14ac:dyDescent="0.25">
      <c r="B603" s="111"/>
      <c r="C603" s="18"/>
      <c r="D603" s="16"/>
      <c r="E603" s="17"/>
      <c r="F603" s="18"/>
      <c r="G603" s="19"/>
      <c r="H603" s="19">
        <f>D603*G603</f>
        <v>0</v>
      </c>
      <c r="K603" s="1"/>
    </row>
    <row r="604" spans="1:11" ht="16.5" hidden="1" thickTop="1" thickBot="1" x14ac:dyDescent="0.25">
      <c r="H604" s="22">
        <f>SUM(H600:H603)</f>
        <v>0</v>
      </c>
      <c r="K604" s="1"/>
    </row>
    <row r="605" spans="1:11" ht="15.75" hidden="1" thickTop="1" x14ac:dyDescent="0.2">
      <c r="K605" s="1"/>
    </row>
    <row r="606" spans="1:11" ht="15.75" hidden="1" x14ac:dyDescent="0.25">
      <c r="A606" s="1">
        <v>38</v>
      </c>
      <c r="B606" s="11" t="s">
        <v>6</v>
      </c>
      <c r="C606" s="12" t="s">
        <v>7</v>
      </c>
      <c r="D606" s="12" t="s">
        <v>8</v>
      </c>
      <c r="E606" s="13" t="s">
        <v>9</v>
      </c>
      <c r="F606" s="12" t="s">
        <v>10</v>
      </c>
      <c r="G606" s="14" t="s">
        <v>11</v>
      </c>
      <c r="H606" s="14" t="s">
        <v>12</v>
      </c>
      <c r="K606" s="1"/>
    </row>
    <row r="607" spans="1:11" hidden="1" x14ac:dyDescent="0.2">
      <c r="B607" s="109"/>
      <c r="C607" s="18"/>
      <c r="D607" s="16"/>
      <c r="E607" s="17"/>
      <c r="F607" s="18"/>
      <c r="G607" s="19"/>
      <c r="H607" s="19">
        <f>D607*G607</f>
        <v>0</v>
      </c>
      <c r="K607" s="1"/>
    </row>
    <row r="608" spans="1:11" hidden="1" x14ac:dyDescent="0.2">
      <c r="B608" s="110"/>
      <c r="C608" s="18"/>
      <c r="D608" s="16"/>
      <c r="E608" s="17"/>
      <c r="F608" s="18"/>
      <c r="G608" s="19"/>
      <c r="H608" s="19">
        <f t="shared" ref="H608:H652" si="37">D608*G608</f>
        <v>0</v>
      </c>
      <c r="K608" s="1"/>
    </row>
    <row r="609" spans="2:11" hidden="1" x14ac:dyDescent="0.2">
      <c r="B609" s="110"/>
      <c r="C609" s="18"/>
      <c r="D609" s="16"/>
      <c r="E609" s="17"/>
      <c r="F609" s="18"/>
      <c r="G609" s="19"/>
      <c r="H609" s="19">
        <f t="shared" si="37"/>
        <v>0</v>
      </c>
      <c r="K609" s="1"/>
    </row>
    <row r="610" spans="2:11" hidden="1" x14ac:dyDescent="0.2">
      <c r="B610" s="110"/>
      <c r="C610" s="18"/>
      <c r="D610" s="16"/>
      <c r="E610" s="17"/>
      <c r="F610" s="18"/>
      <c r="G610" s="19"/>
      <c r="H610" s="19">
        <f t="shared" si="37"/>
        <v>0</v>
      </c>
      <c r="K610" s="1"/>
    </row>
    <row r="611" spans="2:11" hidden="1" x14ac:dyDescent="0.2">
      <c r="B611" s="110"/>
      <c r="C611" s="18"/>
      <c r="D611" s="16"/>
      <c r="E611" s="17"/>
      <c r="F611" s="18"/>
      <c r="G611" s="19"/>
      <c r="H611" s="19">
        <f t="shared" si="37"/>
        <v>0</v>
      </c>
      <c r="K611" s="1"/>
    </row>
    <row r="612" spans="2:11" hidden="1" x14ac:dyDescent="0.2">
      <c r="B612" s="110"/>
      <c r="C612" s="18"/>
      <c r="D612" s="16"/>
      <c r="E612" s="17"/>
      <c r="F612" s="18"/>
      <c r="G612" s="19"/>
      <c r="H612" s="19">
        <f t="shared" si="37"/>
        <v>0</v>
      </c>
      <c r="K612" s="1"/>
    </row>
    <row r="613" spans="2:11" hidden="1" x14ac:dyDescent="0.2">
      <c r="B613" s="110"/>
      <c r="C613" s="18"/>
      <c r="D613" s="16"/>
      <c r="E613" s="17"/>
      <c r="F613" s="18"/>
      <c r="G613" s="19"/>
      <c r="H613" s="19">
        <f t="shared" si="37"/>
        <v>0</v>
      </c>
      <c r="K613" s="1"/>
    </row>
    <row r="614" spans="2:11" hidden="1" x14ac:dyDescent="0.2">
      <c r="B614" s="110"/>
      <c r="C614" s="18"/>
      <c r="D614" s="16"/>
      <c r="E614" s="17"/>
      <c r="F614" s="18"/>
      <c r="G614" s="19"/>
      <c r="H614" s="19">
        <f t="shared" si="37"/>
        <v>0</v>
      </c>
      <c r="K614" s="1"/>
    </row>
    <row r="615" spans="2:11" hidden="1" x14ac:dyDescent="0.2">
      <c r="B615" s="110"/>
      <c r="C615" s="18"/>
      <c r="D615" s="16"/>
      <c r="E615" s="17"/>
      <c r="F615" s="18"/>
      <c r="G615" s="19"/>
      <c r="H615" s="19">
        <f t="shared" si="37"/>
        <v>0</v>
      </c>
      <c r="K615" s="1"/>
    </row>
    <row r="616" spans="2:11" hidden="1" x14ac:dyDescent="0.2">
      <c r="B616" s="110"/>
      <c r="C616" s="18"/>
      <c r="D616" s="16"/>
      <c r="E616" s="17"/>
      <c r="F616" s="18"/>
      <c r="G616" s="19"/>
      <c r="H616" s="19">
        <f t="shared" si="37"/>
        <v>0</v>
      </c>
      <c r="K616" s="1"/>
    </row>
    <row r="617" spans="2:11" hidden="1" x14ac:dyDescent="0.2">
      <c r="B617" s="110"/>
      <c r="C617" s="18"/>
      <c r="D617" s="16"/>
      <c r="E617" s="17"/>
      <c r="F617" s="18"/>
      <c r="G617" s="19"/>
      <c r="H617" s="19">
        <f t="shared" si="37"/>
        <v>0</v>
      </c>
      <c r="K617" s="1"/>
    </row>
    <row r="618" spans="2:11" hidden="1" x14ac:dyDescent="0.2">
      <c r="B618" s="110"/>
      <c r="C618" s="18"/>
      <c r="D618" s="16"/>
      <c r="E618" s="17"/>
      <c r="F618" s="18"/>
      <c r="G618" s="19"/>
      <c r="H618" s="19">
        <f t="shared" si="37"/>
        <v>0</v>
      </c>
      <c r="K618" s="1"/>
    </row>
    <row r="619" spans="2:11" hidden="1" x14ac:dyDescent="0.2">
      <c r="B619" s="110"/>
      <c r="C619" s="18"/>
      <c r="D619" s="16"/>
      <c r="E619" s="17"/>
      <c r="F619" s="18"/>
      <c r="G619" s="19"/>
      <c r="H619" s="19">
        <f t="shared" si="37"/>
        <v>0</v>
      </c>
      <c r="K619" s="1"/>
    </row>
    <row r="620" spans="2:11" hidden="1" x14ac:dyDescent="0.2">
      <c r="B620" s="110"/>
      <c r="C620" s="18"/>
      <c r="D620" s="16"/>
      <c r="E620" s="17"/>
      <c r="F620" s="18"/>
      <c r="G620" s="19"/>
      <c r="H620" s="19">
        <f t="shared" si="37"/>
        <v>0</v>
      </c>
      <c r="K620" s="1"/>
    </row>
    <row r="621" spans="2:11" hidden="1" x14ac:dyDescent="0.2">
      <c r="B621" s="110"/>
      <c r="C621" s="18"/>
      <c r="D621" s="16"/>
      <c r="E621" s="17"/>
      <c r="F621" s="18"/>
      <c r="G621" s="19"/>
      <c r="H621" s="19">
        <f t="shared" si="37"/>
        <v>0</v>
      </c>
      <c r="K621" s="1"/>
    </row>
    <row r="622" spans="2:11" hidden="1" x14ac:dyDescent="0.2">
      <c r="B622" s="110"/>
      <c r="C622" s="18"/>
      <c r="D622" s="16"/>
      <c r="E622" s="17"/>
      <c r="F622" s="18"/>
      <c r="G622" s="19"/>
      <c r="H622" s="19">
        <f t="shared" si="37"/>
        <v>0</v>
      </c>
      <c r="K622" s="1"/>
    </row>
    <row r="623" spans="2:11" hidden="1" x14ac:dyDescent="0.2">
      <c r="B623" s="110"/>
      <c r="C623" s="18"/>
      <c r="D623" s="16"/>
      <c r="E623" s="17"/>
      <c r="F623" s="18"/>
      <c r="G623" s="19"/>
      <c r="H623" s="19">
        <f t="shared" si="37"/>
        <v>0</v>
      </c>
      <c r="K623" s="1"/>
    </row>
    <row r="624" spans="2:11" hidden="1" x14ac:dyDescent="0.2">
      <c r="B624" s="110"/>
      <c r="C624" s="18"/>
      <c r="D624" s="16"/>
      <c r="E624" s="17"/>
      <c r="F624" s="18"/>
      <c r="G624" s="19"/>
      <c r="H624" s="19">
        <f t="shared" si="37"/>
        <v>0</v>
      </c>
      <c r="K624" s="1"/>
    </row>
    <row r="625" spans="2:11" hidden="1" x14ac:dyDescent="0.2">
      <c r="B625" s="110"/>
      <c r="C625" s="18"/>
      <c r="D625" s="16"/>
      <c r="E625" s="17"/>
      <c r="F625" s="18"/>
      <c r="G625" s="19"/>
      <c r="H625" s="19">
        <f t="shared" si="37"/>
        <v>0</v>
      </c>
      <c r="K625" s="1"/>
    </row>
    <row r="626" spans="2:11" hidden="1" x14ac:dyDescent="0.2">
      <c r="B626" s="110"/>
      <c r="C626" s="18"/>
      <c r="D626" s="16"/>
      <c r="E626" s="17"/>
      <c r="F626" s="18"/>
      <c r="G626" s="19"/>
      <c r="H626" s="19">
        <f t="shared" si="37"/>
        <v>0</v>
      </c>
      <c r="K626" s="1"/>
    </row>
    <row r="627" spans="2:11" hidden="1" x14ac:dyDescent="0.2">
      <c r="B627" s="110"/>
      <c r="C627" s="18"/>
      <c r="D627" s="16"/>
      <c r="E627" s="17"/>
      <c r="F627" s="18"/>
      <c r="G627" s="19"/>
      <c r="H627" s="19">
        <f t="shared" si="37"/>
        <v>0</v>
      </c>
      <c r="K627" s="1"/>
    </row>
    <row r="628" spans="2:11" hidden="1" x14ac:dyDescent="0.2">
      <c r="B628" s="110"/>
      <c r="C628" s="18"/>
      <c r="D628" s="16"/>
      <c r="E628" s="17"/>
      <c r="F628" s="18"/>
      <c r="G628" s="19"/>
      <c r="H628" s="19">
        <f t="shared" si="37"/>
        <v>0</v>
      </c>
      <c r="K628" s="1"/>
    </row>
    <row r="629" spans="2:11" hidden="1" x14ac:dyDescent="0.2">
      <c r="B629" s="110"/>
      <c r="C629" s="18"/>
      <c r="D629" s="16"/>
      <c r="E629" s="17"/>
      <c r="F629" s="18"/>
      <c r="G629" s="19"/>
      <c r="H629" s="19">
        <f t="shared" si="37"/>
        <v>0</v>
      </c>
      <c r="K629" s="1"/>
    </row>
    <row r="630" spans="2:11" hidden="1" x14ac:dyDescent="0.2">
      <c r="B630" s="110"/>
      <c r="C630" s="18"/>
      <c r="D630" s="16"/>
      <c r="E630" s="17"/>
      <c r="F630" s="18"/>
      <c r="G630" s="19"/>
      <c r="H630" s="19">
        <f t="shared" si="37"/>
        <v>0</v>
      </c>
      <c r="K630" s="1"/>
    </row>
    <row r="631" spans="2:11" hidden="1" x14ac:dyDescent="0.2">
      <c r="B631" s="110"/>
      <c r="C631" s="18"/>
      <c r="D631" s="16"/>
      <c r="E631" s="17"/>
      <c r="F631" s="18"/>
      <c r="G631" s="19"/>
      <c r="H631" s="19">
        <f t="shared" si="37"/>
        <v>0</v>
      </c>
      <c r="K631" s="1"/>
    </row>
    <row r="632" spans="2:11" hidden="1" x14ac:dyDescent="0.2">
      <c r="B632" s="110"/>
      <c r="C632" s="18"/>
      <c r="D632" s="16"/>
      <c r="E632" s="17"/>
      <c r="F632" s="18"/>
      <c r="G632" s="19"/>
      <c r="H632" s="19">
        <f t="shared" si="37"/>
        <v>0</v>
      </c>
      <c r="K632" s="1"/>
    </row>
    <row r="633" spans="2:11" hidden="1" x14ac:dyDescent="0.2">
      <c r="B633" s="110"/>
      <c r="C633" s="18"/>
      <c r="D633" s="16"/>
      <c r="E633" s="17"/>
      <c r="F633" s="18"/>
      <c r="G633" s="19"/>
      <c r="H633" s="19">
        <f t="shared" si="37"/>
        <v>0</v>
      </c>
      <c r="K633" s="1"/>
    </row>
    <row r="634" spans="2:11" hidden="1" x14ac:dyDescent="0.2">
      <c r="B634" s="110"/>
      <c r="C634" s="18"/>
      <c r="D634" s="16"/>
      <c r="E634" s="17"/>
      <c r="F634" s="18"/>
      <c r="G634" s="19"/>
      <c r="H634" s="19">
        <f t="shared" si="37"/>
        <v>0</v>
      </c>
      <c r="K634" s="1"/>
    </row>
    <row r="635" spans="2:11" hidden="1" x14ac:dyDescent="0.2">
      <c r="B635" s="110"/>
      <c r="C635" s="18"/>
      <c r="D635" s="16"/>
      <c r="E635" s="17"/>
      <c r="F635" s="18"/>
      <c r="G635" s="19"/>
      <c r="H635" s="19">
        <f t="shared" si="37"/>
        <v>0</v>
      </c>
      <c r="K635" s="1"/>
    </row>
    <row r="636" spans="2:11" hidden="1" x14ac:dyDescent="0.2">
      <c r="B636" s="110"/>
      <c r="C636" s="18"/>
      <c r="D636" s="16"/>
      <c r="E636" s="17"/>
      <c r="F636" s="18"/>
      <c r="G636" s="19"/>
      <c r="H636" s="19">
        <f t="shared" si="37"/>
        <v>0</v>
      </c>
      <c r="K636" s="1"/>
    </row>
    <row r="637" spans="2:11" hidden="1" x14ac:dyDescent="0.2">
      <c r="B637" s="110"/>
      <c r="C637" s="18"/>
      <c r="D637" s="16"/>
      <c r="E637" s="17"/>
      <c r="F637" s="18"/>
      <c r="G637" s="19"/>
      <c r="H637" s="19">
        <f t="shared" si="37"/>
        <v>0</v>
      </c>
      <c r="K637" s="1"/>
    </row>
    <row r="638" spans="2:11" hidden="1" x14ac:dyDescent="0.2">
      <c r="B638" s="110"/>
      <c r="C638" s="18"/>
      <c r="D638" s="16"/>
      <c r="E638" s="17"/>
      <c r="F638" s="18"/>
      <c r="G638" s="19"/>
      <c r="H638" s="19">
        <f t="shared" si="37"/>
        <v>0</v>
      </c>
      <c r="K638" s="1"/>
    </row>
    <row r="639" spans="2:11" hidden="1" x14ac:dyDescent="0.2">
      <c r="B639" s="110"/>
      <c r="C639" s="18"/>
      <c r="D639" s="16"/>
      <c r="E639" s="17"/>
      <c r="F639" s="18"/>
      <c r="G639" s="19"/>
      <c r="H639" s="19">
        <f t="shared" si="37"/>
        <v>0</v>
      </c>
      <c r="K639" s="1"/>
    </row>
    <row r="640" spans="2:11" hidden="1" x14ac:dyDescent="0.2">
      <c r="B640" s="110"/>
      <c r="C640" s="18"/>
      <c r="D640" s="16"/>
      <c r="E640" s="17"/>
      <c r="F640" s="18"/>
      <c r="G640" s="19"/>
      <c r="H640" s="19">
        <f t="shared" si="37"/>
        <v>0</v>
      </c>
      <c r="K640" s="1"/>
    </row>
    <row r="641" spans="1:11" hidden="1" x14ac:dyDescent="0.2">
      <c r="B641" s="110"/>
      <c r="C641" s="18"/>
      <c r="D641" s="16"/>
      <c r="E641" s="17"/>
      <c r="F641" s="18"/>
      <c r="G641" s="19"/>
      <c r="H641" s="19">
        <f t="shared" si="37"/>
        <v>0</v>
      </c>
      <c r="K641" s="1"/>
    </row>
    <row r="642" spans="1:11" hidden="1" x14ac:dyDescent="0.2">
      <c r="B642" s="110"/>
      <c r="C642" s="18"/>
      <c r="D642" s="16"/>
      <c r="E642" s="17"/>
      <c r="F642" s="18"/>
      <c r="G642" s="19"/>
      <c r="H642" s="19">
        <f t="shared" si="37"/>
        <v>0</v>
      </c>
      <c r="K642" s="1"/>
    </row>
    <row r="643" spans="1:11" hidden="1" x14ac:dyDescent="0.2">
      <c r="B643" s="110"/>
      <c r="C643" s="18"/>
      <c r="D643" s="16"/>
      <c r="E643" s="17"/>
      <c r="F643" s="18"/>
      <c r="G643" s="19"/>
      <c r="H643" s="19">
        <f t="shared" si="37"/>
        <v>0</v>
      </c>
      <c r="K643" s="1"/>
    </row>
    <row r="644" spans="1:11" hidden="1" x14ac:dyDescent="0.2">
      <c r="B644" s="110"/>
      <c r="C644" s="18"/>
      <c r="D644" s="16"/>
      <c r="E644" s="17"/>
      <c r="F644" s="18"/>
      <c r="G644" s="19"/>
      <c r="H644" s="19">
        <f t="shared" si="37"/>
        <v>0</v>
      </c>
      <c r="K644" s="1"/>
    </row>
    <row r="645" spans="1:11" hidden="1" x14ac:dyDescent="0.2">
      <c r="B645" s="110"/>
      <c r="C645" s="18"/>
      <c r="D645" s="16"/>
      <c r="E645" s="17"/>
      <c r="F645" s="18"/>
      <c r="G645" s="19"/>
      <c r="H645" s="19">
        <f t="shared" si="37"/>
        <v>0</v>
      </c>
      <c r="K645" s="1"/>
    </row>
    <row r="646" spans="1:11" hidden="1" x14ac:dyDescent="0.2">
      <c r="B646" s="110"/>
      <c r="C646" s="18"/>
      <c r="D646" s="16"/>
      <c r="E646" s="17"/>
      <c r="F646" s="18"/>
      <c r="G646" s="19"/>
      <c r="H646" s="19">
        <f t="shared" si="37"/>
        <v>0</v>
      </c>
      <c r="K646" s="1"/>
    </row>
    <row r="647" spans="1:11" hidden="1" x14ac:dyDescent="0.2">
      <c r="B647" s="110"/>
      <c r="C647" s="18"/>
      <c r="D647" s="16"/>
      <c r="E647" s="17"/>
      <c r="F647" s="18"/>
      <c r="G647" s="19"/>
      <c r="H647" s="19">
        <f t="shared" si="37"/>
        <v>0</v>
      </c>
      <c r="K647" s="1"/>
    </row>
    <row r="648" spans="1:11" hidden="1" x14ac:dyDescent="0.2">
      <c r="B648" s="110"/>
      <c r="C648" s="18"/>
      <c r="D648" s="16"/>
      <c r="E648" s="17"/>
      <c r="F648" s="18"/>
      <c r="G648" s="19"/>
      <c r="H648" s="19">
        <f t="shared" si="37"/>
        <v>0</v>
      </c>
      <c r="K648" s="1"/>
    </row>
    <row r="649" spans="1:11" hidden="1" x14ac:dyDescent="0.2">
      <c r="B649" s="110"/>
      <c r="C649" s="18"/>
      <c r="D649" s="16"/>
      <c r="E649" s="17"/>
      <c r="F649" s="18"/>
      <c r="G649" s="19"/>
      <c r="H649" s="19">
        <f t="shared" si="37"/>
        <v>0</v>
      </c>
      <c r="K649" s="1"/>
    </row>
    <row r="650" spans="1:11" hidden="1" x14ac:dyDescent="0.2">
      <c r="B650" s="110"/>
      <c r="C650" s="18"/>
      <c r="D650" s="16"/>
      <c r="E650" s="17"/>
      <c r="F650" s="18"/>
      <c r="G650" s="19"/>
      <c r="H650" s="19">
        <f t="shared" si="37"/>
        <v>0</v>
      </c>
      <c r="K650" s="1"/>
    </row>
    <row r="651" spans="1:11" hidden="1" x14ac:dyDescent="0.2">
      <c r="B651" s="110"/>
      <c r="C651" s="18"/>
      <c r="D651" s="16"/>
      <c r="E651" s="17"/>
      <c r="F651" s="18"/>
      <c r="G651" s="19"/>
      <c r="H651" s="19">
        <f t="shared" si="37"/>
        <v>0</v>
      </c>
      <c r="K651" s="1"/>
    </row>
    <row r="652" spans="1:11" ht="15.75" hidden="1" thickBot="1" x14ac:dyDescent="0.25">
      <c r="B652" s="111"/>
      <c r="C652" s="18"/>
      <c r="D652" s="16"/>
      <c r="E652" s="17"/>
      <c r="F652" s="18"/>
      <c r="G652" s="19"/>
      <c r="H652" s="19">
        <f t="shared" si="37"/>
        <v>0</v>
      </c>
      <c r="K652" s="1"/>
    </row>
    <row r="653" spans="1:11" ht="16.5" hidden="1" thickTop="1" thickBot="1" x14ac:dyDescent="0.25">
      <c r="H653" s="22">
        <f>SUM(H607:H652)</f>
        <v>0</v>
      </c>
      <c r="K653" s="1"/>
    </row>
    <row r="654" spans="1:11" ht="15.75" hidden="1" thickTop="1" x14ac:dyDescent="0.2">
      <c r="K654" s="1"/>
    </row>
    <row r="655" spans="1:11" ht="15.75" hidden="1" x14ac:dyDescent="0.25">
      <c r="A655" s="1">
        <v>39</v>
      </c>
      <c r="B655" s="11" t="s">
        <v>6</v>
      </c>
      <c r="C655" s="12" t="s">
        <v>7</v>
      </c>
      <c r="D655" s="12" t="s">
        <v>8</v>
      </c>
      <c r="E655" s="13" t="s">
        <v>9</v>
      </c>
      <c r="F655" s="12" t="s">
        <v>10</v>
      </c>
      <c r="G655" s="14" t="s">
        <v>11</v>
      </c>
      <c r="H655" s="14" t="s">
        <v>12</v>
      </c>
      <c r="K655" s="1"/>
    </row>
    <row r="656" spans="1:11" hidden="1" x14ac:dyDescent="0.2">
      <c r="B656" s="109"/>
      <c r="C656" s="18"/>
      <c r="D656" s="16"/>
      <c r="E656" s="17"/>
      <c r="F656" s="18"/>
      <c r="G656" s="19"/>
      <c r="H656" s="19">
        <f>D656*G656</f>
        <v>0</v>
      </c>
      <c r="K656" s="1"/>
    </row>
    <row r="657" spans="2:11" hidden="1" x14ac:dyDescent="0.2">
      <c r="B657" s="110"/>
      <c r="C657" s="18"/>
      <c r="D657" s="16"/>
      <c r="E657" s="17"/>
      <c r="F657" s="18"/>
      <c r="G657" s="19"/>
      <c r="H657" s="19">
        <f t="shared" ref="H657:H674" si="38">D657*G657</f>
        <v>0</v>
      </c>
      <c r="K657" s="1"/>
    </row>
    <row r="658" spans="2:11" hidden="1" x14ac:dyDescent="0.2">
      <c r="B658" s="110"/>
      <c r="C658" s="18"/>
      <c r="D658" s="16"/>
      <c r="E658" s="17"/>
      <c r="F658" s="18"/>
      <c r="G658" s="19"/>
      <c r="H658" s="19">
        <f t="shared" si="38"/>
        <v>0</v>
      </c>
      <c r="K658" s="1"/>
    </row>
    <row r="659" spans="2:11" hidden="1" x14ac:dyDescent="0.2">
      <c r="B659" s="110"/>
      <c r="C659" s="18"/>
      <c r="D659" s="16"/>
      <c r="E659" s="17"/>
      <c r="F659" s="18"/>
      <c r="G659" s="19"/>
      <c r="H659" s="19">
        <f t="shared" si="38"/>
        <v>0</v>
      </c>
      <c r="K659" s="1"/>
    </row>
    <row r="660" spans="2:11" hidden="1" x14ac:dyDescent="0.2">
      <c r="B660" s="110"/>
      <c r="C660" s="18"/>
      <c r="D660" s="16"/>
      <c r="E660" s="17"/>
      <c r="F660" s="18"/>
      <c r="G660" s="19"/>
      <c r="H660" s="19">
        <f t="shared" si="38"/>
        <v>0</v>
      </c>
      <c r="K660" s="1"/>
    </row>
    <row r="661" spans="2:11" hidden="1" x14ac:dyDescent="0.2">
      <c r="B661" s="110"/>
      <c r="C661" s="18"/>
      <c r="D661" s="16"/>
      <c r="E661" s="17"/>
      <c r="F661" s="18"/>
      <c r="G661" s="19"/>
      <c r="H661" s="19">
        <f t="shared" si="38"/>
        <v>0</v>
      </c>
      <c r="K661" s="1"/>
    </row>
    <row r="662" spans="2:11" hidden="1" x14ac:dyDescent="0.2">
      <c r="B662" s="110"/>
      <c r="C662" s="18"/>
      <c r="D662" s="16"/>
      <c r="E662" s="17"/>
      <c r="F662" s="18"/>
      <c r="G662" s="19"/>
      <c r="H662" s="19">
        <f t="shared" si="38"/>
        <v>0</v>
      </c>
      <c r="K662" s="1"/>
    </row>
    <row r="663" spans="2:11" hidden="1" x14ac:dyDescent="0.2">
      <c r="B663" s="110"/>
      <c r="C663" s="18"/>
      <c r="D663" s="16"/>
      <c r="E663" s="17"/>
      <c r="F663" s="18"/>
      <c r="G663" s="19"/>
      <c r="H663" s="19">
        <f t="shared" si="38"/>
        <v>0</v>
      </c>
      <c r="K663" s="1"/>
    </row>
    <row r="664" spans="2:11" hidden="1" x14ac:dyDescent="0.2">
      <c r="B664" s="110"/>
      <c r="C664" s="18"/>
      <c r="D664" s="16"/>
      <c r="E664" s="17"/>
      <c r="F664" s="18"/>
      <c r="G664" s="19"/>
      <c r="H664" s="19">
        <f t="shared" si="38"/>
        <v>0</v>
      </c>
      <c r="K664" s="1"/>
    </row>
    <row r="665" spans="2:11" hidden="1" x14ac:dyDescent="0.2">
      <c r="B665" s="110"/>
      <c r="C665" s="18"/>
      <c r="D665" s="16"/>
      <c r="E665" s="17"/>
      <c r="F665" s="18"/>
      <c r="G665" s="19"/>
      <c r="H665" s="19">
        <f t="shared" si="38"/>
        <v>0</v>
      </c>
      <c r="K665" s="1"/>
    </row>
    <row r="666" spans="2:11" hidden="1" x14ac:dyDescent="0.2">
      <c r="B666" s="110"/>
      <c r="C666" s="18"/>
      <c r="D666" s="16"/>
      <c r="E666" s="17"/>
      <c r="F666" s="18"/>
      <c r="G666" s="19"/>
      <c r="H666" s="19">
        <f t="shared" si="38"/>
        <v>0</v>
      </c>
      <c r="K666" s="1"/>
    </row>
    <row r="667" spans="2:11" hidden="1" x14ac:dyDescent="0.2">
      <c r="B667" s="110"/>
      <c r="C667" s="18"/>
      <c r="D667" s="16"/>
      <c r="E667" s="17"/>
      <c r="F667" s="18"/>
      <c r="G667" s="19"/>
      <c r="H667" s="19">
        <f t="shared" si="38"/>
        <v>0</v>
      </c>
      <c r="K667" s="1"/>
    </row>
    <row r="668" spans="2:11" hidden="1" x14ac:dyDescent="0.2">
      <c r="B668" s="110"/>
      <c r="C668" s="18"/>
      <c r="D668" s="16"/>
      <c r="E668" s="17"/>
      <c r="F668" s="18"/>
      <c r="G668" s="19"/>
      <c r="H668" s="19">
        <f t="shared" si="38"/>
        <v>0</v>
      </c>
      <c r="K668" s="1"/>
    </row>
    <row r="669" spans="2:11" hidden="1" x14ac:dyDescent="0.2">
      <c r="B669" s="110"/>
      <c r="C669" s="18"/>
      <c r="D669" s="16"/>
      <c r="E669" s="17"/>
      <c r="F669" s="18"/>
      <c r="G669" s="19"/>
      <c r="H669" s="19">
        <f t="shared" si="38"/>
        <v>0</v>
      </c>
      <c r="K669" s="1"/>
    </row>
    <row r="670" spans="2:11" hidden="1" x14ac:dyDescent="0.2">
      <c r="B670" s="110"/>
      <c r="C670" s="18"/>
      <c r="D670" s="16"/>
      <c r="E670" s="17"/>
      <c r="F670" s="18"/>
      <c r="G670" s="19"/>
      <c r="H670" s="19">
        <f t="shared" si="38"/>
        <v>0</v>
      </c>
      <c r="K670" s="1"/>
    </row>
    <row r="671" spans="2:11" hidden="1" x14ac:dyDescent="0.2">
      <c r="B671" s="110"/>
      <c r="C671" s="18"/>
      <c r="D671" s="16"/>
      <c r="E671" s="17"/>
      <c r="F671" s="18"/>
      <c r="G671" s="19"/>
      <c r="H671" s="19">
        <f t="shared" si="38"/>
        <v>0</v>
      </c>
      <c r="K671" s="1"/>
    </row>
    <row r="672" spans="2:11" hidden="1" x14ac:dyDescent="0.2">
      <c r="B672" s="110"/>
      <c r="C672" s="18"/>
      <c r="D672" s="16"/>
      <c r="E672" s="17"/>
      <c r="F672" s="18"/>
      <c r="G672" s="19"/>
      <c r="H672" s="19">
        <f t="shared" si="38"/>
        <v>0</v>
      </c>
      <c r="K672" s="1"/>
    </row>
    <row r="673" spans="1:11" hidden="1" x14ac:dyDescent="0.2">
      <c r="B673" s="110"/>
      <c r="C673" s="18"/>
      <c r="D673" s="16"/>
      <c r="E673" s="17"/>
      <c r="F673" s="18"/>
      <c r="G673" s="19"/>
      <c r="H673" s="19">
        <f t="shared" si="38"/>
        <v>0</v>
      </c>
      <c r="K673" s="1"/>
    </row>
    <row r="674" spans="1:11" ht="15.75" hidden="1" thickBot="1" x14ac:dyDescent="0.25">
      <c r="B674" s="111"/>
      <c r="C674" s="18"/>
      <c r="D674" s="16"/>
      <c r="E674" s="17"/>
      <c r="F674" s="18"/>
      <c r="G674" s="19"/>
      <c r="H674" s="19">
        <f t="shared" si="38"/>
        <v>0</v>
      </c>
      <c r="K674" s="1"/>
    </row>
    <row r="675" spans="1:11" ht="16.5" hidden="1" thickTop="1" thickBot="1" x14ac:dyDescent="0.25">
      <c r="H675" s="22">
        <f>SUM(H656:H674)</f>
        <v>0</v>
      </c>
      <c r="K675" s="1"/>
    </row>
    <row r="676" spans="1:11" ht="15.75" hidden="1" thickTop="1" x14ac:dyDescent="0.2">
      <c r="K676" s="1"/>
    </row>
    <row r="677" spans="1:11" ht="15.75" hidden="1" x14ac:dyDescent="0.25">
      <c r="A677" s="1">
        <v>40</v>
      </c>
      <c r="B677" s="11" t="s">
        <v>6</v>
      </c>
      <c r="C677" s="12" t="s">
        <v>7</v>
      </c>
      <c r="D677" s="12" t="s">
        <v>8</v>
      </c>
      <c r="E677" s="13" t="s">
        <v>9</v>
      </c>
      <c r="F677" s="12" t="s">
        <v>10</v>
      </c>
      <c r="G677" s="14" t="s">
        <v>11</v>
      </c>
      <c r="H677" s="14" t="s">
        <v>12</v>
      </c>
      <c r="K677" s="1"/>
    </row>
    <row r="678" spans="1:11" hidden="1" x14ac:dyDescent="0.2">
      <c r="B678" s="109"/>
      <c r="C678" s="18"/>
      <c r="D678" s="16"/>
      <c r="E678" s="17"/>
      <c r="F678" s="18"/>
      <c r="G678" s="19"/>
      <c r="H678" s="19">
        <f t="shared" ref="H678:H687" si="39">D678*G678</f>
        <v>0</v>
      </c>
      <c r="K678" s="1"/>
    </row>
    <row r="679" spans="1:11" hidden="1" x14ac:dyDescent="0.2">
      <c r="B679" s="110"/>
      <c r="C679" s="18"/>
      <c r="D679" s="16"/>
      <c r="E679" s="17"/>
      <c r="F679" s="18"/>
      <c r="G679" s="19"/>
      <c r="H679" s="19">
        <f t="shared" si="39"/>
        <v>0</v>
      </c>
      <c r="K679" s="1"/>
    </row>
    <row r="680" spans="1:11" hidden="1" x14ac:dyDescent="0.2">
      <c r="B680" s="110"/>
      <c r="C680" s="18"/>
      <c r="D680" s="16"/>
      <c r="E680" s="17"/>
      <c r="F680" s="18"/>
      <c r="G680" s="19"/>
      <c r="H680" s="19">
        <f t="shared" si="39"/>
        <v>0</v>
      </c>
      <c r="K680" s="1"/>
    </row>
    <row r="681" spans="1:11" hidden="1" x14ac:dyDescent="0.2">
      <c r="B681" s="110"/>
      <c r="C681" s="18"/>
      <c r="D681" s="16"/>
      <c r="E681" s="17"/>
      <c r="F681" s="18"/>
      <c r="G681" s="19"/>
      <c r="H681" s="19">
        <f t="shared" si="39"/>
        <v>0</v>
      </c>
      <c r="K681" s="1"/>
    </row>
    <row r="682" spans="1:11" hidden="1" x14ac:dyDescent="0.2">
      <c r="B682" s="110"/>
      <c r="C682" s="18"/>
      <c r="D682" s="16"/>
      <c r="E682" s="17"/>
      <c r="F682" s="18"/>
      <c r="G682" s="19"/>
      <c r="H682" s="19">
        <f t="shared" si="39"/>
        <v>0</v>
      </c>
      <c r="K682" s="1"/>
    </row>
    <row r="683" spans="1:11" hidden="1" x14ac:dyDescent="0.2">
      <c r="B683" s="110"/>
      <c r="C683" s="18"/>
      <c r="D683" s="16"/>
      <c r="E683" s="17"/>
      <c r="F683" s="18"/>
      <c r="G683" s="19"/>
      <c r="H683" s="19">
        <f t="shared" si="39"/>
        <v>0</v>
      </c>
      <c r="K683" s="1"/>
    </row>
    <row r="684" spans="1:11" hidden="1" x14ac:dyDescent="0.2">
      <c r="B684" s="110"/>
      <c r="C684" s="18"/>
      <c r="D684" s="16"/>
      <c r="E684" s="17"/>
      <c r="F684" s="18"/>
      <c r="G684" s="19"/>
      <c r="H684" s="19">
        <f t="shared" si="39"/>
        <v>0</v>
      </c>
      <c r="K684" s="1"/>
    </row>
    <row r="685" spans="1:11" hidden="1" x14ac:dyDescent="0.2">
      <c r="B685" s="110"/>
      <c r="C685" s="18"/>
      <c r="D685" s="16"/>
      <c r="E685" s="17"/>
      <c r="F685" s="18"/>
      <c r="G685" s="19"/>
      <c r="H685" s="19">
        <f t="shared" si="39"/>
        <v>0</v>
      </c>
      <c r="K685" s="1"/>
    </row>
    <row r="686" spans="1:11" hidden="1" x14ac:dyDescent="0.2">
      <c r="B686" s="110"/>
      <c r="C686" s="18"/>
      <c r="D686" s="16"/>
      <c r="E686" s="30"/>
      <c r="F686" s="31"/>
      <c r="G686" s="19"/>
      <c r="H686" s="19">
        <f t="shared" si="39"/>
        <v>0</v>
      </c>
      <c r="K686" s="1"/>
    </row>
    <row r="687" spans="1:11" ht="15.75" hidden="1" thickBot="1" x14ac:dyDescent="0.25">
      <c r="B687" s="111"/>
      <c r="C687" s="18"/>
      <c r="D687" s="16"/>
      <c r="E687" s="17"/>
      <c r="F687" s="18"/>
      <c r="G687" s="19"/>
      <c r="H687" s="19">
        <f t="shared" si="39"/>
        <v>0</v>
      </c>
      <c r="K687" s="1"/>
    </row>
    <row r="688" spans="1:11" ht="16.5" hidden="1" thickTop="1" thickBot="1" x14ac:dyDescent="0.25">
      <c r="H688" s="22">
        <f>SUM(H678:H687)</f>
        <v>0</v>
      </c>
      <c r="K688" s="1"/>
    </row>
    <row r="689" spans="1:11" ht="15.75" hidden="1" thickTop="1" x14ac:dyDescent="0.2">
      <c r="K689" s="1"/>
    </row>
    <row r="690" spans="1:11" ht="15.75" hidden="1" x14ac:dyDescent="0.25">
      <c r="A690" s="1">
        <v>41</v>
      </c>
      <c r="B690" s="11" t="s">
        <v>6</v>
      </c>
      <c r="C690" s="12" t="s">
        <v>7</v>
      </c>
      <c r="D690" s="12" t="s">
        <v>8</v>
      </c>
      <c r="E690" s="13" t="s">
        <v>9</v>
      </c>
      <c r="F690" s="12" t="s">
        <v>10</v>
      </c>
      <c r="G690" s="14" t="s">
        <v>11</v>
      </c>
      <c r="H690" s="14" t="s">
        <v>12</v>
      </c>
      <c r="K690" s="1"/>
    </row>
    <row r="691" spans="1:11" hidden="1" x14ac:dyDescent="0.2">
      <c r="B691" s="109"/>
      <c r="C691" s="18"/>
      <c r="D691" s="16"/>
      <c r="E691" s="17"/>
      <c r="F691" s="18"/>
      <c r="G691" s="19"/>
      <c r="H691" s="19">
        <f>D691*G691</f>
        <v>0</v>
      </c>
      <c r="K691" s="1"/>
    </row>
    <row r="692" spans="1:11" hidden="1" x14ac:dyDescent="0.2">
      <c r="B692" s="110"/>
      <c r="C692" s="18"/>
      <c r="D692" s="16"/>
      <c r="E692" s="17"/>
      <c r="F692" s="18"/>
      <c r="G692" s="19"/>
      <c r="H692" s="19">
        <f t="shared" ref="H692:H745" si="40">D692*G692</f>
        <v>0</v>
      </c>
      <c r="K692" s="1"/>
    </row>
    <row r="693" spans="1:11" hidden="1" x14ac:dyDescent="0.2">
      <c r="B693" s="110"/>
      <c r="C693" s="18"/>
      <c r="D693" s="16"/>
      <c r="E693" s="17"/>
      <c r="F693" s="18"/>
      <c r="G693" s="19"/>
      <c r="H693" s="19">
        <f t="shared" si="40"/>
        <v>0</v>
      </c>
      <c r="K693" s="1"/>
    </row>
    <row r="694" spans="1:11" hidden="1" x14ac:dyDescent="0.2">
      <c r="B694" s="110"/>
      <c r="C694" s="18"/>
      <c r="D694" s="16"/>
      <c r="E694" s="17"/>
      <c r="F694" s="18"/>
      <c r="G694" s="19"/>
      <c r="H694" s="19">
        <f t="shared" si="40"/>
        <v>0</v>
      </c>
      <c r="K694" s="1"/>
    </row>
    <row r="695" spans="1:11" hidden="1" x14ac:dyDescent="0.2">
      <c r="B695" s="110"/>
      <c r="C695" s="18"/>
      <c r="D695" s="16"/>
      <c r="E695" s="17"/>
      <c r="F695" s="18"/>
      <c r="G695" s="19"/>
      <c r="H695" s="19">
        <f t="shared" si="40"/>
        <v>0</v>
      </c>
      <c r="K695" s="1"/>
    </row>
    <row r="696" spans="1:11" hidden="1" x14ac:dyDescent="0.2">
      <c r="B696" s="110"/>
      <c r="C696" s="18"/>
      <c r="D696" s="16"/>
      <c r="E696" s="17"/>
      <c r="F696" s="18"/>
      <c r="G696" s="19"/>
      <c r="H696" s="19">
        <f t="shared" si="40"/>
        <v>0</v>
      </c>
      <c r="K696" s="1"/>
    </row>
    <row r="697" spans="1:11" hidden="1" x14ac:dyDescent="0.2">
      <c r="B697" s="110"/>
      <c r="C697" s="18"/>
      <c r="D697" s="16"/>
      <c r="E697" s="17"/>
      <c r="F697" s="18"/>
      <c r="G697" s="19"/>
      <c r="H697" s="19">
        <f t="shared" si="40"/>
        <v>0</v>
      </c>
      <c r="K697" s="1"/>
    </row>
    <row r="698" spans="1:11" hidden="1" x14ac:dyDescent="0.2">
      <c r="B698" s="110"/>
      <c r="C698" s="18"/>
      <c r="D698" s="16"/>
      <c r="E698" s="17"/>
      <c r="F698" s="18"/>
      <c r="G698" s="19"/>
      <c r="H698" s="19">
        <f t="shared" si="40"/>
        <v>0</v>
      </c>
      <c r="K698" s="1"/>
    </row>
    <row r="699" spans="1:11" hidden="1" x14ac:dyDescent="0.2">
      <c r="B699" s="110"/>
      <c r="C699" s="18"/>
      <c r="D699" s="16"/>
      <c r="E699" s="17"/>
      <c r="F699" s="18"/>
      <c r="G699" s="19"/>
      <c r="H699" s="19">
        <f t="shared" si="40"/>
        <v>0</v>
      </c>
      <c r="K699" s="1"/>
    </row>
    <row r="700" spans="1:11" hidden="1" x14ac:dyDescent="0.2">
      <c r="B700" s="110"/>
      <c r="C700" s="18"/>
      <c r="D700" s="16"/>
      <c r="E700" s="17"/>
      <c r="F700" s="18"/>
      <c r="G700" s="19"/>
      <c r="H700" s="19">
        <f t="shared" si="40"/>
        <v>0</v>
      </c>
      <c r="K700" s="1"/>
    </row>
    <row r="701" spans="1:11" hidden="1" x14ac:dyDescent="0.2">
      <c r="B701" s="110"/>
      <c r="C701" s="18"/>
      <c r="D701" s="16"/>
      <c r="E701" s="17"/>
      <c r="F701" s="18"/>
      <c r="G701" s="19"/>
      <c r="H701" s="19">
        <f t="shared" si="40"/>
        <v>0</v>
      </c>
      <c r="K701" s="1"/>
    </row>
    <row r="702" spans="1:11" hidden="1" x14ac:dyDescent="0.2">
      <c r="B702" s="110"/>
      <c r="C702" s="18"/>
      <c r="D702" s="16"/>
      <c r="E702" s="17"/>
      <c r="F702" s="18"/>
      <c r="G702" s="19"/>
      <c r="H702" s="19">
        <f t="shared" si="40"/>
        <v>0</v>
      </c>
      <c r="K702" s="1"/>
    </row>
    <row r="703" spans="1:11" hidden="1" x14ac:dyDescent="0.2">
      <c r="B703" s="110"/>
      <c r="C703" s="18"/>
      <c r="D703" s="16"/>
      <c r="E703" s="17"/>
      <c r="F703" s="18"/>
      <c r="G703" s="19"/>
      <c r="H703" s="19">
        <f t="shared" si="40"/>
        <v>0</v>
      </c>
      <c r="K703" s="1"/>
    </row>
    <row r="704" spans="1:11" hidden="1" x14ac:dyDescent="0.2">
      <c r="B704" s="110"/>
      <c r="C704" s="18"/>
      <c r="D704" s="16"/>
      <c r="E704" s="17"/>
      <c r="F704" s="18"/>
      <c r="G704" s="19"/>
      <c r="H704" s="19">
        <f t="shared" si="40"/>
        <v>0</v>
      </c>
      <c r="K704" s="1"/>
    </row>
    <row r="705" spans="2:11" hidden="1" x14ac:dyDescent="0.2">
      <c r="B705" s="110"/>
      <c r="C705" s="18"/>
      <c r="D705" s="16"/>
      <c r="E705" s="17"/>
      <c r="F705" s="18"/>
      <c r="G705" s="19"/>
      <c r="H705" s="19">
        <f t="shared" si="40"/>
        <v>0</v>
      </c>
      <c r="K705" s="1"/>
    </row>
    <row r="706" spans="2:11" hidden="1" x14ac:dyDescent="0.2">
      <c r="B706" s="110"/>
      <c r="C706" s="18"/>
      <c r="D706" s="16"/>
      <c r="E706" s="17"/>
      <c r="F706" s="18"/>
      <c r="G706" s="19"/>
      <c r="H706" s="19">
        <f t="shared" si="40"/>
        <v>0</v>
      </c>
      <c r="K706" s="1"/>
    </row>
    <row r="707" spans="2:11" hidden="1" x14ac:dyDescent="0.2">
      <c r="B707" s="110"/>
      <c r="C707" s="18"/>
      <c r="D707" s="16"/>
      <c r="E707" s="17"/>
      <c r="F707" s="18"/>
      <c r="G707" s="19"/>
      <c r="H707" s="19">
        <f t="shared" si="40"/>
        <v>0</v>
      </c>
      <c r="K707" s="1"/>
    </row>
    <row r="708" spans="2:11" hidden="1" x14ac:dyDescent="0.2">
      <c r="B708" s="110"/>
      <c r="C708" s="18"/>
      <c r="D708" s="16"/>
      <c r="E708" s="17"/>
      <c r="F708" s="18"/>
      <c r="G708" s="19"/>
      <c r="H708" s="19">
        <f t="shared" si="40"/>
        <v>0</v>
      </c>
      <c r="K708" s="1"/>
    </row>
    <row r="709" spans="2:11" hidden="1" x14ac:dyDescent="0.2">
      <c r="B709" s="110"/>
      <c r="C709" s="18"/>
      <c r="D709" s="16"/>
      <c r="E709" s="17"/>
      <c r="F709" s="18"/>
      <c r="G709" s="19"/>
      <c r="H709" s="19">
        <f t="shared" si="40"/>
        <v>0</v>
      </c>
      <c r="K709" s="1"/>
    </row>
    <row r="710" spans="2:11" hidden="1" x14ac:dyDescent="0.2">
      <c r="B710" s="110"/>
      <c r="C710" s="18"/>
      <c r="D710" s="16"/>
      <c r="E710" s="17"/>
      <c r="F710" s="18"/>
      <c r="G710" s="19"/>
      <c r="H710" s="19">
        <f t="shared" si="40"/>
        <v>0</v>
      </c>
      <c r="K710" s="1"/>
    </row>
    <row r="711" spans="2:11" hidden="1" x14ac:dyDescent="0.2">
      <c r="B711" s="110"/>
      <c r="C711" s="18"/>
      <c r="D711" s="16"/>
      <c r="E711" s="17"/>
      <c r="F711" s="18"/>
      <c r="G711" s="19"/>
      <c r="H711" s="19">
        <f t="shared" si="40"/>
        <v>0</v>
      </c>
      <c r="K711" s="1"/>
    </row>
    <row r="712" spans="2:11" hidden="1" x14ac:dyDescent="0.2">
      <c r="B712" s="110"/>
      <c r="C712" s="18"/>
      <c r="D712" s="16"/>
      <c r="E712" s="17"/>
      <c r="F712" s="18"/>
      <c r="G712" s="19"/>
      <c r="H712" s="19">
        <f t="shared" si="40"/>
        <v>0</v>
      </c>
      <c r="K712" s="1"/>
    </row>
    <row r="713" spans="2:11" hidden="1" x14ac:dyDescent="0.2">
      <c r="B713" s="110"/>
      <c r="C713" s="18"/>
      <c r="D713" s="16"/>
      <c r="E713" s="17"/>
      <c r="F713" s="18"/>
      <c r="G713" s="19"/>
      <c r="H713" s="19">
        <f t="shared" si="40"/>
        <v>0</v>
      </c>
      <c r="K713" s="1"/>
    </row>
    <row r="714" spans="2:11" hidden="1" x14ac:dyDescent="0.2">
      <c r="B714" s="110"/>
      <c r="C714" s="18"/>
      <c r="D714" s="16"/>
      <c r="E714" s="17"/>
      <c r="F714" s="18"/>
      <c r="G714" s="19"/>
      <c r="H714" s="19">
        <f t="shared" si="40"/>
        <v>0</v>
      </c>
      <c r="K714" s="1"/>
    </row>
    <row r="715" spans="2:11" hidden="1" x14ac:dyDescent="0.2">
      <c r="B715" s="110"/>
      <c r="C715" s="18"/>
      <c r="D715" s="16"/>
      <c r="E715" s="17"/>
      <c r="F715" s="18"/>
      <c r="G715" s="19"/>
      <c r="H715" s="19">
        <f t="shared" si="40"/>
        <v>0</v>
      </c>
      <c r="K715" s="1"/>
    </row>
    <row r="716" spans="2:11" hidden="1" x14ac:dyDescent="0.2">
      <c r="B716" s="110"/>
      <c r="C716" s="18"/>
      <c r="D716" s="16"/>
      <c r="E716" s="17"/>
      <c r="F716" s="18"/>
      <c r="G716" s="19"/>
      <c r="H716" s="19">
        <f t="shared" si="40"/>
        <v>0</v>
      </c>
      <c r="K716" s="1"/>
    </row>
    <row r="717" spans="2:11" hidden="1" x14ac:dyDescent="0.2">
      <c r="B717" s="110"/>
      <c r="C717" s="18"/>
      <c r="D717" s="16"/>
      <c r="E717" s="17"/>
      <c r="F717" s="18"/>
      <c r="G717" s="19"/>
      <c r="H717" s="19">
        <f t="shared" si="40"/>
        <v>0</v>
      </c>
      <c r="K717" s="1"/>
    </row>
    <row r="718" spans="2:11" hidden="1" x14ac:dyDescent="0.2">
      <c r="B718" s="110"/>
      <c r="C718" s="18"/>
      <c r="D718" s="16"/>
      <c r="E718" s="17"/>
      <c r="F718" s="18"/>
      <c r="G718" s="19"/>
      <c r="H718" s="19">
        <f t="shared" si="40"/>
        <v>0</v>
      </c>
      <c r="K718" s="1"/>
    </row>
    <row r="719" spans="2:11" hidden="1" x14ac:dyDescent="0.2">
      <c r="B719" s="110"/>
      <c r="C719" s="18"/>
      <c r="D719" s="16"/>
      <c r="E719" s="17"/>
      <c r="F719" s="18"/>
      <c r="G719" s="19"/>
      <c r="H719" s="19">
        <f t="shared" si="40"/>
        <v>0</v>
      </c>
      <c r="K719" s="1"/>
    </row>
    <row r="720" spans="2:11" hidden="1" x14ac:dyDescent="0.2">
      <c r="B720" s="110"/>
      <c r="C720" s="18"/>
      <c r="D720" s="16"/>
      <c r="E720" s="17"/>
      <c r="F720" s="18"/>
      <c r="G720" s="19"/>
      <c r="H720" s="19">
        <f t="shared" si="40"/>
        <v>0</v>
      </c>
      <c r="K720" s="1"/>
    </row>
    <row r="721" spans="2:11" hidden="1" x14ac:dyDescent="0.2">
      <c r="B721" s="110"/>
      <c r="C721" s="18"/>
      <c r="D721" s="16"/>
      <c r="E721" s="17"/>
      <c r="F721" s="18"/>
      <c r="G721" s="19"/>
      <c r="H721" s="19">
        <f t="shared" si="40"/>
        <v>0</v>
      </c>
      <c r="K721" s="1"/>
    </row>
    <row r="722" spans="2:11" hidden="1" x14ac:dyDescent="0.2">
      <c r="B722" s="110"/>
      <c r="C722" s="18"/>
      <c r="D722" s="16"/>
      <c r="E722" s="17"/>
      <c r="F722" s="18"/>
      <c r="G722" s="19"/>
      <c r="H722" s="19">
        <f t="shared" si="40"/>
        <v>0</v>
      </c>
      <c r="K722" s="1"/>
    </row>
    <row r="723" spans="2:11" hidden="1" x14ac:dyDescent="0.2">
      <c r="B723" s="110"/>
      <c r="C723" s="18"/>
      <c r="D723" s="16"/>
      <c r="E723" s="17"/>
      <c r="F723" s="18"/>
      <c r="G723" s="19"/>
      <c r="H723" s="19">
        <f t="shared" si="40"/>
        <v>0</v>
      </c>
      <c r="K723" s="1"/>
    </row>
    <row r="724" spans="2:11" hidden="1" x14ac:dyDescent="0.2">
      <c r="B724" s="110"/>
      <c r="C724" s="18"/>
      <c r="D724" s="16"/>
      <c r="E724" s="17"/>
      <c r="F724" s="18"/>
      <c r="G724" s="19"/>
      <c r="H724" s="19">
        <f t="shared" si="40"/>
        <v>0</v>
      </c>
      <c r="K724" s="1"/>
    </row>
    <row r="725" spans="2:11" hidden="1" x14ac:dyDescent="0.2">
      <c r="B725" s="110"/>
      <c r="C725" s="18"/>
      <c r="D725" s="16"/>
      <c r="E725" s="17"/>
      <c r="F725" s="18"/>
      <c r="G725" s="19"/>
      <c r="H725" s="19">
        <f t="shared" si="40"/>
        <v>0</v>
      </c>
      <c r="K725" s="1"/>
    </row>
    <row r="726" spans="2:11" hidden="1" x14ac:dyDescent="0.2">
      <c r="B726" s="110"/>
      <c r="C726" s="18"/>
      <c r="D726" s="16"/>
      <c r="E726" s="17"/>
      <c r="F726" s="18"/>
      <c r="G726" s="19"/>
      <c r="H726" s="19">
        <f t="shared" si="40"/>
        <v>0</v>
      </c>
      <c r="K726" s="1"/>
    </row>
    <row r="727" spans="2:11" hidden="1" x14ac:dyDescent="0.2">
      <c r="B727" s="110"/>
      <c r="C727" s="18"/>
      <c r="D727" s="16"/>
      <c r="E727" s="17"/>
      <c r="F727" s="18"/>
      <c r="G727" s="19"/>
      <c r="H727" s="19">
        <f t="shared" si="40"/>
        <v>0</v>
      </c>
      <c r="K727" s="1"/>
    </row>
    <row r="728" spans="2:11" hidden="1" x14ac:dyDescent="0.2">
      <c r="B728" s="110"/>
      <c r="C728" s="18"/>
      <c r="D728" s="16"/>
      <c r="E728" s="17"/>
      <c r="F728" s="18"/>
      <c r="G728" s="19"/>
      <c r="H728" s="19">
        <f t="shared" si="40"/>
        <v>0</v>
      </c>
      <c r="K728" s="1"/>
    </row>
    <row r="729" spans="2:11" hidden="1" x14ac:dyDescent="0.2">
      <c r="B729" s="110"/>
      <c r="C729" s="18"/>
      <c r="D729" s="16"/>
      <c r="E729" s="17"/>
      <c r="F729" s="18"/>
      <c r="G729" s="19"/>
      <c r="H729" s="19">
        <f t="shared" si="40"/>
        <v>0</v>
      </c>
      <c r="K729" s="1"/>
    </row>
    <row r="730" spans="2:11" hidden="1" x14ac:dyDescent="0.2">
      <c r="B730" s="110"/>
      <c r="C730" s="18"/>
      <c r="D730" s="16"/>
      <c r="E730" s="17"/>
      <c r="F730" s="18"/>
      <c r="G730" s="19"/>
      <c r="H730" s="19">
        <f t="shared" si="40"/>
        <v>0</v>
      </c>
      <c r="K730" s="1"/>
    </row>
    <row r="731" spans="2:11" hidden="1" x14ac:dyDescent="0.2">
      <c r="B731" s="110"/>
      <c r="C731" s="18"/>
      <c r="D731" s="16"/>
      <c r="E731" s="17"/>
      <c r="F731" s="18"/>
      <c r="G731" s="19"/>
      <c r="H731" s="19">
        <f t="shared" si="40"/>
        <v>0</v>
      </c>
      <c r="K731" s="1"/>
    </row>
    <row r="732" spans="2:11" hidden="1" x14ac:dyDescent="0.2">
      <c r="B732" s="110"/>
      <c r="C732" s="18"/>
      <c r="D732" s="16"/>
      <c r="E732" s="17"/>
      <c r="F732" s="18"/>
      <c r="G732" s="19"/>
      <c r="H732" s="19">
        <f t="shared" si="40"/>
        <v>0</v>
      </c>
      <c r="K732" s="1"/>
    </row>
    <row r="733" spans="2:11" hidden="1" x14ac:dyDescent="0.2">
      <c r="B733" s="110"/>
      <c r="C733" s="18"/>
      <c r="D733" s="16"/>
      <c r="E733" s="17"/>
      <c r="F733" s="18"/>
      <c r="G733" s="19"/>
      <c r="H733" s="19">
        <f t="shared" si="40"/>
        <v>0</v>
      </c>
      <c r="K733" s="1"/>
    </row>
    <row r="734" spans="2:11" hidden="1" x14ac:dyDescent="0.2">
      <c r="B734" s="110"/>
      <c r="C734" s="18"/>
      <c r="D734" s="16"/>
      <c r="E734" s="17"/>
      <c r="F734" s="18"/>
      <c r="G734" s="19"/>
      <c r="H734" s="19">
        <f t="shared" si="40"/>
        <v>0</v>
      </c>
      <c r="K734" s="1"/>
    </row>
    <row r="735" spans="2:11" hidden="1" x14ac:dyDescent="0.2">
      <c r="B735" s="110"/>
      <c r="C735" s="18"/>
      <c r="D735" s="16"/>
      <c r="E735" s="17"/>
      <c r="F735" s="18"/>
      <c r="G735" s="19"/>
      <c r="H735" s="19">
        <f t="shared" si="40"/>
        <v>0</v>
      </c>
      <c r="K735" s="1"/>
    </row>
    <row r="736" spans="2:11" hidden="1" x14ac:dyDescent="0.2">
      <c r="B736" s="110"/>
      <c r="C736" s="18"/>
      <c r="D736" s="16"/>
      <c r="E736" s="17"/>
      <c r="F736" s="18"/>
      <c r="G736" s="19"/>
      <c r="H736" s="19">
        <f t="shared" si="40"/>
        <v>0</v>
      </c>
      <c r="K736" s="1"/>
    </row>
    <row r="737" spans="1:11" hidden="1" x14ac:dyDescent="0.2">
      <c r="B737" s="110"/>
      <c r="C737" s="18"/>
      <c r="D737" s="16"/>
      <c r="E737" s="17"/>
      <c r="F737" s="18"/>
      <c r="G737" s="19"/>
      <c r="H737" s="19">
        <f t="shared" si="40"/>
        <v>0</v>
      </c>
      <c r="K737" s="1"/>
    </row>
    <row r="738" spans="1:11" hidden="1" x14ac:dyDescent="0.2">
      <c r="B738" s="110"/>
      <c r="C738" s="18"/>
      <c r="D738" s="16"/>
      <c r="E738" s="17"/>
      <c r="F738" s="18"/>
      <c r="G738" s="19"/>
      <c r="H738" s="19">
        <f t="shared" si="40"/>
        <v>0</v>
      </c>
      <c r="K738" s="1"/>
    </row>
    <row r="739" spans="1:11" hidden="1" x14ac:dyDescent="0.2">
      <c r="B739" s="110"/>
      <c r="C739" s="18"/>
      <c r="D739" s="16"/>
      <c r="E739" s="17"/>
      <c r="F739" s="18"/>
      <c r="G739" s="19"/>
      <c r="H739" s="19">
        <f t="shared" si="40"/>
        <v>0</v>
      </c>
      <c r="K739" s="1"/>
    </row>
    <row r="740" spans="1:11" hidden="1" x14ac:dyDescent="0.2">
      <c r="B740" s="110"/>
      <c r="C740" s="18"/>
      <c r="D740" s="16"/>
      <c r="E740" s="17"/>
      <c r="F740" s="18"/>
      <c r="G740" s="19"/>
      <c r="H740" s="19">
        <f t="shared" si="40"/>
        <v>0</v>
      </c>
      <c r="K740" s="1"/>
    </row>
    <row r="741" spans="1:11" hidden="1" x14ac:dyDescent="0.2">
      <c r="B741" s="110"/>
      <c r="C741" s="18"/>
      <c r="D741" s="16"/>
      <c r="E741" s="17"/>
      <c r="F741" s="18"/>
      <c r="G741" s="19"/>
      <c r="H741" s="19">
        <f t="shared" si="40"/>
        <v>0</v>
      </c>
      <c r="K741" s="1"/>
    </row>
    <row r="742" spans="1:11" hidden="1" x14ac:dyDescent="0.2">
      <c r="B742" s="110"/>
      <c r="C742" s="18"/>
      <c r="D742" s="16"/>
      <c r="E742" s="17"/>
      <c r="F742" s="18"/>
      <c r="G742" s="19"/>
      <c r="H742" s="19">
        <f t="shared" si="40"/>
        <v>0</v>
      </c>
      <c r="K742" s="1"/>
    </row>
    <row r="743" spans="1:11" hidden="1" x14ac:dyDescent="0.2">
      <c r="B743" s="110"/>
      <c r="C743" s="18"/>
      <c r="D743" s="16"/>
      <c r="E743" s="17"/>
      <c r="F743" s="18"/>
      <c r="G743" s="19"/>
      <c r="H743" s="19">
        <f t="shared" si="40"/>
        <v>0</v>
      </c>
      <c r="K743" s="1"/>
    </row>
    <row r="744" spans="1:11" hidden="1" x14ac:dyDescent="0.2">
      <c r="B744" s="110"/>
      <c r="C744" s="18"/>
      <c r="D744" s="16"/>
      <c r="E744" s="17"/>
      <c r="F744" s="18"/>
      <c r="G744" s="19"/>
      <c r="H744" s="19">
        <f t="shared" si="40"/>
        <v>0</v>
      </c>
      <c r="K744" s="1"/>
    </row>
    <row r="745" spans="1:11" ht="15.75" hidden="1" thickBot="1" x14ac:dyDescent="0.25">
      <c r="B745" s="111"/>
      <c r="C745" s="18"/>
      <c r="D745" s="16"/>
      <c r="E745" s="17"/>
      <c r="F745" s="18"/>
      <c r="G745" s="19"/>
      <c r="H745" s="19">
        <f t="shared" si="40"/>
        <v>0</v>
      </c>
      <c r="K745" s="1"/>
    </row>
    <row r="746" spans="1:11" ht="16.5" hidden="1" thickTop="1" thickBot="1" x14ac:dyDescent="0.25">
      <c r="H746" s="22">
        <f>SUM(H691:H745)</f>
        <v>0</v>
      </c>
      <c r="K746" s="1"/>
    </row>
    <row r="747" spans="1:11" ht="15.75" hidden="1" thickTop="1" x14ac:dyDescent="0.2">
      <c r="K747" s="1"/>
    </row>
    <row r="748" spans="1:11" ht="15.75" hidden="1" x14ac:dyDescent="0.25">
      <c r="A748" s="1">
        <v>42</v>
      </c>
      <c r="B748" s="11" t="s">
        <v>6</v>
      </c>
      <c r="C748" s="12" t="s">
        <v>7</v>
      </c>
      <c r="D748" s="12" t="s">
        <v>8</v>
      </c>
      <c r="E748" s="13" t="s">
        <v>9</v>
      </c>
      <c r="F748" s="12" t="s">
        <v>10</v>
      </c>
      <c r="G748" s="14" t="s">
        <v>11</v>
      </c>
      <c r="H748" s="14" t="s">
        <v>12</v>
      </c>
      <c r="K748" s="1"/>
    </row>
    <row r="749" spans="1:11" hidden="1" x14ac:dyDescent="0.2">
      <c r="B749" s="109"/>
      <c r="C749" s="18"/>
      <c r="D749" s="16"/>
      <c r="E749" s="17"/>
      <c r="F749" s="18"/>
      <c r="G749" s="19"/>
      <c r="H749" s="19">
        <f>D749*G749</f>
        <v>0</v>
      </c>
      <c r="K749" s="1"/>
    </row>
    <row r="750" spans="1:11" hidden="1" x14ac:dyDescent="0.2">
      <c r="B750" s="110"/>
      <c r="C750" s="18"/>
      <c r="D750" s="16"/>
      <c r="E750" s="17"/>
      <c r="F750" s="18"/>
      <c r="G750" s="19"/>
      <c r="H750" s="19">
        <f t="shared" ref="H750:H765" si="41">D750*G750</f>
        <v>0</v>
      </c>
      <c r="K750" s="1"/>
    </row>
    <row r="751" spans="1:11" hidden="1" x14ac:dyDescent="0.2">
      <c r="B751" s="110"/>
      <c r="C751" s="18"/>
      <c r="D751" s="16"/>
      <c r="E751" s="17"/>
      <c r="F751" s="18"/>
      <c r="G751" s="19"/>
      <c r="H751" s="19">
        <f t="shared" si="41"/>
        <v>0</v>
      </c>
      <c r="K751" s="1"/>
    </row>
    <row r="752" spans="1:11" hidden="1" x14ac:dyDescent="0.2">
      <c r="B752" s="110"/>
      <c r="C752" s="18"/>
      <c r="D752" s="16"/>
      <c r="E752" s="17"/>
      <c r="F752" s="18"/>
      <c r="G752" s="19"/>
      <c r="H752" s="19">
        <f t="shared" si="41"/>
        <v>0</v>
      </c>
      <c r="K752" s="1"/>
    </row>
    <row r="753" spans="1:11" hidden="1" x14ac:dyDescent="0.2">
      <c r="B753" s="110"/>
      <c r="C753" s="18"/>
      <c r="D753" s="16"/>
      <c r="E753" s="17"/>
      <c r="F753" s="18"/>
      <c r="G753" s="19"/>
      <c r="H753" s="19">
        <f t="shared" si="41"/>
        <v>0</v>
      </c>
      <c r="K753" s="1"/>
    </row>
    <row r="754" spans="1:11" hidden="1" x14ac:dyDescent="0.2">
      <c r="B754" s="110"/>
      <c r="C754" s="18"/>
      <c r="D754" s="16"/>
      <c r="E754" s="17"/>
      <c r="F754" s="18"/>
      <c r="G754" s="19"/>
      <c r="H754" s="19">
        <f t="shared" si="41"/>
        <v>0</v>
      </c>
      <c r="K754" s="1"/>
    </row>
    <row r="755" spans="1:11" hidden="1" x14ac:dyDescent="0.2">
      <c r="B755" s="110"/>
      <c r="C755" s="18"/>
      <c r="D755" s="16"/>
      <c r="E755" s="17"/>
      <c r="F755" s="18"/>
      <c r="G755" s="19"/>
      <c r="H755" s="19">
        <f t="shared" si="41"/>
        <v>0</v>
      </c>
      <c r="K755" s="1"/>
    </row>
    <row r="756" spans="1:11" hidden="1" x14ac:dyDescent="0.2">
      <c r="B756" s="110"/>
      <c r="C756" s="18"/>
      <c r="D756" s="16"/>
      <c r="E756" s="17"/>
      <c r="F756" s="18"/>
      <c r="G756" s="19"/>
      <c r="H756" s="19">
        <f t="shared" si="41"/>
        <v>0</v>
      </c>
      <c r="K756" s="1"/>
    </row>
    <row r="757" spans="1:11" hidden="1" x14ac:dyDescent="0.2">
      <c r="B757" s="110"/>
      <c r="C757" s="18"/>
      <c r="D757" s="16"/>
      <c r="E757" s="17"/>
      <c r="F757" s="18"/>
      <c r="G757" s="19"/>
      <c r="H757" s="19">
        <f t="shared" si="41"/>
        <v>0</v>
      </c>
      <c r="K757" s="1"/>
    </row>
    <row r="758" spans="1:11" hidden="1" x14ac:dyDescent="0.2">
      <c r="B758" s="110"/>
      <c r="C758" s="18"/>
      <c r="D758" s="16"/>
      <c r="E758" s="17"/>
      <c r="F758" s="18"/>
      <c r="G758" s="19"/>
      <c r="H758" s="19">
        <f t="shared" si="41"/>
        <v>0</v>
      </c>
      <c r="K758" s="1"/>
    </row>
    <row r="759" spans="1:11" hidden="1" x14ac:dyDescent="0.2">
      <c r="B759" s="110"/>
      <c r="C759" s="18"/>
      <c r="D759" s="16"/>
      <c r="E759" s="17"/>
      <c r="F759" s="18"/>
      <c r="G759" s="19"/>
      <c r="H759" s="19">
        <f t="shared" si="41"/>
        <v>0</v>
      </c>
      <c r="K759" s="1"/>
    </row>
    <row r="760" spans="1:11" hidden="1" x14ac:dyDescent="0.2">
      <c r="B760" s="110"/>
      <c r="C760" s="18"/>
      <c r="D760" s="16"/>
      <c r="E760" s="17"/>
      <c r="F760" s="18"/>
      <c r="G760" s="19"/>
      <c r="H760" s="19">
        <f t="shared" si="41"/>
        <v>0</v>
      </c>
      <c r="K760" s="1"/>
    </row>
    <row r="761" spans="1:11" hidden="1" x14ac:dyDescent="0.2">
      <c r="B761" s="110"/>
      <c r="C761" s="18"/>
      <c r="D761" s="16"/>
      <c r="E761" s="17"/>
      <c r="F761" s="18"/>
      <c r="G761" s="19"/>
      <c r="H761" s="19">
        <f t="shared" si="41"/>
        <v>0</v>
      </c>
      <c r="K761" s="1"/>
    </row>
    <row r="762" spans="1:11" hidden="1" x14ac:dyDescent="0.2">
      <c r="B762" s="110"/>
      <c r="C762" s="18"/>
      <c r="D762" s="16"/>
      <c r="E762" s="17"/>
      <c r="F762" s="18"/>
      <c r="G762" s="19"/>
      <c r="H762" s="19">
        <f t="shared" si="41"/>
        <v>0</v>
      </c>
      <c r="K762" s="1"/>
    </row>
    <row r="763" spans="1:11" hidden="1" x14ac:dyDescent="0.2">
      <c r="B763" s="110"/>
      <c r="C763" s="18"/>
      <c r="D763" s="16"/>
      <c r="E763" s="17"/>
      <c r="F763" s="18"/>
      <c r="G763" s="19"/>
      <c r="H763" s="19">
        <f t="shared" si="41"/>
        <v>0</v>
      </c>
      <c r="K763" s="1"/>
    </row>
    <row r="764" spans="1:11" hidden="1" x14ac:dyDescent="0.2">
      <c r="B764" s="110"/>
      <c r="C764" s="18"/>
      <c r="D764" s="16"/>
      <c r="E764" s="17"/>
      <c r="F764" s="18"/>
      <c r="G764" s="19"/>
      <c r="H764" s="19">
        <f t="shared" si="41"/>
        <v>0</v>
      </c>
      <c r="K764" s="1"/>
    </row>
    <row r="765" spans="1:11" ht="15.75" hidden="1" thickBot="1" x14ac:dyDescent="0.25">
      <c r="B765" s="111"/>
      <c r="C765" s="18"/>
      <c r="D765" s="16"/>
      <c r="E765" s="17"/>
      <c r="F765" s="18"/>
      <c r="G765" s="19"/>
      <c r="H765" s="19">
        <f t="shared" si="41"/>
        <v>0</v>
      </c>
      <c r="K765" s="1"/>
    </row>
    <row r="766" spans="1:11" ht="16.5" hidden="1" thickTop="1" thickBot="1" x14ac:dyDescent="0.25">
      <c r="H766" s="22">
        <f>SUM(H749:H765)</f>
        <v>0</v>
      </c>
      <c r="K766" s="1"/>
    </row>
    <row r="767" spans="1:11" ht="15.75" hidden="1" thickTop="1" x14ac:dyDescent="0.2">
      <c r="K767" s="1"/>
    </row>
    <row r="768" spans="1:11" ht="15.75" hidden="1" x14ac:dyDescent="0.25">
      <c r="A768" s="1">
        <v>43</v>
      </c>
      <c r="B768" s="11" t="s">
        <v>6</v>
      </c>
      <c r="C768" s="12" t="s">
        <v>7</v>
      </c>
      <c r="D768" s="12" t="s">
        <v>8</v>
      </c>
      <c r="E768" s="13" t="s">
        <v>9</v>
      </c>
      <c r="F768" s="12" t="s">
        <v>10</v>
      </c>
      <c r="G768" s="14" t="s">
        <v>11</v>
      </c>
      <c r="H768" s="14" t="s">
        <v>12</v>
      </c>
      <c r="K768" s="1"/>
    </row>
    <row r="769" spans="1:11" hidden="1" x14ac:dyDescent="0.2">
      <c r="B769" s="109"/>
      <c r="C769" s="18"/>
      <c r="D769" s="16"/>
      <c r="E769" s="17"/>
      <c r="F769" s="18"/>
      <c r="G769" s="19"/>
      <c r="H769" s="19">
        <f>D769*G769</f>
        <v>0</v>
      </c>
      <c r="K769" s="1"/>
    </row>
    <row r="770" spans="1:11" hidden="1" x14ac:dyDescent="0.2">
      <c r="B770" s="110"/>
      <c r="C770" s="18"/>
      <c r="D770" s="16"/>
      <c r="E770" s="17"/>
      <c r="F770" s="18"/>
      <c r="G770" s="19"/>
      <c r="H770" s="19">
        <f t="shared" ref="H770:H773" si="42">D770*G770</f>
        <v>0</v>
      </c>
      <c r="K770" s="1"/>
    </row>
    <row r="771" spans="1:11" hidden="1" x14ac:dyDescent="0.2">
      <c r="B771" s="110"/>
      <c r="C771" s="18"/>
      <c r="D771" s="16"/>
      <c r="E771" s="17"/>
      <c r="F771" s="18"/>
      <c r="G771" s="19"/>
      <c r="H771" s="19">
        <f t="shared" si="42"/>
        <v>0</v>
      </c>
      <c r="K771" s="1"/>
    </row>
    <row r="772" spans="1:11" hidden="1" x14ac:dyDescent="0.2">
      <c r="B772" s="110"/>
      <c r="C772" s="18"/>
      <c r="D772" s="16"/>
      <c r="E772" s="17"/>
      <c r="F772" s="18"/>
      <c r="G772" s="19"/>
      <c r="H772" s="19">
        <f t="shared" si="42"/>
        <v>0</v>
      </c>
      <c r="K772" s="1"/>
    </row>
    <row r="773" spans="1:11" hidden="1" x14ac:dyDescent="0.2">
      <c r="B773" s="110"/>
      <c r="C773" s="18"/>
      <c r="D773" s="16"/>
      <c r="E773" s="17"/>
      <c r="F773" s="18"/>
      <c r="G773" s="19"/>
      <c r="H773" s="19">
        <f t="shared" si="42"/>
        <v>0</v>
      </c>
      <c r="K773" s="1"/>
    </row>
    <row r="774" spans="1:11" ht="15.75" hidden="1" thickBot="1" x14ac:dyDescent="0.25">
      <c r="B774" s="111"/>
      <c r="C774" s="18"/>
      <c r="D774" s="16"/>
      <c r="E774" s="17"/>
      <c r="F774" s="18"/>
      <c r="G774" s="19"/>
      <c r="H774" s="19">
        <f>D774*G774</f>
        <v>0</v>
      </c>
      <c r="K774" s="1"/>
    </row>
    <row r="775" spans="1:11" ht="16.5" hidden="1" thickTop="1" thickBot="1" x14ac:dyDescent="0.25">
      <c r="H775" s="22">
        <f>SUM(H769:H774)</f>
        <v>0</v>
      </c>
      <c r="K775" s="1"/>
    </row>
    <row r="776" spans="1:11" ht="15.75" hidden="1" thickTop="1" x14ac:dyDescent="0.2">
      <c r="K776" s="1"/>
    </row>
    <row r="777" spans="1:11" ht="15.75" hidden="1" x14ac:dyDescent="0.25">
      <c r="A777" s="1">
        <v>44</v>
      </c>
      <c r="B777" s="11" t="s">
        <v>6</v>
      </c>
      <c r="C777" s="12" t="s">
        <v>7</v>
      </c>
      <c r="D777" s="12" t="s">
        <v>8</v>
      </c>
      <c r="E777" s="13" t="s">
        <v>9</v>
      </c>
      <c r="F777" s="12" t="s">
        <v>10</v>
      </c>
      <c r="G777" s="14" t="s">
        <v>11</v>
      </c>
      <c r="H777" s="14" t="s">
        <v>12</v>
      </c>
      <c r="K777" s="1"/>
    </row>
    <row r="778" spans="1:11" hidden="1" x14ac:dyDescent="0.2">
      <c r="B778" s="109"/>
      <c r="C778" s="18"/>
      <c r="D778" s="16"/>
      <c r="E778" s="17"/>
      <c r="F778" s="18"/>
      <c r="G778" s="19"/>
      <c r="H778" s="19">
        <f>D778*G778</f>
        <v>0</v>
      </c>
      <c r="K778" s="1"/>
    </row>
    <row r="779" spans="1:11" hidden="1" x14ac:dyDescent="0.2">
      <c r="B779" s="110"/>
      <c r="C779" s="18"/>
      <c r="D779" s="16"/>
      <c r="E779" s="17"/>
      <c r="F779" s="18"/>
      <c r="G779" s="19"/>
      <c r="H779" s="19">
        <f t="shared" ref="H779:H827" si="43">D779*G779</f>
        <v>0</v>
      </c>
      <c r="K779" s="1"/>
    </row>
    <row r="780" spans="1:11" hidden="1" x14ac:dyDescent="0.2">
      <c r="B780" s="110"/>
      <c r="C780" s="18"/>
      <c r="D780" s="16"/>
      <c r="E780" s="17"/>
      <c r="F780" s="18"/>
      <c r="G780" s="19"/>
      <c r="H780" s="19">
        <f t="shared" si="43"/>
        <v>0</v>
      </c>
      <c r="K780" s="1"/>
    </row>
    <row r="781" spans="1:11" hidden="1" x14ac:dyDescent="0.2">
      <c r="B781" s="110"/>
      <c r="C781" s="18"/>
      <c r="D781" s="16"/>
      <c r="E781" s="17"/>
      <c r="F781" s="18"/>
      <c r="G781" s="19"/>
      <c r="H781" s="19">
        <f t="shared" si="43"/>
        <v>0</v>
      </c>
      <c r="K781" s="1"/>
    </row>
    <row r="782" spans="1:11" hidden="1" x14ac:dyDescent="0.2">
      <c r="B782" s="110"/>
      <c r="C782" s="18"/>
      <c r="D782" s="16"/>
      <c r="E782" s="17"/>
      <c r="F782" s="18"/>
      <c r="G782" s="19"/>
      <c r="H782" s="19">
        <f t="shared" si="43"/>
        <v>0</v>
      </c>
      <c r="K782" s="1"/>
    </row>
    <row r="783" spans="1:11" hidden="1" x14ac:dyDescent="0.2">
      <c r="B783" s="110"/>
      <c r="C783" s="18"/>
      <c r="D783" s="16"/>
      <c r="E783" s="17"/>
      <c r="F783" s="18"/>
      <c r="G783" s="19"/>
      <c r="H783" s="19">
        <f t="shared" si="43"/>
        <v>0</v>
      </c>
      <c r="K783" s="1"/>
    </row>
    <row r="784" spans="1:11" hidden="1" x14ac:dyDescent="0.2">
      <c r="B784" s="110"/>
      <c r="C784" s="18"/>
      <c r="D784" s="16"/>
      <c r="E784" s="17"/>
      <c r="F784" s="18"/>
      <c r="G784" s="19"/>
      <c r="H784" s="19">
        <f t="shared" si="43"/>
        <v>0</v>
      </c>
      <c r="K784" s="1"/>
    </row>
    <row r="785" spans="2:11" hidden="1" x14ac:dyDescent="0.2">
      <c r="B785" s="110"/>
      <c r="C785" s="18"/>
      <c r="D785" s="16"/>
      <c r="E785" s="17"/>
      <c r="F785" s="18"/>
      <c r="G785" s="19"/>
      <c r="H785" s="19">
        <f t="shared" si="43"/>
        <v>0</v>
      </c>
      <c r="K785" s="1"/>
    </row>
    <row r="786" spans="2:11" hidden="1" x14ac:dyDescent="0.2">
      <c r="B786" s="110"/>
      <c r="C786" s="18"/>
      <c r="D786" s="16"/>
      <c r="E786" s="17"/>
      <c r="F786" s="18"/>
      <c r="G786" s="19"/>
      <c r="H786" s="19">
        <f t="shared" si="43"/>
        <v>0</v>
      </c>
      <c r="K786" s="1"/>
    </row>
    <row r="787" spans="2:11" hidden="1" x14ac:dyDescent="0.2">
      <c r="B787" s="110"/>
      <c r="C787" s="18"/>
      <c r="D787" s="16"/>
      <c r="E787" s="17"/>
      <c r="F787" s="18"/>
      <c r="G787" s="19"/>
      <c r="H787" s="19">
        <f t="shared" si="43"/>
        <v>0</v>
      </c>
      <c r="K787" s="1"/>
    </row>
    <row r="788" spans="2:11" hidden="1" x14ac:dyDescent="0.2">
      <c r="B788" s="110"/>
      <c r="C788" s="18"/>
      <c r="D788" s="16"/>
      <c r="E788" s="17"/>
      <c r="F788" s="18"/>
      <c r="G788" s="19"/>
      <c r="H788" s="19">
        <f t="shared" si="43"/>
        <v>0</v>
      </c>
      <c r="K788" s="1"/>
    </row>
    <row r="789" spans="2:11" hidden="1" x14ac:dyDescent="0.2">
      <c r="B789" s="110"/>
      <c r="C789" s="18"/>
      <c r="D789" s="16"/>
      <c r="E789" s="17"/>
      <c r="F789" s="18"/>
      <c r="G789" s="19"/>
      <c r="H789" s="19">
        <f t="shared" si="43"/>
        <v>0</v>
      </c>
      <c r="K789" s="1"/>
    </row>
    <row r="790" spans="2:11" hidden="1" x14ac:dyDescent="0.2">
      <c r="B790" s="110"/>
      <c r="C790" s="18"/>
      <c r="D790" s="16"/>
      <c r="E790" s="17"/>
      <c r="F790" s="18"/>
      <c r="G790" s="19"/>
      <c r="H790" s="19">
        <f t="shared" si="43"/>
        <v>0</v>
      </c>
      <c r="K790" s="1"/>
    </row>
    <row r="791" spans="2:11" hidden="1" x14ac:dyDescent="0.2">
      <c r="B791" s="110"/>
      <c r="C791" s="18"/>
      <c r="D791" s="16"/>
      <c r="E791" s="17"/>
      <c r="F791" s="18"/>
      <c r="G791" s="19"/>
      <c r="H791" s="19">
        <f t="shared" si="43"/>
        <v>0</v>
      </c>
      <c r="K791" s="1"/>
    </row>
    <row r="792" spans="2:11" hidden="1" x14ac:dyDescent="0.2">
      <c r="B792" s="110"/>
      <c r="C792" s="18"/>
      <c r="D792" s="16"/>
      <c r="E792" s="17"/>
      <c r="F792" s="18"/>
      <c r="G792" s="19"/>
      <c r="H792" s="19">
        <f t="shared" si="43"/>
        <v>0</v>
      </c>
      <c r="K792" s="1"/>
    </row>
    <row r="793" spans="2:11" hidden="1" x14ac:dyDescent="0.2">
      <c r="B793" s="110"/>
      <c r="C793" s="18"/>
      <c r="D793" s="16"/>
      <c r="E793" s="17"/>
      <c r="F793" s="18"/>
      <c r="G793" s="19"/>
      <c r="H793" s="19">
        <f t="shared" si="43"/>
        <v>0</v>
      </c>
      <c r="K793" s="1"/>
    </row>
    <row r="794" spans="2:11" hidden="1" x14ac:dyDescent="0.2">
      <c r="B794" s="110"/>
      <c r="C794" s="18"/>
      <c r="D794" s="16"/>
      <c r="E794" s="17"/>
      <c r="F794" s="18"/>
      <c r="G794" s="19"/>
      <c r="H794" s="19">
        <f t="shared" si="43"/>
        <v>0</v>
      </c>
      <c r="K794" s="1"/>
    </row>
    <row r="795" spans="2:11" hidden="1" x14ac:dyDescent="0.2">
      <c r="B795" s="110"/>
      <c r="C795" s="18"/>
      <c r="D795" s="16"/>
      <c r="E795" s="17"/>
      <c r="F795" s="18"/>
      <c r="G795" s="19"/>
      <c r="H795" s="19">
        <f t="shared" si="43"/>
        <v>0</v>
      </c>
      <c r="K795" s="1"/>
    </row>
    <row r="796" spans="2:11" hidden="1" x14ac:dyDescent="0.2">
      <c r="B796" s="110"/>
      <c r="C796" s="18"/>
      <c r="D796" s="16"/>
      <c r="E796" s="17"/>
      <c r="F796" s="18"/>
      <c r="G796" s="19"/>
      <c r="H796" s="19">
        <f t="shared" si="43"/>
        <v>0</v>
      </c>
      <c r="K796" s="1"/>
    </row>
    <row r="797" spans="2:11" hidden="1" x14ac:dyDescent="0.2">
      <c r="B797" s="110"/>
      <c r="C797" s="18"/>
      <c r="D797" s="16"/>
      <c r="E797" s="17"/>
      <c r="F797" s="18"/>
      <c r="G797" s="19"/>
      <c r="H797" s="19">
        <f t="shared" si="43"/>
        <v>0</v>
      </c>
      <c r="K797" s="1"/>
    </row>
    <row r="798" spans="2:11" hidden="1" x14ac:dyDescent="0.2">
      <c r="B798" s="110"/>
      <c r="C798" s="18"/>
      <c r="D798" s="16"/>
      <c r="E798" s="17"/>
      <c r="F798" s="18"/>
      <c r="G798" s="19"/>
      <c r="H798" s="19">
        <f t="shared" si="43"/>
        <v>0</v>
      </c>
      <c r="K798" s="1"/>
    </row>
    <row r="799" spans="2:11" hidden="1" x14ac:dyDescent="0.2">
      <c r="B799" s="110"/>
      <c r="C799" s="18"/>
      <c r="D799" s="16"/>
      <c r="E799" s="17"/>
      <c r="F799" s="18"/>
      <c r="G799" s="19"/>
      <c r="H799" s="19">
        <f t="shared" si="43"/>
        <v>0</v>
      </c>
      <c r="K799" s="1"/>
    </row>
    <row r="800" spans="2:11" hidden="1" x14ac:dyDescent="0.2">
      <c r="B800" s="110"/>
      <c r="C800" s="18"/>
      <c r="D800" s="16"/>
      <c r="E800" s="17"/>
      <c r="F800" s="18"/>
      <c r="G800" s="19"/>
      <c r="H800" s="19">
        <f t="shared" si="43"/>
        <v>0</v>
      </c>
      <c r="K800" s="1"/>
    </row>
    <row r="801" spans="2:11" hidden="1" x14ac:dyDescent="0.2">
      <c r="B801" s="110"/>
      <c r="C801" s="18"/>
      <c r="D801" s="16"/>
      <c r="E801" s="17"/>
      <c r="F801" s="18"/>
      <c r="G801" s="19"/>
      <c r="H801" s="19">
        <f t="shared" si="43"/>
        <v>0</v>
      </c>
      <c r="K801" s="1"/>
    </row>
    <row r="802" spans="2:11" hidden="1" x14ac:dyDescent="0.2">
      <c r="B802" s="110"/>
      <c r="C802" s="18"/>
      <c r="D802" s="16"/>
      <c r="E802" s="17"/>
      <c r="F802" s="18"/>
      <c r="G802" s="19"/>
      <c r="H802" s="19">
        <f t="shared" si="43"/>
        <v>0</v>
      </c>
      <c r="K802" s="1"/>
    </row>
    <row r="803" spans="2:11" hidden="1" x14ac:dyDescent="0.2">
      <c r="B803" s="110"/>
      <c r="C803" s="18"/>
      <c r="D803" s="16"/>
      <c r="E803" s="17"/>
      <c r="F803" s="18"/>
      <c r="G803" s="19"/>
      <c r="H803" s="19">
        <f t="shared" si="43"/>
        <v>0</v>
      </c>
      <c r="K803" s="1"/>
    </row>
    <row r="804" spans="2:11" hidden="1" x14ac:dyDescent="0.2">
      <c r="B804" s="110"/>
      <c r="C804" s="18"/>
      <c r="D804" s="16"/>
      <c r="E804" s="17"/>
      <c r="F804" s="18"/>
      <c r="G804" s="19"/>
      <c r="H804" s="19">
        <f t="shared" si="43"/>
        <v>0</v>
      </c>
      <c r="K804" s="1"/>
    </row>
    <row r="805" spans="2:11" hidden="1" x14ac:dyDescent="0.2">
      <c r="B805" s="110"/>
      <c r="C805" s="18"/>
      <c r="D805" s="16"/>
      <c r="E805" s="17"/>
      <c r="F805" s="18"/>
      <c r="G805" s="19"/>
      <c r="H805" s="19">
        <f t="shared" si="43"/>
        <v>0</v>
      </c>
      <c r="K805" s="1"/>
    </row>
    <row r="806" spans="2:11" hidden="1" x14ac:dyDescent="0.2">
      <c r="B806" s="110"/>
      <c r="C806" s="18"/>
      <c r="D806" s="16"/>
      <c r="E806" s="17"/>
      <c r="F806" s="18"/>
      <c r="G806" s="19"/>
      <c r="H806" s="19">
        <f t="shared" si="43"/>
        <v>0</v>
      </c>
      <c r="K806" s="1"/>
    </row>
    <row r="807" spans="2:11" hidden="1" x14ac:dyDescent="0.2">
      <c r="B807" s="110"/>
      <c r="C807" s="18"/>
      <c r="D807" s="16"/>
      <c r="E807" s="17"/>
      <c r="F807" s="18"/>
      <c r="G807" s="19"/>
      <c r="H807" s="19">
        <f t="shared" si="43"/>
        <v>0</v>
      </c>
      <c r="K807" s="1"/>
    </row>
    <row r="808" spans="2:11" hidden="1" x14ac:dyDescent="0.2">
      <c r="B808" s="110"/>
      <c r="C808" s="18"/>
      <c r="D808" s="16"/>
      <c r="E808" s="17"/>
      <c r="F808" s="18"/>
      <c r="G808" s="19"/>
      <c r="H808" s="19">
        <f t="shared" si="43"/>
        <v>0</v>
      </c>
      <c r="K808" s="1"/>
    </row>
    <row r="809" spans="2:11" hidden="1" x14ac:dyDescent="0.2">
      <c r="B809" s="110"/>
      <c r="C809" s="18"/>
      <c r="D809" s="16"/>
      <c r="E809" s="17"/>
      <c r="F809" s="18"/>
      <c r="G809" s="19"/>
      <c r="H809" s="19">
        <f t="shared" si="43"/>
        <v>0</v>
      </c>
      <c r="K809" s="1"/>
    </row>
    <row r="810" spans="2:11" hidden="1" x14ac:dyDescent="0.2">
      <c r="B810" s="110"/>
      <c r="C810" s="18"/>
      <c r="D810" s="16"/>
      <c r="E810" s="17"/>
      <c r="F810" s="18"/>
      <c r="G810" s="19"/>
      <c r="H810" s="19">
        <f t="shared" si="43"/>
        <v>0</v>
      </c>
      <c r="K810" s="1"/>
    </row>
    <row r="811" spans="2:11" hidden="1" x14ac:dyDescent="0.2">
      <c r="B811" s="110"/>
      <c r="C811" s="18"/>
      <c r="D811" s="16"/>
      <c r="E811" s="17"/>
      <c r="F811" s="18"/>
      <c r="G811" s="19"/>
      <c r="H811" s="19">
        <f t="shared" si="43"/>
        <v>0</v>
      </c>
      <c r="K811" s="1"/>
    </row>
    <row r="812" spans="2:11" hidden="1" x14ac:dyDescent="0.2">
      <c r="B812" s="110"/>
      <c r="C812" s="18"/>
      <c r="D812" s="16"/>
      <c r="E812" s="17"/>
      <c r="F812" s="18"/>
      <c r="G812" s="19"/>
      <c r="H812" s="19">
        <f t="shared" si="43"/>
        <v>0</v>
      </c>
      <c r="K812" s="1"/>
    </row>
    <row r="813" spans="2:11" hidden="1" x14ac:dyDescent="0.2">
      <c r="B813" s="110"/>
      <c r="C813" s="18"/>
      <c r="D813" s="16"/>
      <c r="E813" s="17"/>
      <c r="F813" s="18"/>
      <c r="G813" s="19"/>
      <c r="H813" s="19">
        <f t="shared" si="43"/>
        <v>0</v>
      </c>
      <c r="K813" s="1"/>
    </row>
    <row r="814" spans="2:11" hidden="1" x14ac:dyDescent="0.2">
      <c r="B814" s="110"/>
      <c r="C814" s="18"/>
      <c r="D814" s="16"/>
      <c r="E814" s="17"/>
      <c r="F814" s="18"/>
      <c r="G814" s="19"/>
      <c r="H814" s="19">
        <f t="shared" si="43"/>
        <v>0</v>
      </c>
      <c r="K814" s="1"/>
    </row>
    <row r="815" spans="2:11" hidden="1" x14ac:dyDescent="0.2">
      <c r="B815" s="110"/>
      <c r="C815" s="18"/>
      <c r="D815" s="16"/>
      <c r="E815" s="17"/>
      <c r="F815" s="18"/>
      <c r="G815" s="19"/>
      <c r="H815" s="19">
        <f t="shared" si="43"/>
        <v>0</v>
      </c>
      <c r="K815" s="1"/>
    </row>
    <row r="816" spans="2:11" hidden="1" x14ac:dyDescent="0.2">
      <c r="B816" s="110"/>
      <c r="C816" s="18"/>
      <c r="D816" s="16"/>
      <c r="E816" s="17"/>
      <c r="F816" s="18"/>
      <c r="G816" s="19"/>
      <c r="H816" s="19">
        <f t="shared" si="43"/>
        <v>0</v>
      </c>
      <c r="K816" s="1"/>
    </row>
    <row r="817" spans="1:11" hidden="1" x14ac:dyDescent="0.2">
      <c r="B817" s="110"/>
      <c r="C817" s="18"/>
      <c r="D817" s="16"/>
      <c r="E817" s="17"/>
      <c r="F817" s="18"/>
      <c r="G817" s="19"/>
      <c r="H817" s="19">
        <f t="shared" si="43"/>
        <v>0</v>
      </c>
      <c r="K817" s="1"/>
    </row>
    <row r="818" spans="1:11" hidden="1" x14ac:dyDescent="0.2">
      <c r="B818" s="110"/>
      <c r="C818" s="18"/>
      <c r="D818" s="16"/>
      <c r="E818" s="17"/>
      <c r="F818" s="18"/>
      <c r="G818" s="19"/>
      <c r="H818" s="19">
        <f t="shared" si="43"/>
        <v>0</v>
      </c>
      <c r="K818" s="1"/>
    </row>
    <row r="819" spans="1:11" hidden="1" x14ac:dyDescent="0.2">
      <c r="B819" s="110"/>
      <c r="C819" s="18"/>
      <c r="D819" s="16"/>
      <c r="E819" s="17"/>
      <c r="F819" s="18"/>
      <c r="G819" s="19"/>
      <c r="H819" s="19">
        <f t="shared" si="43"/>
        <v>0</v>
      </c>
      <c r="K819" s="1"/>
    </row>
    <row r="820" spans="1:11" hidden="1" x14ac:dyDescent="0.2">
      <c r="B820" s="110"/>
      <c r="C820" s="18"/>
      <c r="D820" s="16"/>
      <c r="E820" s="17"/>
      <c r="F820" s="18"/>
      <c r="G820" s="19"/>
      <c r="H820" s="19">
        <f t="shared" si="43"/>
        <v>0</v>
      </c>
      <c r="K820" s="1"/>
    </row>
    <row r="821" spans="1:11" hidden="1" x14ac:dyDescent="0.2">
      <c r="B821" s="110"/>
      <c r="C821" s="18"/>
      <c r="D821" s="16"/>
      <c r="E821" s="17"/>
      <c r="F821" s="18"/>
      <c r="G821" s="19"/>
      <c r="H821" s="19">
        <f t="shared" si="43"/>
        <v>0</v>
      </c>
      <c r="K821" s="1"/>
    </row>
    <row r="822" spans="1:11" hidden="1" x14ac:dyDescent="0.2">
      <c r="B822" s="110"/>
      <c r="C822" s="18"/>
      <c r="D822" s="16"/>
      <c r="E822" s="17"/>
      <c r="F822" s="18"/>
      <c r="G822" s="19"/>
      <c r="H822" s="19">
        <f t="shared" si="43"/>
        <v>0</v>
      </c>
      <c r="K822" s="1"/>
    </row>
    <row r="823" spans="1:11" hidden="1" x14ac:dyDescent="0.2">
      <c r="B823" s="110"/>
      <c r="C823" s="18"/>
      <c r="D823" s="16"/>
      <c r="E823" s="17"/>
      <c r="F823" s="18"/>
      <c r="G823" s="19"/>
      <c r="H823" s="19">
        <f t="shared" si="43"/>
        <v>0</v>
      </c>
      <c r="K823" s="1"/>
    </row>
    <row r="824" spans="1:11" hidden="1" x14ac:dyDescent="0.2">
      <c r="B824" s="110"/>
      <c r="C824" s="18"/>
      <c r="D824" s="16"/>
      <c r="E824" s="17"/>
      <c r="F824" s="18"/>
      <c r="G824" s="19"/>
      <c r="H824" s="19">
        <f t="shared" si="43"/>
        <v>0</v>
      </c>
      <c r="K824" s="1"/>
    </row>
    <row r="825" spans="1:11" hidden="1" x14ac:dyDescent="0.2">
      <c r="B825" s="110"/>
      <c r="C825" s="18"/>
      <c r="D825" s="16"/>
      <c r="E825" s="17"/>
      <c r="F825" s="18"/>
      <c r="G825" s="19"/>
      <c r="H825" s="19">
        <f t="shared" si="43"/>
        <v>0</v>
      </c>
      <c r="K825" s="1"/>
    </row>
    <row r="826" spans="1:11" hidden="1" x14ac:dyDescent="0.2">
      <c r="B826" s="110"/>
      <c r="C826" s="18"/>
      <c r="D826" s="16"/>
      <c r="E826" s="17"/>
      <c r="F826" s="18"/>
      <c r="G826" s="19"/>
      <c r="H826" s="19">
        <f t="shared" si="43"/>
        <v>0</v>
      </c>
      <c r="K826" s="1"/>
    </row>
    <row r="827" spans="1:11" ht="15.75" hidden="1" thickBot="1" x14ac:dyDescent="0.25">
      <c r="B827" s="111"/>
      <c r="C827" s="18"/>
      <c r="D827" s="16"/>
      <c r="E827" s="17"/>
      <c r="F827" s="18"/>
      <c r="G827" s="19"/>
      <c r="H827" s="19">
        <f t="shared" si="43"/>
        <v>0</v>
      </c>
      <c r="K827" s="1"/>
    </row>
    <row r="828" spans="1:11" ht="16.5" hidden="1" thickTop="1" thickBot="1" x14ac:dyDescent="0.25">
      <c r="H828" s="22">
        <f>SUM(H778:H827)</f>
        <v>0</v>
      </c>
      <c r="K828" s="1"/>
    </row>
    <row r="829" spans="1:11" ht="15.75" hidden="1" thickTop="1" x14ac:dyDescent="0.2">
      <c r="K829" s="1"/>
    </row>
    <row r="830" spans="1:11" ht="15.75" hidden="1" x14ac:dyDescent="0.25">
      <c r="A830" s="1">
        <v>45</v>
      </c>
      <c r="B830" s="11" t="s">
        <v>6</v>
      </c>
      <c r="C830" s="12" t="s">
        <v>7</v>
      </c>
      <c r="D830" s="12" t="s">
        <v>8</v>
      </c>
      <c r="E830" s="13" t="s">
        <v>9</v>
      </c>
      <c r="F830" s="12" t="s">
        <v>10</v>
      </c>
      <c r="G830" s="14" t="s">
        <v>11</v>
      </c>
      <c r="H830" s="14" t="s">
        <v>12</v>
      </c>
      <c r="K830" s="1"/>
    </row>
    <row r="831" spans="1:11" hidden="1" x14ac:dyDescent="0.2">
      <c r="B831" s="109"/>
      <c r="C831" s="18"/>
      <c r="D831" s="16"/>
      <c r="E831" s="17"/>
      <c r="F831" s="18"/>
      <c r="G831" s="19"/>
      <c r="H831" s="19">
        <f>D831*G831</f>
        <v>0</v>
      </c>
      <c r="K831" s="1"/>
    </row>
    <row r="832" spans="1:11" hidden="1" x14ac:dyDescent="0.2">
      <c r="B832" s="110"/>
      <c r="C832" s="18"/>
      <c r="D832" s="16"/>
      <c r="E832" s="17"/>
      <c r="F832" s="18"/>
      <c r="G832" s="19"/>
      <c r="H832" s="19">
        <f t="shared" ref="H832:H887" si="44">D832*G832</f>
        <v>0</v>
      </c>
      <c r="K832" s="1"/>
    </row>
    <row r="833" spans="2:11" hidden="1" x14ac:dyDescent="0.2">
      <c r="B833" s="110"/>
      <c r="C833" s="18"/>
      <c r="D833" s="16"/>
      <c r="E833" s="17"/>
      <c r="F833" s="18"/>
      <c r="G833" s="19"/>
      <c r="H833" s="19">
        <f t="shared" si="44"/>
        <v>0</v>
      </c>
      <c r="K833" s="1"/>
    </row>
    <row r="834" spans="2:11" hidden="1" x14ac:dyDescent="0.2">
      <c r="B834" s="110"/>
      <c r="C834" s="18"/>
      <c r="D834" s="16"/>
      <c r="E834" s="17"/>
      <c r="F834" s="18"/>
      <c r="G834" s="19"/>
      <c r="H834" s="19">
        <f t="shared" si="44"/>
        <v>0</v>
      </c>
      <c r="K834" s="1"/>
    </row>
    <row r="835" spans="2:11" hidden="1" x14ac:dyDescent="0.2">
      <c r="B835" s="110"/>
      <c r="C835" s="18"/>
      <c r="D835" s="16"/>
      <c r="E835" s="17"/>
      <c r="F835" s="18"/>
      <c r="G835" s="19"/>
      <c r="H835" s="19">
        <f t="shared" si="44"/>
        <v>0</v>
      </c>
      <c r="K835" s="1"/>
    </row>
    <row r="836" spans="2:11" hidden="1" x14ac:dyDescent="0.2">
      <c r="B836" s="110"/>
      <c r="C836" s="18"/>
      <c r="D836" s="16"/>
      <c r="E836" s="17"/>
      <c r="F836" s="18"/>
      <c r="G836" s="19"/>
      <c r="H836" s="19">
        <f t="shared" si="44"/>
        <v>0</v>
      </c>
      <c r="K836" s="1"/>
    </row>
    <row r="837" spans="2:11" hidden="1" x14ac:dyDescent="0.2">
      <c r="B837" s="110"/>
      <c r="C837" s="18"/>
      <c r="D837" s="16"/>
      <c r="E837" s="17"/>
      <c r="F837" s="18"/>
      <c r="G837" s="19"/>
      <c r="H837" s="19">
        <f t="shared" si="44"/>
        <v>0</v>
      </c>
      <c r="K837" s="1"/>
    </row>
    <row r="838" spans="2:11" hidden="1" x14ac:dyDescent="0.2">
      <c r="B838" s="110"/>
      <c r="C838" s="18"/>
      <c r="D838" s="16"/>
      <c r="E838" s="17"/>
      <c r="F838" s="18"/>
      <c r="G838" s="19"/>
      <c r="H838" s="19">
        <f t="shared" si="44"/>
        <v>0</v>
      </c>
      <c r="K838" s="1"/>
    </row>
    <row r="839" spans="2:11" hidden="1" x14ac:dyDescent="0.2">
      <c r="B839" s="110"/>
      <c r="C839" s="18"/>
      <c r="D839" s="16"/>
      <c r="E839" s="17"/>
      <c r="F839" s="18"/>
      <c r="G839" s="19"/>
      <c r="H839" s="19">
        <f t="shared" si="44"/>
        <v>0</v>
      </c>
      <c r="K839" s="1"/>
    </row>
    <row r="840" spans="2:11" hidden="1" x14ac:dyDescent="0.2">
      <c r="B840" s="110"/>
      <c r="C840" s="18"/>
      <c r="D840" s="16"/>
      <c r="E840" s="17"/>
      <c r="F840" s="18"/>
      <c r="G840" s="19"/>
      <c r="H840" s="19">
        <f t="shared" si="44"/>
        <v>0</v>
      </c>
      <c r="K840" s="1"/>
    </row>
    <row r="841" spans="2:11" hidden="1" x14ac:dyDescent="0.2">
      <c r="B841" s="110"/>
      <c r="C841" s="18"/>
      <c r="D841" s="16"/>
      <c r="E841" s="17"/>
      <c r="F841" s="18"/>
      <c r="G841" s="19"/>
      <c r="H841" s="19">
        <f t="shared" si="44"/>
        <v>0</v>
      </c>
      <c r="K841" s="1"/>
    </row>
    <row r="842" spans="2:11" hidden="1" x14ac:dyDescent="0.2">
      <c r="B842" s="110"/>
      <c r="C842" s="18"/>
      <c r="D842" s="16"/>
      <c r="E842" s="17"/>
      <c r="F842" s="18"/>
      <c r="G842" s="19"/>
      <c r="H842" s="19">
        <f t="shared" si="44"/>
        <v>0</v>
      </c>
      <c r="K842" s="1"/>
    </row>
    <row r="843" spans="2:11" hidden="1" x14ac:dyDescent="0.2">
      <c r="B843" s="110"/>
      <c r="C843" s="18"/>
      <c r="D843" s="16"/>
      <c r="E843" s="17"/>
      <c r="F843" s="18"/>
      <c r="G843" s="19"/>
      <c r="H843" s="19">
        <f t="shared" si="44"/>
        <v>0</v>
      </c>
      <c r="K843" s="1"/>
    </row>
    <row r="844" spans="2:11" hidden="1" x14ac:dyDescent="0.2">
      <c r="B844" s="110"/>
      <c r="C844" s="18"/>
      <c r="D844" s="16"/>
      <c r="E844" s="17"/>
      <c r="F844" s="18"/>
      <c r="G844" s="19"/>
      <c r="H844" s="19">
        <f t="shared" si="44"/>
        <v>0</v>
      </c>
      <c r="K844" s="1"/>
    </row>
    <row r="845" spans="2:11" hidden="1" x14ac:dyDescent="0.2">
      <c r="B845" s="110"/>
      <c r="C845" s="18"/>
      <c r="D845" s="16"/>
      <c r="E845" s="17"/>
      <c r="F845" s="18"/>
      <c r="G845" s="19"/>
      <c r="H845" s="19">
        <f t="shared" si="44"/>
        <v>0</v>
      </c>
      <c r="K845" s="1"/>
    </row>
    <row r="846" spans="2:11" hidden="1" x14ac:dyDescent="0.2">
      <c r="B846" s="110"/>
      <c r="C846" s="18"/>
      <c r="D846" s="16"/>
      <c r="E846" s="17"/>
      <c r="F846" s="18"/>
      <c r="G846" s="19"/>
      <c r="H846" s="19">
        <f t="shared" si="44"/>
        <v>0</v>
      </c>
      <c r="K846" s="1"/>
    </row>
    <row r="847" spans="2:11" hidden="1" x14ac:dyDescent="0.2">
      <c r="B847" s="110"/>
      <c r="C847" s="18"/>
      <c r="D847" s="16"/>
      <c r="E847" s="17"/>
      <c r="F847" s="18"/>
      <c r="G847" s="19"/>
      <c r="H847" s="19">
        <f t="shared" si="44"/>
        <v>0</v>
      </c>
      <c r="K847" s="1"/>
    </row>
    <row r="848" spans="2:11" hidden="1" x14ac:dyDescent="0.2">
      <c r="B848" s="110"/>
      <c r="C848" s="18"/>
      <c r="D848" s="16"/>
      <c r="E848" s="17"/>
      <c r="F848" s="18"/>
      <c r="G848" s="19"/>
      <c r="H848" s="19">
        <f t="shared" si="44"/>
        <v>0</v>
      </c>
      <c r="K848" s="1"/>
    </row>
    <row r="849" spans="2:11" hidden="1" x14ac:dyDescent="0.2">
      <c r="B849" s="110"/>
      <c r="C849" s="18"/>
      <c r="D849" s="16"/>
      <c r="E849" s="17"/>
      <c r="F849" s="18"/>
      <c r="G849" s="19"/>
      <c r="H849" s="19">
        <f t="shared" si="44"/>
        <v>0</v>
      </c>
      <c r="K849" s="1"/>
    </row>
    <row r="850" spans="2:11" hidden="1" x14ac:dyDescent="0.2">
      <c r="B850" s="110"/>
      <c r="C850" s="18"/>
      <c r="D850" s="16"/>
      <c r="E850" s="17"/>
      <c r="F850" s="18"/>
      <c r="G850" s="19"/>
      <c r="H850" s="19">
        <f t="shared" si="44"/>
        <v>0</v>
      </c>
      <c r="K850" s="1"/>
    </row>
    <row r="851" spans="2:11" hidden="1" x14ac:dyDescent="0.2">
      <c r="B851" s="110"/>
      <c r="C851" s="18"/>
      <c r="D851" s="16"/>
      <c r="E851" s="17"/>
      <c r="F851" s="18"/>
      <c r="G851" s="19"/>
      <c r="H851" s="19">
        <f t="shared" si="44"/>
        <v>0</v>
      </c>
      <c r="K851" s="1"/>
    </row>
    <row r="852" spans="2:11" hidden="1" x14ac:dyDescent="0.2">
      <c r="B852" s="110"/>
      <c r="C852" s="18"/>
      <c r="D852" s="16"/>
      <c r="E852" s="17"/>
      <c r="F852" s="18"/>
      <c r="G852" s="19"/>
      <c r="H852" s="19">
        <f t="shared" si="44"/>
        <v>0</v>
      </c>
      <c r="K852" s="1"/>
    </row>
    <row r="853" spans="2:11" hidden="1" x14ac:dyDescent="0.2">
      <c r="B853" s="110"/>
      <c r="C853" s="18"/>
      <c r="D853" s="16"/>
      <c r="E853" s="17"/>
      <c r="F853" s="18"/>
      <c r="G853" s="19"/>
      <c r="H853" s="19">
        <f t="shared" si="44"/>
        <v>0</v>
      </c>
      <c r="K853" s="1"/>
    </row>
    <row r="854" spans="2:11" hidden="1" x14ac:dyDescent="0.2">
      <c r="B854" s="110"/>
      <c r="C854" s="18"/>
      <c r="D854" s="16"/>
      <c r="E854" s="17"/>
      <c r="F854" s="18"/>
      <c r="G854" s="19"/>
      <c r="H854" s="19">
        <f t="shared" si="44"/>
        <v>0</v>
      </c>
      <c r="K854" s="1"/>
    </row>
    <row r="855" spans="2:11" hidden="1" x14ac:dyDescent="0.2">
      <c r="B855" s="110"/>
      <c r="C855" s="18"/>
      <c r="D855" s="16"/>
      <c r="E855" s="17"/>
      <c r="F855" s="18"/>
      <c r="G855" s="19"/>
      <c r="H855" s="19">
        <f t="shared" si="44"/>
        <v>0</v>
      </c>
      <c r="K855" s="1"/>
    </row>
    <row r="856" spans="2:11" hidden="1" x14ac:dyDescent="0.2">
      <c r="B856" s="110"/>
      <c r="C856" s="18"/>
      <c r="D856" s="16"/>
      <c r="E856" s="17"/>
      <c r="F856" s="18"/>
      <c r="G856" s="19"/>
      <c r="H856" s="19">
        <f t="shared" si="44"/>
        <v>0</v>
      </c>
      <c r="K856" s="1"/>
    </row>
    <row r="857" spans="2:11" hidden="1" x14ac:dyDescent="0.2">
      <c r="B857" s="110"/>
      <c r="C857" s="18"/>
      <c r="D857" s="16"/>
      <c r="E857" s="17"/>
      <c r="F857" s="18"/>
      <c r="G857" s="19"/>
      <c r="H857" s="19">
        <f t="shared" si="44"/>
        <v>0</v>
      </c>
      <c r="K857" s="1"/>
    </row>
    <row r="858" spans="2:11" hidden="1" x14ac:dyDescent="0.2">
      <c r="B858" s="110"/>
      <c r="C858" s="18"/>
      <c r="D858" s="16"/>
      <c r="E858" s="17"/>
      <c r="F858" s="18"/>
      <c r="G858" s="19"/>
      <c r="H858" s="19">
        <f t="shared" si="44"/>
        <v>0</v>
      </c>
      <c r="K858" s="1"/>
    </row>
    <row r="859" spans="2:11" hidden="1" x14ac:dyDescent="0.2">
      <c r="B859" s="110"/>
      <c r="C859" s="18"/>
      <c r="D859" s="16"/>
      <c r="E859" s="17"/>
      <c r="F859" s="18"/>
      <c r="G859" s="19"/>
      <c r="H859" s="19">
        <f t="shared" si="44"/>
        <v>0</v>
      </c>
      <c r="K859" s="1"/>
    </row>
    <row r="860" spans="2:11" hidden="1" x14ac:dyDescent="0.2">
      <c r="B860" s="110"/>
      <c r="C860" s="18"/>
      <c r="D860" s="16"/>
      <c r="E860" s="17"/>
      <c r="F860" s="18"/>
      <c r="G860" s="19"/>
      <c r="H860" s="19">
        <f t="shared" si="44"/>
        <v>0</v>
      </c>
      <c r="K860" s="1"/>
    </row>
    <row r="861" spans="2:11" hidden="1" x14ac:dyDescent="0.2">
      <c r="B861" s="110"/>
      <c r="C861" s="18"/>
      <c r="D861" s="16"/>
      <c r="E861" s="17"/>
      <c r="F861" s="18"/>
      <c r="G861" s="19"/>
      <c r="H861" s="19">
        <f t="shared" si="44"/>
        <v>0</v>
      </c>
      <c r="K861" s="1"/>
    </row>
    <row r="862" spans="2:11" hidden="1" x14ac:dyDescent="0.2">
      <c r="B862" s="110"/>
      <c r="C862" s="18"/>
      <c r="D862" s="16"/>
      <c r="E862" s="17"/>
      <c r="F862" s="18"/>
      <c r="G862" s="19"/>
      <c r="H862" s="19">
        <f t="shared" si="44"/>
        <v>0</v>
      </c>
      <c r="K862" s="1"/>
    </row>
    <row r="863" spans="2:11" hidden="1" x14ac:dyDescent="0.2">
      <c r="B863" s="110"/>
      <c r="C863" s="18"/>
      <c r="D863" s="16"/>
      <c r="E863" s="17"/>
      <c r="F863" s="18"/>
      <c r="G863" s="19"/>
      <c r="H863" s="19">
        <f t="shared" si="44"/>
        <v>0</v>
      </c>
      <c r="K863" s="1"/>
    </row>
    <row r="864" spans="2:11" hidden="1" x14ac:dyDescent="0.2">
      <c r="B864" s="110"/>
      <c r="C864" s="18"/>
      <c r="D864" s="16"/>
      <c r="E864" s="17"/>
      <c r="F864" s="18"/>
      <c r="G864" s="19"/>
      <c r="H864" s="19">
        <f t="shared" si="44"/>
        <v>0</v>
      </c>
      <c r="K864" s="1"/>
    </row>
    <row r="865" spans="2:11" hidden="1" x14ac:dyDescent="0.2">
      <c r="B865" s="110"/>
      <c r="C865" s="18"/>
      <c r="D865" s="16"/>
      <c r="E865" s="17"/>
      <c r="F865" s="18"/>
      <c r="G865" s="19"/>
      <c r="H865" s="19">
        <f t="shared" si="44"/>
        <v>0</v>
      </c>
      <c r="K865" s="1"/>
    </row>
    <row r="866" spans="2:11" hidden="1" x14ac:dyDescent="0.2">
      <c r="B866" s="110"/>
      <c r="C866" s="18"/>
      <c r="D866" s="16"/>
      <c r="E866" s="17"/>
      <c r="F866" s="18"/>
      <c r="G866" s="19"/>
      <c r="H866" s="19">
        <f t="shared" si="44"/>
        <v>0</v>
      </c>
      <c r="K866" s="1"/>
    </row>
    <row r="867" spans="2:11" hidden="1" x14ac:dyDescent="0.2">
      <c r="B867" s="110"/>
      <c r="C867" s="18"/>
      <c r="D867" s="16"/>
      <c r="E867" s="17"/>
      <c r="F867" s="18"/>
      <c r="G867" s="19"/>
      <c r="H867" s="19">
        <f t="shared" si="44"/>
        <v>0</v>
      </c>
      <c r="K867" s="1"/>
    </row>
    <row r="868" spans="2:11" hidden="1" x14ac:dyDescent="0.2">
      <c r="B868" s="110"/>
      <c r="C868" s="18"/>
      <c r="D868" s="16"/>
      <c r="E868" s="17"/>
      <c r="F868" s="18"/>
      <c r="G868" s="19"/>
      <c r="H868" s="19">
        <f t="shared" si="44"/>
        <v>0</v>
      </c>
      <c r="K868" s="1"/>
    </row>
    <row r="869" spans="2:11" hidden="1" x14ac:dyDescent="0.2">
      <c r="B869" s="110"/>
      <c r="C869" s="18"/>
      <c r="D869" s="16"/>
      <c r="E869" s="17"/>
      <c r="F869" s="18"/>
      <c r="G869" s="19"/>
      <c r="H869" s="19">
        <f t="shared" si="44"/>
        <v>0</v>
      </c>
      <c r="K869" s="1"/>
    </row>
    <row r="870" spans="2:11" hidden="1" x14ac:dyDescent="0.2">
      <c r="B870" s="110"/>
      <c r="C870" s="18"/>
      <c r="D870" s="16"/>
      <c r="E870" s="17"/>
      <c r="F870" s="18"/>
      <c r="G870" s="19"/>
      <c r="H870" s="19">
        <f t="shared" si="44"/>
        <v>0</v>
      </c>
      <c r="K870" s="1"/>
    </row>
    <row r="871" spans="2:11" hidden="1" x14ac:dyDescent="0.2">
      <c r="B871" s="110"/>
      <c r="C871" s="18"/>
      <c r="D871" s="16"/>
      <c r="E871" s="17"/>
      <c r="F871" s="18"/>
      <c r="G871" s="19"/>
      <c r="H871" s="19">
        <f t="shared" si="44"/>
        <v>0</v>
      </c>
      <c r="K871" s="1"/>
    </row>
    <row r="872" spans="2:11" hidden="1" x14ac:dyDescent="0.2">
      <c r="B872" s="110"/>
      <c r="C872" s="18"/>
      <c r="D872" s="16"/>
      <c r="E872" s="17"/>
      <c r="F872" s="18"/>
      <c r="G872" s="19"/>
      <c r="H872" s="19">
        <f t="shared" si="44"/>
        <v>0</v>
      </c>
      <c r="K872" s="1"/>
    </row>
    <row r="873" spans="2:11" hidden="1" x14ac:dyDescent="0.2">
      <c r="B873" s="110"/>
      <c r="C873" s="18"/>
      <c r="D873" s="16"/>
      <c r="E873" s="17"/>
      <c r="F873" s="18"/>
      <c r="G873" s="19"/>
      <c r="H873" s="19">
        <f t="shared" si="44"/>
        <v>0</v>
      </c>
      <c r="K873" s="1"/>
    </row>
    <row r="874" spans="2:11" hidden="1" x14ac:dyDescent="0.2">
      <c r="B874" s="110"/>
      <c r="C874" s="18"/>
      <c r="D874" s="16"/>
      <c r="E874" s="17"/>
      <c r="F874" s="18"/>
      <c r="G874" s="19"/>
      <c r="H874" s="19">
        <f t="shared" si="44"/>
        <v>0</v>
      </c>
      <c r="K874" s="1"/>
    </row>
    <row r="875" spans="2:11" hidden="1" x14ac:dyDescent="0.2">
      <c r="B875" s="110"/>
      <c r="C875" s="18"/>
      <c r="D875" s="16"/>
      <c r="E875" s="17"/>
      <c r="F875" s="18"/>
      <c r="G875" s="19"/>
      <c r="H875" s="19">
        <f t="shared" si="44"/>
        <v>0</v>
      </c>
      <c r="K875" s="1"/>
    </row>
    <row r="876" spans="2:11" hidden="1" x14ac:dyDescent="0.2">
      <c r="B876" s="110"/>
      <c r="C876" s="18"/>
      <c r="D876" s="16"/>
      <c r="E876" s="17"/>
      <c r="F876" s="18"/>
      <c r="G876" s="19"/>
      <c r="H876" s="19">
        <f t="shared" si="44"/>
        <v>0</v>
      </c>
      <c r="K876" s="1"/>
    </row>
    <row r="877" spans="2:11" hidden="1" x14ac:dyDescent="0.2">
      <c r="B877" s="110"/>
      <c r="C877" s="18"/>
      <c r="D877" s="16"/>
      <c r="E877" s="17"/>
      <c r="F877" s="18"/>
      <c r="G877" s="19"/>
      <c r="H877" s="19">
        <f t="shared" si="44"/>
        <v>0</v>
      </c>
      <c r="K877" s="1"/>
    </row>
    <row r="878" spans="2:11" hidden="1" x14ac:dyDescent="0.2">
      <c r="B878" s="110"/>
      <c r="C878" s="18"/>
      <c r="D878" s="16"/>
      <c r="E878" s="17"/>
      <c r="F878" s="18"/>
      <c r="G878" s="19"/>
      <c r="H878" s="19">
        <f t="shared" si="44"/>
        <v>0</v>
      </c>
      <c r="K878" s="1"/>
    </row>
    <row r="879" spans="2:11" hidden="1" x14ac:dyDescent="0.2">
      <c r="B879" s="110"/>
      <c r="C879" s="18"/>
      <c r="D879" s="16"/>
      <c r="E879" s="17"/>
      <c r="F879" s="18"/>
      <c r="G879" s="19"/>
      <c r="H879" s="19">
        <f t="shared" si="44"/>
        <v>0</v>
      </c>
      <c r="K879" s="1"/>
    </row>
    <row r="880" spans="2:11" hidden="1" x14ac:dyDescent="0.2">
      <c r="B880" s="110"/>
      <c r="C880" s="18"/>
      <c r="D880" s="16"/>
      <c r="E880" s="17"/>
      <c r="F880" s="18"/>
      <c r="G880" s="19"/>
      <c r="H880" s="19">
        <f t="shared" si="44"/>
        <v>0</v>
      </c>
      <c r="K880" s="1"/>
    </row>
    <row r="881" spans="1:11" hidden="1" x14ac:dyDescent="0.2">
      <c r="B881" s="110"/>
      <c r="C881" s="18"/>
      <c r="D881" s="16"/>
      <c r="E881" s="17"/>
      <c r="F881" s="18"/>
      <c r="G881" s="19"/>
      <c r="H881" s="19">
        <f t="shared" si="44"/>
        <v>0</v>
      </c>
      <c r="K881" s="1"/>
    </row>
    <row r="882" spans="1:11" hidden="1" x14ac:dyDescent="0.2">
      <c r="B882" s="110"/>
      <c r="C882" s="18"/>
      <c r="D882" s="16"/>
      <c r="E882" s="17"/>
      <c r="F882" s="18"/>
      <c r="G882" s="19"/>
      <c r="H882" s="19">
        <f t="shared" si="44"/>
        <v>0</v>
      </c>
      <c r="K882" s="1"/>
    </row>
    <row r="883" spans="1:11" hidden="1" x14ac:dyDescent="0.2">
      <c r="B883" s="110"/>
      <c r="C883" s="18"/>
      <c r="D883" s="16"/>
      <c r="E883" s="17"/>
      <c r="F883" s="18"/>
      <c r="G883" s="19"/>
      <c r="H883" s="19">
        <f t="shared" si="44"/>
        <v>0</v>
      </c>
      <c r="K883" s="1"/>
    </row>
    <row r="884" spans="1:11" hidden="1" x14ac:dyDescent="0.2">
      <c r="B884" s="110"/>
      <c r="C884" s="18"/>
      <c r="D884" s="16"/>
      <c r="E884" s="17"/>
      <c r="F884" s="18"/>
      <c r="G884" s="19"/>
      <c r="H884" s="19">
        <f t="shared" si="44"/>
        <v>0</v>
      </c>
      <c r="K884" s="1"/>
    </row>
    <row r="885" spans="1:11" hidden="1" x14ac:dyDescent="0.2">
      <c r="B885" s="110"/>
      <c r="C885" s="18"/>
      <c r="D885" s="16"/>
      <c r="E885" s="17"/>
      <c r="F885" s="18"/>
      <c r="G885" s="19"/>
      <c r="H885" s="19">
        <f t="shared" si="44"/>
        <v>0</v>
      </c>
      <c r="K885" s="1"/>
    </row>
    <row r="886" spans="1:11" hidden="1" x14ac:dyDescent="0.2">
      <c r="B886" s="110"/>
      <c r="C886" s="18"/>
      <c r="D886" s="16"/>
      <c r="E886" s="17"/>
      <c r="F886" s="18"/>
      <c r="G886" s="19"/>
      <c r="H886" s="19">
        <f t="shared" si="44"/>
        <v>0</v>
      </c>
      <c r="K886" s="1"/>
    </row>
    <row r="887" spans="1:11" ht="15.75" hidden="1" thickBot="1" x14ac:dyDescent="0.25">
      <c r="B887" s="111"/>
      <c r="C887" s="18"/>
      <c r="D887" s="16"/>
      <c r="E887" s="17"/>
      <c r="F887" s="18"/>
      <c r="G887" s="19"/>
      <c r="H887" s="19">
        <f t="shared" si="44"/>
        <v>0</v>
      </c>
      <c r="K887" s="1"/>
    </row>
    <row r="888" spans="1:11" ht="16.5" hidden="1" thickTop="1" thickBot="1" x14ac:dyDescent="0.25">
      <c r="H888" s="22">
        <f>SUM(H831:H887)</f>
        <v>0</v>
      </c>
      <c r="K888" s="1"/>
    </row>
    <row r="889" spans="1:11" ht="15.75" hidden="1" thickTop="1" x14ac:dyDescent="0.2">
      <c r="K889" s="1"/>
    </row>
    <row r="890" spans="1:11" ht="15.75" hidden="1" x14ac:dyDescent="0.25">
      <c r="A890" s="1">
        <v>46</v>
      </c>
      <c r="B890" s="11" t="s">
        <v>6</v>
      </c>
      <c r="C890" s="12" t="s">
        <v>7</v>
      </c>
      <c r="D890" s="12" t="s">
        <v>8</v>
      </c>
      <c r="E890" s="13" t="s">
        <v>9</v>
      </c>
      <c r="F890" s="12" t="s">
        <v>10</v>
      </c>
      <c r="G890" s="14" t="s">
        <v>11</v>
      </c>
      <c r="H890" s="14" t="s">
        <v>12</v>
      </c>
      <c r="K890" s="1"/>
    </row>
    <row r="891" spans="1:11" hidden="1" x14ac:dyDescent="0.2">
      <c r="B891" s="109"/>
      <c r="C891" s="18"/>
      <c r="D891" s="16"/>
      <c r="E891" s="17"/>
      <c r="F891" s="18"/>
      <c r="G891" s="19"/>
      <c r="H891" s="19">
        <f>D891*G891</f>
        <v>0</v>
      </c>
      <c r="K891" s="1"/>
    </row>
    <row r="892" spans="1:11" hidden="1" x14ac:dyDescent="0.2">
      <c r="B892" s="110"/>
      <c r="C892" s="18"/>
      <c r="D892" s="16"/>
      <c r="E892" s="17"/>
      <c r="F892" s="18"/>
      <c r="G892" s="19"/>
      <c r="H892" s="19">
        <f t="shared" ref="H892:H899" si="45">D892*G892</f>
        <v>0</v>
      </c>
      <c r="K892" s="1"/>
    </row>
    <row r="893" spans="1:11" hidden="1" x14ac:dyDescent="0.2">
      <c r="B893" s="110"/>
      <c r="C893" s="18"/>
      <c r="D893" s="16"/>
      <c r="E893" s="17"/>
      <c r="F893" s="18"/>
      <c r="G893" s="19"/>
      <c r="H893" s="19">
        <f t="shared" si="45"/>
        <v>0</v>
      </c>
      <c r="K893" s="1"/>
    </row>
    <row r="894" spans="1:11" hidden="1" x14ac:dyDescent="0.2">
      <c r="B894" s="110"/>
      <c r="C894" s="18"/>
      <c r="D894" s="16"/>
      <c r="E894" s="17"/>
      <c r="F894" s="18"/>
      <c r="G894" s="19"/>
      <c r="H894" s="19">
        <f t="shared" si="45"/>
        <v>0</v>
      </c>
      <c r="K894" s="1"/>
    </row>
    <row r="895" spans="1:11" hidden="1" x14ac:dyDescent="0.2">
      <c r="B895" s="110"/>
      <c r="C895" s="18"/>
      <c r="D895" s="16"/>
      <c r="E895" s="17"/>
      <c r="F895" s="18"/>
      <c r="G895" s="19"/>
      <c r="H895" s="19">
        <f t="shared" si="45"/>
        <v>0</v>
      </c>
      <c r="K895" s="1"/>
    </row>
    <row r="896" spans="1:11" hidden="1" x14ac:dyDescent="0.2">
      <c r="B896" s="110"/>
      <c r="C896" s="18"/>
      <c r="D896" s="16"/>
      <c r="E896" s="17"/>
      <c r="F896" s="18"/>
      <c r="G896" s="19"/>
      <c r="H896" s="19">
        <f t="shared" si="45"/>
        <v>0</v>
      </c>
      <c r="K896" s="1"/>
    </row>
    <row r="897" spans="1:11" hidden="1" x14ac:dyDescent="0.2">
      <c r="B897" s="110"/>
      <c r="C897" s="18"/>
      <c r="D897" s="16"/>
      <c r="E897" s="17"/>
      <c r="F897" s="18"/>
      <c r="G897" s="19"/>
      <c r="H897" s="19">
        <f t="shared" si="45"/>
        <v>0</v>
      </c>
      <c r="K897" s="1"/>
    </row>
    <row r="898" spans="1:11" hidden="1" x14ac:dyDescent="0.2">
      <c r="B898" s="110"/>
      <c r="C898" s="18"/>
      <c r="D898" s="16"/>
      <c r="E898" s="17"/>
      <c r="F898" s="18"/>
      <c r="G898" s="19"/>
      <c r="H898" s="19">
        <f t="shared" si="45"/>
        <v>0</v>
      </c>
      <c r="K898" s="1"/>
    </row>
    <row r="899" spans="1:11" ht="15.75" hidden="1" thickBot="1" x14ac:dyDescent="0.25">
      <c r="B899" s="111"/>
      <c r="C899" s="18"/>
      <c r="D899" s="16"/>
      <c r="E899" s="17"/>
      <c r="F899" s="18"/>
      <c r="G899" s="19"/>
      <c r="H899" s="19">
        <f t="shared" si="45"/>
        <v>0</v>
      </c>
      <c r="K899" s="1"/>
    </row>
    <row r="900" spans="1:11" ht="16.5" hidden="1" thickTop="1" thickBot="1" x14ac:dyDescent="0.25">
      <c r="H900" s="22">
        <f>SUM(H891:H899)</f>
        <v>0</v>
      </c>
      <c r="K900" s="1"/>
    </row>
    <row r="901" spans="1:11" ht="15.75" hidden="1" thickTop="1" x14ac:dyDescent="0.2">
      <c r="K901" s="1"/>
    </row>
    <row r="902" spans="1:11" ht="15.75" hidden="1" x14ac:dyDescent="0.25">
      <c r="A902" s="1">
        <v>47</v>
      </c>
      <c r="B902" s="11" t="s">
        <v>6</v>
      </c>
      <c r="C902" s="12" t="s">
        <v>7</v>
      </c>
      <c r="D902" s="12" t="s">
        <v>8</v>
      </c>
      <c r="E902" s="13" t="s">
        <v>9</v>
      </c>
      <c r="F902" s="12" t="s">
        <v>10</v>
      </c>
      <c r="G902" s="14" t="s">
        <v>11</v>
      </c>
      <c r="H902" s="14" t="s">
        <v>12</v>
      </c>
      <c r="K902" s="1"/>
    </row>
    <row r="903" spans="1:11" hidden="1" x14ac:dyDescent="0.2">
      <c r="B903" s="109"/>
      <c r="C903" s="18"/>
      <c r="D903" s="16"/>
      <c r="E903" s="17"/>
      <c r="F903" s="18"/>
      <c r="G903" s="19"/>
      <c r="H903" s="19">
        <f>D903*G903</f>
        <v>0</v>
      </c>
      <c r="K903" s="1"/>
    </row>
    <row r="904" spans="1:11" hidden="1" x14ac:dyDescent="0.2">
      <c r="B904" s="110"/>
      <c r="C904" s="18"/>
      <c r="D904" s="16"/>
      <c r="E904" s="17"/>
      <c r="F904" s="18"/>
      <c r="G904" s="19"/>
      <c r="H904" s="19">
        <f t="shared" ref="H904:H909" si="46">D904*G904</f>
        <v>0</v>
      </c>
      <c r="K904" s="1"/>
    </row>
    <row r="905" spans="1:11" hidden="1" x14ac:dyDescent="0.2">
      <c r="B905" s="110"/>
      <c r="C905" s="18"/>
      <c r="D905" s="16"/>
      <c r="E905" s="17"/>
      <c r="F905" s="18"/>
      <c r="G905" s="19"/>
      <c r="H905" s="19">
        <f t="shared" si="46"/>
        <v>0</v>
      </c>
      <c r="K905" s="1"/>
    </row>
    <row r="906" spans="1:11" hidden="1" x14ac:dyDescent="0.2">
      <c r="B906" s="110"/>
      <c r="C906" s="18"/>
      <c r="D906" s="16"/>
      <c r="E906" s="17"/>
      <c r="F906" s="18"/>
      <c r="G906" s="19"/>
      <c r="H906" s="19">
        <f t="shared" si="46"/>
        <v>0</v>
      </c>
      <c r="K906" s="1"/>
    </row>
    <row r="907" spans="1:11" hidden="1" x14ac:dyDescent="0.2">
      <c r="B907" s="110"/>
      <c r="C907" s="18"/>
      <c r="D907" s="16"/>
      <c r="E907" s="17"/>
      <c r="F907" s="18"/>
      <c r="G907" s="19"/>
      <c r="H907" s="19">
        <f t="shared" si="46"/>
        <v>0</v>
      </c>
      <c r="K907" s="1"/>
    </row>
    <row r="908" spans="1:11" hidden="1" x14ac:dyDescent="0.2">
      <c r="B908" s="110"/>
      <c r="C908" s="18"/>
      <c r="D908" s="16"/>
      <c r="E908" s="17"/>
      <c r="F908" s="18"/>
      <c r="G908" s="19"/>
      <c r="H908" s="19">
        <f t="shared" si="46"/>
        <v>0</v>
      </c>
      <c r="K908" s="1"/>
    </row>
    <row r="909" spans="1:11" ht="15.75" hidden="1" thickBot="1" x14ac:dyDescent="0.25">
      <c r="B909" s="111"/>
      <c r="C909" s="18"/>
      <c r="D909" s="16"/>
      <c r="E909" s="17"/>
      <c r="F909" s="18"/>
      <c r="G909" s="19"/>
      <c r="H909" s="19">
        <f t="shared" si="46"/>
        <v>0</v>
      </c>
      <c r="K909" s="1"/>
    </row>
    <row r="910" spans="1:11" ht="16.5" hidden="1" thickTop="1" thickBot="1" x14ac:dyDescent="0.25">
      <c r="H910" s="22">
        <f>SUM(H903:H909)</f>
        <v>0</v>
      </c>
      <c r="K910" s="1"/>
    </row>
    <row r="911" spans="1:11" ht="15.75" hidden="1" thickTop="1" x14ac:dyDescent="0.2">
      <c r="K911" s="1"/>
    </row>
    <row r="912" spans="1:11" ht="15.75" hidden="1" x14ac:dyDescent="0.25">
      <c r="A912" s="1">
        <v>48</v>
      </c>
      <c r="B912" s="11" t="s">
        <v>6</v>
      </c>
      <c r="C912" s="12" t="s">
        <v>7</v>
      </c>
      <c r="D912" s="12" t="s">
        <v>8</v>
      </c>
      <c r="E912" s="13" t="s">
        <v>9</v>
      </c>
      <c r="F912" s="12" t="s">
        <v>10</v>
      </c>
      <c r="G912" s="14" t="s">
        <v>11</v>
      </c>
      <c r="H912" s="14" t="s">
        <v>12</v>
      </c>
      <c r="K912" s="1"/>
    </row>
    <row r="913" spans="1:11" hidden="1" x14ac:dyDescent="0.2">
      <c r="B913" s="109"/>
      <c r="C913" s="18"/>
      <c r="D913" s="16"/>
      <c r="E913" s="17"/>
      <c r="F913" s="18"/>
      <c r="G913" s="19"/>
      <c r="H913" s="19">
        <f>G913*D913</f>
        <v>0</v>
      </c>
      <c r="K913" s="1"/>
    </row>
    <row r="914" spans="1:11" hidden="1" x14ac:dyDescent="0.2">
      <c r="B914" s="110"/>
      <c r="C914" s="18"/>
      <c r="D914" s="16"/>
      <c r="E914" s="17"/>
      <c r="F914" s="32"/>
      <c r="G914" s="19"/>
      <c r="H914" s="19">
        <f t="shared" ref="H914:H915" si="47">G914*D914</f>
        <v>0</v>
      </c>
      <c r="K914" s="1"/>
    </row>
    <row r="915" spans="1:11" hidden="1" x14ac:dyDescent="0.2">
      <c r="B915" s="110"/>
      <c r="C915" s="18"/>
      <c r="D915" s="16"/>
      <c r="E915" s="17"/>
      <c r="F915" s="18"/>
      <c r="G915" s="19"/>
      <c r="H915" s="19">
        <f t="shared" si="47"/>
        <v>0</v>
      </c>
      <c r="K915" s="1"/>
    </row>
    <row r="916" spans="1:11" ht="15.75" hidden="1" thickBot="1" x14ac:dyDescent="0.25">
      <c r="B916" s="111"/>
      <c r="C916" s="18"/>
      <c r="D916" s="16"/>
      <c r="E916" s="17"/>
      <c r="F916" s="18"/>
      <c r="G916" s="19"/>
      <c r="H916" s="19">
        <f>G916*D916</f>
        <v>0</v>
      </c>
      <c r="K916" s="1"/>
    </row>
    <row r="917" spans="1:11" ht="16.5" hidden="1" thickTop="1" thickBot="1" x14ac:dyDescent="0.25">
      <c r="H917" s="22">
        <f>SUM(H913:H916)</f>
        <v>0</v>
      </c>
      <c r="K917" s="1"/>
    </row>
    <row r="918" spans="1:11" ht="15.75" hidden="1" thickTop="1" x14ac:dyDescent="0.2">
      <c r="K918" s="1"/>
    </row>
    <row r="919" spans="1:11" ht="15.75" hidden="1" x14ac:dyDescent="0.25">
      <c r="A919" s="1">
        <v>49</v>
      </c>
      <c r="B919" s="11" t="s">
        <v>6</v>
      </c>
      <c r="C919" s="12" t="s">
        <v>7</v>
      </c>
      <c r="D919" s="12" t="s">
        <v>8</v>
      </c>
      <c r="E919" s="13" t="s">
        <v>9</v>
      </c>
      <c r="F919" s="12" t="s">
        <v>10</v>
      </c>
      <c r="G919" s="14" t="s">
        <v>11</v>
      </c>
      <c r="H919" s="14" t="s">
        <v>12</v>
      </c>
      <c r="K919" s="1"/>
    </row>
    <row r="920" spans="1:11" hidden="1" x14ac:dyDescent="0.2">
      <c r="B920" s="109"/>
      <c r="C920" s="18"/>
      <c r="D920" s="16"/>
      <c r="E920" s="17"/>
      <c r="F920" s="18"/>
      <c r="G920" s="19"/>
      <c r="H920" s="19">
        <f>D920*G920</f>
        <v>0</v>
      </c>
      <c r="K920" s="1"/>
    </row>
    <row r="921" spans="1:11" hidden="1" x14ac:dyDescent="0.2">
      <c r="B921" s="110"/>
      <c r="C921" s="18"/>
      <c r="D921" s="16"/>
      <c r="E921" s="17"/>
      <c r="F921" s="18"/>
      <c r="G921" s="19"/>
      <c r="H921" s="19">
        <f t="shared" ref="H921:H955" si="48">D921*G921</f>
        <v>0</v>
      </c>
      <c r="K921" s="1"/>
    </row>
    <row r="922" spans="1:11" hidden="1" x14ac:dyDescent="0.2">
      <c r="B922" s="110"/>
      <c r="C922" s="18"/>
      <c r="D922" s="16"/>
      <c r="E922" s="17"/>
      <c r="F922" s="18"/>
      <c r="G922" s="19"/>
      <c r="H922" s="19">
        <f t="shared" si="48"/>
        <v>0</v>
      </c>
      <c r="K922" s="1"/>
    </row>
    <row r="923" spans="1:11" hidden="1" x14ac:dyDescent="0.2">
      <c r="B923" s="110"/>
      <c r="C923" s="18"/>
      <c r="D923" s="16"/>
      <c r="E923" s="17"/>
      <c r="F923" s="18"/>
      <c r="G923" s="19"/>
      <c r="H923" s="19">
        <f t="shared" si="48"/>
        <v>0</v>
      </c>
      <c r="K923" s="1"/>
    </row>
    <row r="924" spans="1:11" hidden="1" x14ac:dyDescent="0.2">
      <c r="B924" s="110"/>
      <c r="C924" s="18"/>
      <c r="D924" s="16"/>
      <c r="E924" s="17"/>
      <c r="F924" s="18"/>
      <c r="G924" s="19"/>
      <c r="H924" s="19">
        <f t="shared" si="48"/>
        <v>0</v>
      </c>
      <c r="K924" s="1"/>
    </row>
    <row r="925" spans="1:11" hidden="1" x14ac:dyDescent="0.2">
      <c r="B925" s="110"/>
      <c r="C925" s="18"/>
      <c r="D925" s="16"/>
      <c r="E925" s="17"/>
      <c r="F925" s="18"/>
      <c r="G925" s="19"/>
      <c r="H925" s="19">
        <f t="shared" si="48"/>
        <v>0</v>
      </c>
      <c r="K925" s="1"/>
    </row>
    <row r="926" spans="1:11" hidden="1" x14ac:dyDescent="0.2">
      <c r="B926" s="110"/>
      <c r="C926" s="18"/>
      <c r="D926" s="16"/>
      <c r="E926" s="17"/>
      <c r="F926" s="18"/>
      <c r="G926" s="19"/>
      <c r="H926" s="19">
        <f t="shared" si="48"/>
        <v>0</v>
      </c>
      <c r="K926" s="1"/>
    </row>
    <row r="927" spans="1:11" hidden="1" x14ac:dyDescent="0.2">
      <c r="B927" s="110"/>
      <c r="C927" s="18"/>
      <c r="D927" s="16"/>
      <c r="E927" s="17"/>
      <c r="F927" s="18"/>
      <c r="G927" s="19"/>
      <c r="H927" s="19">
        <f t="shared" si="48"/>
        <v>0</v>
      </c>
      <c r="K927" s="1"/>
    </row>
    <row r="928" spans="1:11" hidden="1" x14ac:dyDescent="0.2">
      <c r="B928" s="110"/>
      <c r="C928" s="18"/>
      <c r="D928" s="16"/>
      <c r="E928" s="17"/>
      <c r="F928" s="18"/>
      <c r="G928" s="19"/>
      <c r="H928" s="19">
        <f t="shared" si="48"/>
        <v>0</v>
      </c>
      <c r="K928" s="1"/>
    </row>
    <row r="929" spans="2:11" hidden="1" x14ac:dyDescent="0.2">
      <c r="B929" s="110"/>
      <c r="C929" s="18"/>
      <c r="D929" s="16"/>
      <c r="E929" s="17"/>
      <c r="F929" s="18"/>
      <c r="G929" s="19"/>
      <c r="H929" s="19">
        <f t="shared" si="48"/>
        <v>0</v>
      </c>
      <c r="K929" s="1"/>
    </row>
    <row r="930" spans="2:11" hidden="1" x14ac:dyDescent="0.2">
      <c r="B930" s="110"/>
      <c r="C930" s="18"/>
      <c r="D930" s="16"/>
      <c r="E930" s="17"/>
      <c r="F930" s="18"/>
      <c r="G930" s="19"/>
      <c r="H930" s="19">
        <f t="shared" si="48"/>
        <v>0</v>
      </c>
      <c r="K930" s="1"/>
    </row>
    <row r="931" spans="2:11" hidden="1" x14ac:dyDescent="0.2">
      <c r="B931" s="110"/>
      <c r="C931" s="18"/>
      <c r="D931" s="16"/>
      <c r="E931" s="17"/>
      <c r="F931" s="18"/>
      <c r="G931" s="19"/>
      <c r="H931" s="19">
        <f t="shared" si="48"/>
        <v>0</v>
      </c>
      <c r="K931" s="1"/>
    </row>
    <row r="932" spans="2:11" hidden="1" x14ac:dyDescent="0.2">
      <c r="B932" s="110"/>
      <c r="C932" s="18"/>
      <c r="D932" s="16"/>
      <c r="E932" s="17"/>
      <c r="F932" s="18"/>
      <c r="G932" s="19"/>
      <c r="H932" s="19">
        <f t="shared" si="48"/>
        <v>0</v>
      </c>
      <c r="K932" s="1"/>
    </row>
    <row r="933" spans="2:11" hidden="1" x14ac:dyDescent="0.2">
      <c r="B933" s="110"/>
      <c r="C933" s="18"/>
      <c r="D933" s="16"/>
      <c r="E933" s="17"/>
      <c r="F933" s="18"/>
      <c r="G933" s="19"/>
      <c r="H933" s="19">
        <f t="shared" si="48"/>
        <v>0</v>
      </c>
      <c r="K933" s="1"/>
    </row>
    <row r="934" spans="2:11" hidden="1" x14ac:dyDescent="0.2">
      <c r="B934" s="110"/>
      <c r="C934" s="18"/>
      <c r="D934" s="16"/>
      <c r="E934" s="17"/>
      <c r="F934" s="18"/>
      <c r="G934" s="19"/>
      <c r="H934" s="19">
        <f t="shared" si="48"/>
        <v>0</v>
      </c>
      <c r="K934" s="1"/>
    </row>
    <row r="935" spans="2:11" hidden="1" x14ac:dyDescent="0.2">
      <c r="B935" s="110"/>
      <c r="C935" s="18"/>
      <c r="D935" s="16"/>
      <c r="E935" s="17"/>
      <c r="F935" s="18"/>
      <c r="G935" s="19"/>
      <c r="H935" s="19">
        <f t="shared" si="48"/>
        <v>0</v>
      </c>
      <c r="K935" s="1"/>
    </row>
    <row r="936" spans="2:11" hidden="1" x14ac:dyDescent="0.2">
      <c r="B936" s="110"/>
      <c r="C936" s="18"/>
      <c r="D936" s="16"/>
      <c r="E936" s="17"/>
      <c r="F936" s="18"/>
      <c r="G936" s="19"/>
      <c r="H936" s="19">
        <f t="shared" si="48"/>
        <v>0</v>
      </c>
      <c r="K936" s="1"/>
    </row>
    <row r="937" spans="2:11" hidden="1" x14ac:dyDescent="0.2">
      <c r="B937" s="110"/>
      <c r="C937" s="18"/>
      <c r="D937" s="16"/>
      <c r="E937" s="17"/>
      <c r="F937" s="18"/>
      <c r="G937" s="19"/>
      <c r="H937" s="19">
        <f t="shared" si="48"/>
        <v>0</v>
      </c>
      <c r="K937" s="1"/>
    </row>
    <row r="938" spans="2:11" hidden="1" x14ac:dyDescent="0.2">
      <c r="B938" s="110"/>
      <c r="C938" s="18"/>
      <c r="D938" s="16"/>
      <c r="E938" s="17"/>
      <c r="F938" s="18"/>
      <c r="G938" s="19"/>
      <c r="H938" s="19">
        <f t="shared" si="48"/>
        <v>0</v>
      </c>
      <c r="K938" s="1"/>
    </row>
    <row r="939" spans="2:11" hidden="1" x14ac:dyDescent="0.2">
      <c r="B939" s="110"/>
      <c r="C939" s="18"/>
      <c r="D939" s="16"/>
      <c r="E939" s="17"/>
      <c r="F939" s="18"/>
      <c r="G939" s="19"/>
      <c r="H939" s="19">
        <f t="shared" si="48"/>
        <v>0</v>
      </c>
      <c r="K939" s="1"/>
    </row>
    <row r="940" spans="2:11" hidden="1" x14ac:dyDescent="0.2">
      <c r="B940" s="110"/>
      <c r="C940" s="18"/>
      <c r="D940" s="16"/>
      <c r="E940" s="17"/>
      <c r="F940" s="18"/>
      <c r="G940" s="19"/>
      <c r="H940" s="19">
        <f t="shared" si="48"/>
        <v>0</v>
      </c>
      <c r="K940" s="1"/>
    </row>
    <row r="941" spans="2:11" hidden="1" x14ac:dyDescent="0.2">
      <c r="B941" s="110"/>
      <c r="C941" s="18"/>
      <c r="D941" s="16"/>
      <c r="E941" s="17"/>
      <c r="F941" s="18"/>
      <c r="G941" s="19"/>
      <c r="H941" s="19">
        <f t="shared" si="48"/>
        <v>0</v>
      </c>
      <c r="K941" s="1"/>
    </row>
    <row r="942" spans="2:11" hidden="1" x14ac:dyDescent="0.2">
      <c r="B942" s="110"/>
      <c r="C942" s="18"/>
      <c r="D942" s="16"/>
      <c r="E942" s="17"/>
      <c r="F942" s="18"/>
      <c r="G942" s="19"/>
      <c r="H942" s="19">
        <f t="shared" si="48"/>
        <v>0</v>
      </c>
      <c r="K942" s="1"/>
    </row>
    <row r="943" spans="2:11" hidden="1" x14ac:dyDescent="0.2">
      <c r="B943" s="110"/>
      <c r="C943" s="18"/>
      <c r="D943" s="16"/>
      <c r="E943" s="17"/>
      <c r="F943" s="18"/>
      <c r="G943" s="19"/>
      <c r="H943" s="19">
        <f t="shared" si="48"/>
        <v>0</v>
      </c>
      <c r="K943" s="1"/>
    </row>
    <row r="944" spans="2:11" hidden="1" x14ac:dyDescent="0.2">
      <c r="B944" s="110"/>
      <c r="C944" s="18"/>
      <c r="D944" s="16"/>
      <c r="E944" s="17"/>
      <c r="F944" s="18"/>
      <c r="G944" s="19"/>
      <c r="H944" s="19">
        <f t="shared" si="48"/>
        <v>0</v>
      </c>
      <c r="K944" s="1"/>
    </row>
    <row r="945" spans="1:11" hidden="1" x14ac:dyDescent="0.2">
      <c r="B945" s="110"/>
      <c r="C945" s="18"/>
      <c r="D945" s="16"/>
      <c r="E945" s="17"/>
      <c r="F945" s="18"/>
      <c r="G945" s="19"/>
      <c r="H945" s="19">
        <f t="shared" si="48"/>
        <v>0</v>
      </c>
      <c r="K945" s="1"/>
    </row>
    <row r="946" spans="1:11" hidden="1" x14ac:dyDescent="0.2">
      <c r="B946" s="110"/>
      <c r="C946" s="18"/>
      <c r="D946" s="16"/>
      <c r="E946" s="17"/>
      <c r="F946" s="18"/>
      <c r="G946" s="19"/>
      <c r="H946" s="19">
        <f t="shared" si="48"/>
        <v>0</v>
      </c>
      <c r="K946" s="1"/>
    </row>
    <row r="947" spans="1:11" hidden="1" x14ac:dyDescent="0.2">
      <c r="B947" s="110"/>
      <c r="C947" s="18"/>
      <c r="D947" s="16"/>
      <c r="E947" s="17"/>
      <c r="F947" s="18"/>
      <c r="G947" s="19"/>
      <c r="H947" s="19">
        <f t="shared" si="48"/>
        <v>0</v>
      </c>
      <c r="K947" s="1"/>
    </row>
    <row r="948" spans="1:11" hidden="1" x14ac:dyDescent="0.2">
      <c r="B948" s="110"/>
      <c r="C948" s="18"/>
      <c r="D948" s="16"/>
      <c r="E948" s="17"/>
      <c r="F948" s="18"/>
      <c r="G948" s="19"/>
      <c r="H948" s="19">
        <f t="shared" si="48"/>
        <v>0</v>
      </c>
      <c r="K948" s="1"/>
    </row>
    <row r="949" spans="1:11" hidden="1" x14ac:dyDescent="0.2">
      <c r="B949" s="110"/>
      <c r="C949" s="18"/>
      <c r="D949" s="16"/>
      <c r="E949" s="17"/>
      <c r="F949" s="18"/>
      <c r="G949" s="19"/>
      <c r="H949" s="19">
        <f t="shared" si="48"/>
        <v>0</v>
      </c>
      <c r="K949" s="1"/>
    </row>
    <row r="950" spans="1:11" hidden="1" x14ac:dyDescent="0.2">
      <c r="B950" s="110"/>
      <c r="C950" s="18"/>
      <c r="D950" s="16"/>
      <c r="E950" s="17"/>
      <c r="F950" s="18"/>
      <c r="G950" s="19"/>
      <c r="H950" s="19">
        <f t="shared" si="48"/>
        <v>0</v>
      </c>
      <c r="K950" s="1"/>
    </row>
    <row r="951" spans="1:11" hidden="1" x14ac:dyDescent="0.2">
      <c r="B951" s="110"/>
      <c r="C951" s="18"/>
      <c r="D951" s="16"/>
      <c r="E951" s="17"/>
      <c r="F951" s="18"/>
      <c r="G951" s="19"/>
      <c r="H951" s="19">
        <f t="shared" si="48"/>
        <v>0</v>
      </c>
      <c r="K951" s="1"/>
    </row>
    <row r="952" spans="1:11" hidden="1" x14ac:dyDescent="0.2">
      <c r="B952" s="110"/>
      <c r="C952" s="18"/>
      <c r="D952" s="16"/>
      <c r="E952" s="17"/>
      <c r="F952" s="18"/>
      <c r="G952" s="19"/>
      <c r="H952" s="19">
        <f t="shared" si="48"/>
        <v>0</v>
      </c>
      <c r="K952" s="1"/>
    </row>
    <row r="953" spans="1:11" hidden="1" x14ac:dyDescent="0.2">
      <c r="B953" s="110"/>
      <c r="C953" s="18"/>
      <c r="D953" s="16"/>
      <c r="E953" s="17"/>
      <c r="F953" s="18"/>
      <c r="G953" s="19"/>
      <c r="H953" s="19">
        <f t="shared" si="48"/>
        <v>0</v>
      </c>
      <c r="K953" s="1"/>
    </row>
    <row r="954" spans="1:11" hidden="1" x14ac:dyDescent="0.2">
      <c r="B954" s="110"/>
      <c r="C954" s="18"/>
      <c r="D954" s="16"/>
      <c r="E954" s="17"/>
      <c r="F954" s="18"/>
      <c r="G954" s="19"/>
      <c r="H954" s="19">
        <f t="shared" si="48"/>
        <v>0</v>
      </c>
      <c r="K954" s="1"/>
    </row>
    <row r="955" spans="1:11" ht="15.75" hidden="1" thickBot="1" x14ac:dyDescent="0.25">
      <c r="B955" s="111"/>
      <c r="C955" s="18"/>
      <c r="D955" s="16"/>
      <c r="E955" s="17"/>
      <c r="F955" s="18"/>
      <c r="G955" s="19"/>
      <c r="H955" s="19">
        <f t="shared" si="48"/>
        <v>0</v>
      </c>
      <c r="K955" s="1"/>
    </row>
    <row r="956" spans="1:11" ht="16.5" hidden="1" thickTop="1" thickBot="1" x14ac:dyDescent="0.25">
      <c r="H956" s="22">
        <f>SUM(H920:H955)</f>
        <v>0</v>
      </c>
      <c r="K956" s="1"/>
    </row>
    <row r="957" spans="1:11" ht="15.75" hidden="1" thickTop="1" x14ac:dyDescent="0.2">
      <c r="K957" s="1"/>
    </row>
    <row r="958" spans="1:11" ht="15.75" hidden="1" x14ac:dyDescent="0.25">
      <c r="A958" s="1">
        <v>50</v>
      </c>
      <c r="B958" s="11" t="s">
        <v>6</v>
      </c>
      <c r="C958" s="12" t="s">
        <v>7</v>
      </c>
      <c r="D958" s="12" t="s">
        <v>8</v>
      </c>
      <c r="E958" s="13" t="s">
        <v>9</v>
      </c>
      <c r="F958" s="12" t="s">
        <v>10</v>
      </c>
      <c r="G958" s="14" t="s">
        <v>11</v>
      </c>
      <c r="H958" s="14" t="s">
        <v>12</v>
      </c>
      <c r="K958" s="1"/>
    </row>
    <row r="959" spans="1:11" hidden="1" x14ac:dyDescent="0.2">
      <c r="B959" s="109"/>
      <c r="C959" s="18"/>
      <c r="D959" s="16"/>
      <c r="E959" s="17"/>
      <c r="F959" s="18"/>
      <c r="G959" s="19"/>
      <c r="H959" s="19">
        <f>D959*G959</f>
        <v>0</v>
      </c>
      <c r="K959" s="1"/>
    </row>
    <row r="960" spans="1:11" hidden="1" x14ac:dyDescent="0.2">
      <c r="B960" s="110"/>
      <c r="C960" s="18"/>
      <c r="D960" s="16"/>
      <c r="E960" s="17"/>
      <c r="F960" s="18"/>
      <c r="G960" s="19"/>
      <c r="H960" s="19">
        <f t="shared" ref="H960:H963" si="49">D960*G960</f>
        <v>0</v>
      </c>
      <c r="K960" s="1"/>
    </row>
    <row r="961" spans="1:11" hidden="1" x14ac:dyDescent="0.2">
      <c r="B961" s="110"/>
      <c r="C961" s="18"/>
      <c r="D961" s="16"/>
      <c r="E961" s="17"/>
      <c r="F961" s="18"/>
      <c r="G961" s="19"/>
      <c r="H961" s="19">
        <f t="shared" si="49"/>
        <v>0</v>
      </c>
      <c r="K961" s="1"/>
    </row>
    <row r="962" spans="1:11" hidden="1" x14ac:dyDescent="0.2">
      <c r="B962" s="110"/>
      <c r="C962" s="18"/>
      <c r="D962" s="16"/>
      <c r="E962" s="17"/>
      <c r="F962" s="18"/>
      <c r="G962" s="19"/>
      <c r="H962" s="19">
        <f t="shared" si="49"/>
        <v>0</v>
      </c>
      <c r="K962" s="1"/>
    </row>
    <row r="963" spans="1:11" hidden="1" x14ac:dyDescent="0.2">
      <c r="B963" s="110"/>
      <c r="C963" s="18"/>
      <c r="D963" s="16"/>
      <c r="E963" s="17"/>
      <c r="F963" s="18"/>
      <c r="G963" s="19"/>
      <c r="H963" s="19">
        <f t="shared" si="49"/>
        <v>0</v>
      </c>
      <c r="K963" s="1"/>
    </row>
    <row r="964" spans="1:11" hidden="1" x14ac:dyDescent="0.2">
      <c r="B964" s="110"/>
      <c r="C964" s="18"/>
      <c r="D964" s="16"/>
      <c r="E964" s="17"/>
      <c r="F964" s="18"/>
      <c r="G964" s="19"/>
      <c r="H964" s="19">
        <f>D964*G964</f>
        <v>0</v>
      </c>
      <c r="K964" s="1"/>
    </row>
    <row r="965" spans="1:11" ht="15.75" hidden="1" thickBot="1" x14ac:dyDescent="0.25">
      <c r="B965" s="111"/>
      <c r="C965" s="18"/>
      <c r="D965" s="16"/>
      <c r="E965" s="17"/>
      <c r="F965" s="18"/>
      <c r="G965" s="19"/>
      <c r="H965" s="19">
        <f>D965*G965</f>
        <v>0</v>
      </c>
      <c r="K965" s="1"/>
    </row>
    <row r="966" spans="1:11" ht="16.5" hidden="1" thickTop="1" thickBot="1" x14ac:dyDescent="0.25">
      <c r="H966" s="22">
        <f>SUM(H959:H965)</f>
        <v>0</v>
      </c>
      <c r="K966" s="1"/>
    </row>
    <row r="967" spans="1:11" ht="15.75" hidden="1" thickTop="1" x14ac:dyDescent="0.2">
      <c r="K967" s="1"/>
    </row>
    <row r="968" spans="1:11" ht="15.75" hidden="1" x14ac:dyDescent="0.25">
      <c r="A968" s="1">
        <v>51</v>
      </c>
      <c r="B968" s="11" t="s">
        <v>6</v>
      </c>
      <c r="C968" s="12" t="s">
        <v>7</v>
      </c>
      <c r="D968" s="12" t="s">
        <v>8</v>
      </c>
      <c r="E968" s="13" t="s">
        <v>9</v>
      </c>
      <c r="F968" s="12" t="s">
        <v>10</v>
      </c>
      <c r="G968" s="14" t="s">
        <v>11</v>
      </c>
      <c r="H968" s="14" t="s">
        <v>12</v>
      </c>
      <c r="K968" s="1"/>
    </row>
    <row r="969" spans="1:11" hidden="1" x14ac:dyDescent="0.2">
      <c r="B969" s="109"/>
      <c r="C969" s="18"/>
      <c r="D969" s="16"/>
      <c r="E969" s="17"/>
      <c r="F969" s="18"/>
      <c r="G969" s="19"/>
      <c r="H969" s="19">
        <f>D969*G969</f>
        <v>0</v>
      </c>
      <c r="K969" s="1"/>
    </row>
    <row r="970" spans="1:11" hidden="1" x14ac:dyDescent="0.2">
      <c r="B970" s="110"/>
      <c r="C970" s="18"/>
      <c r="D970" s="16"/>
      <c r="E970" s="17"/>
      <c r="F970" s="18"/>
      <c r="G970" s="19"/>
      <c r="H970" s="19">
        <f>D970*G970</f>
        <v>0</v>
      </c>
      <c r="K970" s="1"/>
    </row>
    <row r="971" spans="1:11" hidden="1" x14ac:dyDescent="0.2">
      <c r="B971" s="110"/>
      <c r="C971" s="18"/>
      <c r="D971" s="16"/>
      <c r="E971" s="17"/>
      <c r="F971" s="18"/>
      <c r="G971" s="19"/>
      <c r="H971" s="19">
        <f t="shared" ref="H971:H972" si="50">D971*G971</f>
        <v>0</v>
      </c>
      <c r="K971" s="1"/>
    </row>
    <row r="972" spans="1:11" hidden="1" x14ac:dyDescent="0.2">
      <c r="B972" s="110"/>
      <c r="C972" s="18"/>
      <c r="D972" s="16"/>
      <c r="E972" s="17"/>
      <c r="F972" s="18"/>
      <c r="G972" s="19"/>
      <c r="H972" s="19">
        <f t="shared" si="50"/>
        <v>0</v>
      </c>
      <c r="K972" s="1"/>
    </row>
    <row r="973" spans="1:11" ht="15.75" hidden="1" thickBot="1" x14ac:dyDescent="0.25">
      <c r="B973" s="111"/>
      <c r="C973" s="18"/>
      <c r="D973" s="16"/>
      <c r="E973" s="17"/>
      <c r="F973" s="18"/>
      <c r="G973" s="19"/>
      <c r="H973" s="19">
        <f>D973*G973</f>
        <v>0</v>
      </c>
      <c r="K973" s="1"/>
    </row>
    <row r="974" spans="1:11" ht="16.5" hidden="1" thickTop="1" thickBot="1" x14ac:dyDescent="0.25">
      <c r="E974" s="3"/>
      <c r="F974" s="3"/>
      <c r="H974" s="22">
        <f>SUM(H969:H973)</f>
        <v>0</v>
      </c>
      <c r="K974" s="1"/>
    </row>
    <row r="975" spans="1:11" ht="15.75" hidden="1" thickTop="1" x14ac:dyDescent="0.2">
      <c r="K975" s="1"/>
    </row>
    <row r="976" spans="1:11" ht="15.75" hidden="1" x14ac:dyDescent="0.25">
      <c r="A976" s="1">
        <v>52</v>
      </c>
      <c r="B976" s="11" t="s">
        <v>6</v>
      </c>
      <c r="C976" s="12" t="s">
        <v>7</v>
      </c>
      <c r="D976" s="12" t="s">
        <v>8</v>
      </c>
      <c r="E976" s="13" t="s">
        <v>9</v>
      </c>
      <c r="F976" s="12" t="s">
        <v>10</v>
      </c>
      <c r="G976" s="14" t="s">
        <v>11</v>
      </c>
      <c r="H976" s="14" t="s">
        <v>12</v>
      </c>
      <c r="K976" s="1"/>
    </row>
    <row r="977" spans="2:11" hidden="1" x14ac:dyDescent="0.2">
      <c r="B977" s="109"/>
      <c r="C977" s="18"/>
      <c r="D977" s="29"/>
      <c r="E977" s="17"/>
      <c r="F977" s="18"/>
      <c r="G977" s="19"/>
      <c r="H977" s="19">
        <f>D977*G977</f>
        <v>0</v>
      </c>
      <c r="K977" s="1"/>
    </row>
    <row r="978" spans="2:11" hidden="1" x14ac:dyDescent="0.2">
      <c r="B978" s="110"/>
      <c r="C978" s="18"/>
      <c r="D978" s="29"/>
      <c r="E978" s="17"/>
      <c r="F978" s="18"/>
      <c r="G978" s="19"/>
      <c r="H978" s="19">
        <f t="shared" ref="H978:H998" si="51">D978*G978</f>
        <v>0</v>
      </c>
      <c r="K978" s="1"/>
    </row>
    <row r="979" spans="2:11" hidden="1" x14ac:dyDescent="0.2">
      <c r="B979" s="110"/>
      <c r="C979" s="18"/>
      <c r="D979" s="29"/>
      <c r="E979" s="17"/>
      <c r="F979" s="18"/>
      <c r="G979" s="19"/>
      <c r="H979" s="19">
        <f t="shared" si="51"/>
        <v>0</v>
      </c>
      <c r="K979" s="1"/>
    </row>
    <row r="980" spans="2:11" hidden="1" x14ac:dyDescent="0.2">
      <c r="B980" s="110"/>
      <c r="C980" s="18"/>
      <c r="D980" s="29"/>
      <c r="E980" s="17"/>
      <c r="F980" s="18"/>
      <c r="G980" s="19"/>
      <c r="H980" s="19">
        <f t="shared" si="51"/>
        <v>0</v>
      </c>
      <c r="K980" s="1"/>
    </row>
    <row r="981" spans="2:11" hidden="1" x14ac:dyDescent="0.2">
      <c r="B981" s="110"/>
      <c r="C981" s="18"/>
      <c r="D981" s="29"/>
      <c r="E981" s="17"/>
      <c r="F981" s="18"/>
      <c r="G981" s="19"/>
      <c r="H981" s="19">
        <f t="shared" si="51"/>
        <v>0</v>
      </c>
      <c r="K981" s="1"/>
    </row>
    <row r="982" spans="2:11" hidden="1" x14ac:dyDescent="0.2">
      <c r="B982" s="110"/>
      <c r="C982" s="18"/>
      <c r="D982" s="29"/>
      <c r="E982" s="17"/>
      <c r="F982" s="18"/>
      <c r="G982" s="19"/>
      <c r="H982" s="19">
        <f t="shared" si="51"/>
        <v>0</v>
      </c>
      <c r="K982" s="1"/>
    </row>
    <row r="983" spans="2:11" hidden="1" x14ac:dyDescent="0.2">
      <c r="B983" s="110"/>
      <c r="C983" s="18"/>
      <c r="D983" s="29"/>
      <c r="E983" s="17"/>
      <c r="F983" s="18"/>
      <c r="G983" s="19"/>
      <c r="H983" s="19">
        <f t="shared" si="51"/>
        <v>0</v>
      </c>
      <c r="K983" s="1"/>
    </row>
    <row r="984" spans="2:11" hidden="1" x14ac:dyDescent="0.2">
      <c r="B984" s="110"/>
      <c r="C984" s="18"/>
      <c r="D984" s="29"/>
      <c r="E984" s="17"/>
      <c r="F984" s="18"/>
      <c r="G984" s="19"/>
      <c r="H984" s="19">
        <f t="shared" si="51"/>
        <v>0</v>
      </c>
      <c r="K984" s="1"/>
    </row>
    <row r="985" spans="2:11" hidden="1" x14ac:dyDescent="0.2">
      <c r="B985" s="110"/>
      <c r="C985" s="18"/>
      <c r="D985" s="29"/>
      <c r="E985" s="17"/>
      <c r="F985" s="18"/>
      <c r="G985" s="19"/>
      <c r="H985" s="19">
        <f t="shared" si="51"/>
        <v>0</v>
      </c>
      <c r="K985" s="1"/>
    </row>
    <row r="986" spans="2:11" hidden="1" x14ac:dyDescent="0.2">
      <c r="B986" s="110"/>
      <c r="C986" s="18"/>
      <c r="D986" s="29"/>
      <c r="E986" s="17"/>
      <c r="F986" s="18"/>
      <c r="G986" s="19"/>
      <c r="H986" s="19">
        <f t="shared" si="51"/>
        <v>0</v>
      </c>
      <c r="K986" s="1"/>
    </row>
    <row r="987" spans="2:11" hidden="1" x14ac:dyDescent="0.2">
      <c r="B987" s="110"/>
      <c r="C987" s="18"/>
      <c r="D987" s="29"/>
      <c r="E987" s="17"/>
      <c r="F987" s="18"/>
      <c r="G987" s="19"/>
      <c r="H987" s="19">
        <f t="shared" si="51"/>
        <v>0</v>
      </c>
      <c r="K987" s="1"/>
    </row>
    <row r="988" spans="2:11" hidden="1" x14ac:dyDescent="0.2">
      <c r="B988" s="110"/>
      <c r="C988" s="18"/>
      <c r="D988" s="29"/>
      <c r="E988" s="17"/>
      <c r="F988" s="18"/>
      <c r="G988" s="19"/>
      <c r="H988" s="19">
        <f t="shared" si="51"/>
        <v>0</v>
      </c>
      <c r="K988" s="1"/>
    </row>
    <row r="989" spans="2:11" hidden="1" x14ac:dyDescent="0.2">
      <c r="B989" s="110"/>
      <c r="C989" s="18"/>
      <c r="D989" s="29"/>
      <c r="E989" s="17"/>
      <c r="F989" s="18"/>
      <c r="G989" s="19"/>
      <c r="H989" s="19">
        <f t="shared" si="51"/>
        <v>0</v>
      </c>
      <c r="K989" s="1"/>
    </row>
    <row r="990" spans="2:11" hidden="1" x14ac:dyDescent="0.2">
      <c r="B990" s="110"/>
      <c r="C990" s="18"/>
      <c r="D990" s="29"/>
      <c r="E990" s="17"/>
      <c r="F990" s="18"/>
      <c r="G990" s="19"/>
      <c r="H990" s="19">
        <f t="shared" si="51"/>
        <v>0</v>
      </c>
      <c r="K990" s="1"/>
    </row>
    <row r="991" spans="2:11" hidden="1" x14ac:dyDescent="0.2">
      <c r="B991" s="110"/>
      <c r="C991" s="18"/>
      <c r="D991" s="29"/>
      <c r="E991" s="17"/>
      <c r="F991" s="18"/>
      <c r="G991" s="19"/>
      <c r="H991" s="19">
        <f t="shared" si="51"/>
        <v>0</v>
      </c>
      <c r="K991" s="1"/>
    </row>
    <row r="992" spans="2:11" hidden="1" x14ac:dyDescent="0.2">
      <c r="B992" s="110"/>
      <c r="C992" s="18"/>
      <c r="D992" s="29"/>
      <c r="E992" s="17"/>
      <c r="F992" s="18"/>
      <c r="G992" s="19"/>
      <c r="H992" s="19">
        <f t="shared" si="51"/>
        <v>0</v>
      </c>
      <c r="K992" s="1"/>
    </row>
    <row r="993" spans="1:11" hidden="1" x14ac:dyDescent="0.2">
      <c r="B993" s="110"/>
      <c r="C993" s="18"/>
      <c r="D993" s="29"/>
      <c r="E993" s="17"/>
      <c r="F993" s="18"/>
      <c r="G993" s="19"/>
      <c r="H993" s="19">
        <f t="shared" si="51"/>
        <v>0</v>
      </c>
      <c r="K993" s="1"/>
    </row>
    <row r="994" spans="1:11" hidden="1" x14ac:dyDescent="0.2">
      <c r="B994" s="110"/>
      <c r="C994" s="18"/>
      <c r="D994" s="29"/>
      <c r="E994" s="17"/>
      <c r="F994" s="18"/>
      <c r="G994" s="19"/>
      <c r="H994" s="19">
        <f t="shared" si="51"/>
        <v>0</v>
      </c>
      <c r="K994" s="1"/>
    </row>
    <row r="995" spans="1:11" hidden="1" x14ac:dyDescent="0.2">
      <c r="B995" s="110"/>
      <c r="C995" s="18"/>
      <c r="D995" s="29"/>
      <c r="E995" s="17"/>
      <c r="F995" s="18"/>
      <c r="G995" s="19"/>
      <c r="H995" s="19">
        <f t="shared" si="51"/>
        <v>0</v>
      </c>
      <c r="K995" s="1"/>
    </row>
    <row r="996" spans="1:11" hidden="1" x14ac:dyDescent="0.2">
      <c r="B996" s="110"/>
      <c r="C996" s="18"/>
      <c r="D996" s="29"/>
      <c r="E996" s="17"/>
      <c r="F996" s="18"/>
      <c r="G996" s="19"/>
      <c r="H996" s="19">
        <f t="shared" si="51"/>
        <v>0</v>
      </c>
      <c r="K996" s="1"/>
    </row>
    <row r="997" spans="1:11" hidden="1" x14ac:dyDescent="0.2">
      <c r="B997" s="110"/>
      <c r="C997" s="18"/>
      <c r="D997" s="29"/>
      <c r="E997" s="17"/>
      <c r="F997" s="18"/>
      <c r="G997" s="19"/>
      <c r="H997" s="19">
        <f t="shared" si="51"/>
        <v>0</v>
      </c>
      <c r="K997" s="1"/>
    </row>
    <row r="998" spans="1:11" ht="15.75" hidden="1" thickBot="1" x14ac:dyDescent="0.25">
      <c r="B998" s="111"/>
      <c r="C998" s="18"/>
      <c r="D998" s="29"/>
      <c r="E998" s="17"/>
      <c r="F998" s="18"/>
      <c r="G998" s="19"/>
      <c r="H998" s="19">
        <f t="shared" si="51"/>
        <v>0</v>
      </c>
      <c r="K998" s="1"/>
    </row>
    <row r="999" spans="1:11" ht="16.5" hidden="1" thickTop="1" thickBot="1" x14ac:dyDescent="0.25">
      <c r="H999" s="22">
        <f>SUM(H977:H998)</f>
        <v>0</v>
      </c>
      <c r="K999" s="1"/>
    </row>
    <row r="1000" spans="1:11" ht="15.75" hidden="1" thickTop="1" x14ac:dyDescent="0.2">
      <c r="K1000" s="1"/>
    </row>
    <row r="1001" spans="1:11" ht="15.75" hidden="1" x14ac:dyDescent="0.25">
      <c r="A1001" s="1">
        <v>53</v>
      </c>
      <c r="B1001" s="11" t="s">
        <v>6</v>
      </c>
      <c r="C1001" s="12" t="s">
        <v>7</v>
      </c>
      <c r="D1001" s="12" t="s">
        <v>8</v>
      </c>
      <c r="E1001" s="13" t="s">
        <v>9</v>
      </c>
      <c r="F1001" s="12" t="s">
        <v>10</v>
      </c>
      <c r="G1001" s="14" t="s">
        <v>11</v>
      </c>
      <c r="H1001" s="14" t="s">
        <v>12</v>
      </c>
      <c r="K1001" s="1"/>
    </row>
    <row r="1002" spans="1:11" hidden="1" x14ac:dyDescent="0.2">
      <c r="B1002" s="109"/>
      <c r="C1002" s="18"/>
      <c r="D1002" s="16"/>
      <c r="E1002" s="17"/>
      <c r="F1002" s="18"/>
      <c r="G1002" s="19"/>
      <c r="H1002" s="19">
        <f>G1002*D1002</f>
        <v>0</v>
      </c>
      <c r="K1002" s="1"/>
    </row>
    <row r="1003" spans="1:11" hidden="1" x14ac:dyDescent="0.2">
      <c r="B1003" s="110"/>
      <c r="C1003" s="18"/>
      <c r="D1003" s="16"/>
      <c r="E1003" s="17"/>
      <c r="F1003" s="18"/>
      <c r="G1003" s="19"/>
      <c r="H1003" s="19">
        <f t="shared" ref="H1003:H1017" si="52">G1003*D1003</f>
        <v>0</v>
      </c>
      <c r="K1003" s="1"/>
    </row>
    <row r="1004" spans="1:11" hidden="1" x14ac:dyDescent="0.2">
      <c r="B1004" s="110"/>
      <c r="C1004" s="18"/>
      <c r="D1004" s="16"/>
      <c r="E1004" s="17"/>
      <c r="F1004" s="18"/>
      <c r="G1004" s="19"/>
      <c r="H1004" s="19">
        <f t="shared" si="52"/>
        <v>0</v>
      </c>
      <c r="K1004" s="1"/>
    </row>
    <row r="1005" spans="1:11" hidden="1" x14ac:dyDescent="0.2">
      <c r="B1005" s="110"/>
      <c r="C1005" s="18"/>
      <c r="D1005" s="16"/>
      <c r="E1005" s="17"/>
      <c r="F1005" s="18"/>
      <c r="G1005" s="19"/>
      <c r="H1005" s="19">
        <f t="shared" si="52"/>
        <v>0</v>
      </c>
      <c r="K1005" s="1"/>
    </row>
    <row r="1006" spans="1:11" hidden="1" x14ac:dyDescent="0.2">
      <c r="B1006" s="110"/>
      <c r="C1006" s="18"/>
      <c r="D1006" s="16"/>
      <c r="E1006" s="17"/>
      <c r="F1006" s="18"/>
      <c r="G1006" s="19"/>
      <c r="H1006" s="19">
        <f t="shared" si="52"/>
        <v>0</v>
      </c>
      <c r="K1006" s="1"/>
    </row>
    <row r="1007" spans="1:11" hidden="1" x14ac:dyDescent="0.2">
      <c r="B1007" s="110"/>
      <c r="C1007" s="18"/>
      <c r="D1007" s="16"/>
      <c r="E1007" s="17"/>
      <c r="F1007" s="18"/>
      <c r="G1007" s="19"/>
      <c r="H1007" s="19">
        <f t="shared" si="52"/>
        <v>0</v>
      </c>
      <c r="K1007" s="1"/>
    </row>
    <row r="1008" spans="1:11" hidden="1" x14ac:dyDescent="0.2">
      <c r="B1008" s="110"/>
      <c r="C1008" s="18"/>
      <c r="D1008" s="16"/>
      <c r="E1008" s="17"/>
      <c r="F1008" s="18"/>
      <c r="G1008" s="19"/>
      <c r="H1008" s="19">
        <f t="shared" si="52"/>
        <v>0</v>
      </c>
      <c r="K1008" s="1"/>
    </row>
    <row r="1009" spans="1:11" hidden="1" x14ac:dyDescent="0.2">
      <c r="B1009" s="110"/>
      <c r="C1009" s="18"/>
      <c r="D1009" s="16"/>
      <c r="E1009" s="17"/>
      <c r="F1009" s="18"/>
      <c r="G1009" s="19"/>
      <c r="H1009" s="19">
        <f t="shared" si="52"/>
        <v>0</v>
      </c>
      <c r="K1009" s="1"/>
    </row>
    <row r="1010" spans="1:11" hidden="1" x14ac:dyDescent="0.2">
      <c r="B1010" s="110"/>
      <c r="C1010" s="18"/>
      <c r="D1010" s="16"/>
      <c r="E1010" s="17"/>
      <c r="F1010" s="18"/>
      <c r="G1010" s="19"/>
      <c r="H1010" s="19">
        <f t="shared" si="52"/>
        <v>0</v>
      </c>
      <c r="K1010" s="1"/>
    </row>
    <row r="1011" spans="1:11" hidden="1" x14ac:dyDescent="0.2">
      <c r="B1011" s="110"/>
      <c r="C1011" s="18"/>
      <c r="D1011" s="16"/>
      <c r="E1011" s="17"/>
      <c r="F1011" s="18"/>
      <c r="G1011" s="19"/>
      <c r="H1011" s="19">
        <f t="shared" si="52"/>
        <v>0</v>
      </c>
      <c r="K1011" s="1"/>
    </row>
    <row r="1012" spans="1:11" hidden="1" x14ac:dyDescent="0.2">
      <c r="B1012" s="110"/>
      <c r="C1012" s="18"/>
      <c r="D1012" s="16"/>
      <c r="E1012" s="17"/>
      <c r="F1012" s="18"/>
      <c r="G1012" s="19"/>
      <c r="H1012" s="19">
        <f t="shared" si="52"/>
        <v>0</v>
      </c>
    </row>
    <row r="1013" spans="1:11" hidden="1" x14ac:dyDescent="0.2">
      <c r="B1013" s="110"/>
      <c r="C1013" s="18"/>
      <c r="D1013" s="16"/>
      <c r="E1013" s="17"/>
      <c r="F1013" s="18"/>
      <c r="G1013" s="19"/>
      <c r="H1013" s="19">
        <f t="shared" si="52"/>
        <v>0</v>
      </c>
    </row>
    <row r="1014" spans="1:11" hidden="1" x14ac:dyDescent="0.2">
      <c r="B1014" s="110"/>
      <c r="C1014" s="18"/>
      <c r="D1014" s="16"/>
      <c r="E1014" s="17"/>
      <c r="F1014" s="18"/>
      <c r="G1014" s="19"/>
      <c r="H1014" s="19">
        <f t="shared" si="52"/>
        <v>0</v>
      </c>
    </row>
    <row r="1015" spans="1:11" hidden="1" x14ac:dyDescent="0.2">
      <c r="B1015" s="110"/>
      <c r="C1015" s="18"/>
      <c r="D1015" s="16"/>
      <c r="E1015" s="17"/>
      <c r="F1015" s="18"/>
      <c r="G1015" s="19"/>
      <c r="H1015" s="19">
        <f t="shared" si="52"/>
        <v>0</v>
      </c>
    </row>
    <row r="1016" spans="1:11" hidden="1" x14ac:dyDescent="0.2">
      <c r="B1016" s="110"/>
      <c r="C1016" s="18"/>
      <c r="D1016" s="16"/>
      <c r="E1016" s="17"/>
      <c r="F1016" s="18"/>
      <c r="G1016" s="19"/>
      <c r="H1016" s="19">
        <f t="shared" si="52"/>
        <v>0</v>
      </c>
    </row>
    <row r="1017" spans="1:11" ht="15.75" hidden="1" thickBot="1" x14ac:dyDescent="0.25">
      <c r="B1017" s="111"/>
      <c r="C1017" s="18"/>
      <c r="D1017" s="16"/>
      <c r="E1017" s="17"/>
      <c r="F1017" s="18"/>
      <c r="G1017" s="19"/>
      <c r="H1017" s="19">
        <f t="shared" si="52"/>
        <v>0</v>
      </c>
    </row>
    <row r="1018" spans="1:11" ht="16.5" hidden="1" thickTop="1" thickBot="1" x14ac:dyDescent="0.25">
      <c r="A1018" s="33"/>
      <c r="B1018" s="33"/>
      <c r="C1018" s="33"/>
      <c r="D1018" s="34"/>
      <c r="E1018" s="34"/>
      <c r="F1018" s="33"/>
      <c r="G1018" s="33"/>
      <c r="H1018" s="22">
        <f>SUM(H1002:H1017)</f>
        <v>0</v>
      </c>
      <c r="I1018" s="33"/>
      <c r="J1018" s="33"/>
      <c r="K1018" s="33"/>
    </row>
    <row r="1019" spans="1:11" ht="15.75" hidden="1" thickTop="1" x14ac:dyDescent="0.2"/>
    <row r="1020" spans="1:11" ht="15.75" hidden="1" x14ac:dyDescent="0.25">
      <c r="A1020" s="1">
        <v>54</v>
      </c>
      <c r="B1020" s="11" t="s">
        <v>6</v>
      </c>
      <c r="C1020" s="12" t="s">
        <v>7</v>
      </c>
      <c r="D1020" s="12" t="s">
        <v>8</v>
      </c>
      <c r="E1020" s="13" t="s">
        <v>9</v>
      </c>
      <c r="F1020" s="12" t="s">
        <v>10</v>
      </c>
      <c r="G1020" s="14" t="s">
        <v>11</v>
      </c>
      <c r="H1020" s="14" t="s">
        <v>12</v>
      </c>
    </row>
    <row r="1021" spans="1:11" hidden="1" x14ac:dyDescent="0.2">
      <c r="B1021" s="109"/>
      <c r="C1021" s="18"/>
      <c r="D1021" s="16"/>
      <c r="E1021" s="17"/>
      <c r="F1021" s="18"/>
      <c r="G1021" s="19"/>
      <c r="H1021" s="19">
        <f>D1021*G1021</f>
        <v>0</v>
      </c>
    </row>
    <row r="1022" spans="1:11" hidden="1" x14ac:dyDescent="0.2">
      <c r="B1022" s="110"/>
      <c r="C1022" s="18"/>
      <c r="D1022" s="16"/>
      <c r="E1022" s="17"/>
      <c r="F1022" s="18"/>
      <c r="G1022" s="19"/>
      <c r="H1022" s="19">
        <f t="shared" ref="H1022:H1023" si="53">D1022*G1022</f>
        <v>0</v>
      </c>
    </row>
    <row r="1023" spans="1:11" ht="15.75" hidden="1" thickBot="1" x14ac:dyDescent="0.25">
      <c r="B1023" s="111"/>
      <c r="C1023" s="18"/>
      <c r="D1023" s="16"/>
      <c r="E1023" s="17"/>
      <c r="F1023" s="18"/>
      <c r="G1023" s="19"/>
      <c r="H1023" s="19">
        <f t="shared" si="53"/>
        <v>0</v>
      </c>
    </row>
    <row r="1024" spans="1:11" ht="16.5" hidden="1" thickTop="1" thickBot="1" x14ac:dyDescent="0.25">
      <c r="H1024" s="22">
        <f>SUM(H1021:H1023)</f>
        <v>0</v>
      </c>
    </row>
    <row r="1025" spans="1:11" ht="15.75" hidden="1" thickTop="1" x14ac:dyDescent="0.2"/>
    <row r="1026" spans="1:11" ht="15.75" hidden="1" x14ac:dyDescent="0.25">
      <c r="A1026" s="1">
        <v>55</v>
      </c>
      <c r="B1026" s="11" t="s">
        <v>6</v>
      </c>
      <c r="C1026" s="12" t="s">
        <v>7</v>
      </c>
      <c r="D1026" s="12" t="s">
        <v>8</v>
      </c>
      <c r="E1026" s="13" t="s">
        <v>9</v>
      </c>
      <c r="F1026" s="12" t="s">
        <v>10</v>
      </c>
      <c r="G1026" s="14" t="s">
        <v>11</v>
      </c>
      <c r="H1026" s="14" t="s">
        <v>12</v>
      </c>
    </row>
    <row r="1027" spans="1:11" hidden="1" x14ac:dyDescent="0.2">
      <c r="B1027" s="109"/>
      <c r="C1027" s="18"/>
      <c r="D1027" s="16"/>
      <c r="E1027" s="17"/>
      <c r="F1027" s="18"/>
      <c r="G1027" s="19"/>
      <c r="H1027" s="19">
        <f>D1027*G1027</f>
        <v>0</v>
      </c>
    </row>
    <row r="1028" spans="1:11" hidden="1" x14ac:dyDescent="0.2">
      <c r="B1028" s="110"/>
      <c r="C1028" s="18"/>
      <c r="D1028" s="16"/>
      <c r="E1028" s="17"/>
      <c r="F1028" s="18"/>
      <c r="G1028" s="19"/>
      <c r="H1028" s="19">
        <f t="shared" ref="H1028:H1043" si="54">D1028*G1028</f>
        <v>0</v>
      </c>
      <c r="K1028" s="1"/>
    </row>
    <row r="1029" spans="1:11" hidden="1" x14ac:dyDescent="0.2">
      <c r="B1029" s="110"/>
      <c r="C1029" s="18"/>
      <c r="D1029" s="16"/>
      <c r="E1029" s="17"/>
      <c r="F1029" s="18"/>
      <c r="G1029" s="19"/>
      <c r="H1029" s="19">
        <f t="shared" si="54"/>
        <v>0</v>
      </c>
      <c r="K1029" s="1"/>
    </row>
    <row r="1030" spans="1:11" hidden="1" x14ac:dyDescent="0.2">
      <c r="B1030" s="110"/>
      <c r="C1030" s="18"/>
      <c r="D1030" s="16"/>
      <c r="E1030" s="17"/>
      <c r="F1030" s="18"/>
      <c r="G1030" s="19"/>
      <c r="H1030" s="19">
        <f t="shared" si="54"/>
        <v>0</v>
      </c>
      <c r="K1030" s="1"/>
    </row>
    <row r="1031" spans="1:11" hidden="1" x14ac:dyDescent="0.2">
      <c r="B1031" s="110"/>
      <c r="C1031" s="18"/>
      <c r="D1031" s="16"/>
      <c r="E1031" s="17"/>
      <c r="F1031" s="18"/>
      <c r="G1031" s="19"/>
      <c r="H1031" s="19">
        <f t="shared" si="54"/>
        <v>0</v>
      </c>
      <c r="K1031" s="1"/>
    </row>
    <row r="1032" spans="1:11" hidden="1" x14ac:dyDescent="0.2">
      <c r="B1032" s="110"/>
      <c r="C1032" s="18"/>
      <c r="D1032" s="16"/>
      <c r="E1032" s="17"/>
      <c r="F1032" s="18"/>
      <c r="G1032" s="19"/>
      <c r="H1032" s="19">
        <f t="shared" si="54"/>
        <v>0</v>
      </c>
      <c r="K1032" s="1"/>
    </row>
    <row r="1033" spans="1:11" hidden="1" x14ac:dyDescent="0.2">
      <c r="B1033" s="110"/>
      <c r="C1033" s="18"/>
      <c r="D1033" s="16"/>
      <c r="E1033" s="17"/>
      <c r="F1033" s="18"/>
      <c r="G1033" s="19"/>
      <c r="H1033" s="19">
        <f t="shared" si="54"/>
        <v>0</v>
      </c>
      <c r="K1033" s="1"/>
    </row>
    <row r="1034" spans="1:11" hidden="1" x14ac:dyDescent="0.2">
      <c r="B1034" s="110"/>
      <c r="C1034" s="18"/>
      <c r="D1034" s="16"/>
      <c r="E1034" s="17"/>
      <c r="F1034" s="18"/>
      <c r="G1034" s="19"/>
      <c r="H1034" s="19">
        <f t="shared" si="54"/>
        <v>0</v>
      </c>
      <c r="K1034" s="1"/>
    </row>
    <row r="1035" spans="1:11" hidden="1" x14ac:dyDescent="0.2">
      <c r="B1035" s="110"/>
      <c r="C1035" s="18"/>
      <c r="D1035" s="16"/>
      <c r="E1035" s="17"/>
      <c r="F1035" s="18"/>
      <c r="G1035" s="19"/>
      <c r="H1035" s="19">
        <f t="shared" si="54"/>
        <v>0</v>
      </c>
      <c r="K1035" s="1"/>
    </row>
    <row r="1036" spans="1:11" hidden="1" x14ac:dyDescent="0.2">
      <c r="B1036" s="110"/>
      <c r="C1036" s="18"/>
      <c r="D1036" s="16"/>
      <c r="E1036" s="17"/>
      <c r="F1036" s="18"/>
      <c r="G1036" s="19"/>
      <c r="H1036" s="19">
        <f t="shared" si="54"/>
        <v>0</v>
      </c>
      <c r="K1036" s="1"/>
    </row>
    <row r="1037" spans="1:11" hidden="1" x14ac:dyDescent="0.2">
      <c r="B1037" s="110"/>
      <c r="C1037" s="18"/>
      <c r="D1037" s="16"/>
      <c r="E1037" s="17"/>
      <c r="F1037" s="18"/>
      <c r="G1037" s="19"/>
      <c r="H1037" s="19">
        <f t="shared" si="54"/>
        <v>0</v>
      </c>
      <c r="K1037" s="1"/>
    </row>
    <row r="1038" spans="1:11" hidden="1" x14ac:dyDescent="0.2">
      <c r="B1038" s="110"/>
      <c r="C1038" s="18"/>
      <c r="D1038" s="16"/>
      <c r="E1038" s="17"/>
      <c r="F1038" s="18"/>
      <c r="G1038" s="19"/>
      <c r="H1038" s="19">
        <f t="shared" si="54"/>
        <v>0</v>
      </c>
      <c r="K1038" s="1"/>
    </row>
    <row r="1039" spans="1:11" hidden="1" x14ac:dyDescent="0.2">
      <c r="B1039" s="110"/>
      <c r="C1039" s="18"/>
      <c r="D1039" s="16"/>
      <c r="E1039" s="17"/>
      <c r="F1039" s="18"/>
      <c r="G1039" s="19"/>
      <c r="H1039" s="19">
        <f t="shared" si="54"/>
        <v>0</v>
      </c>
      <c r="K1039" s="1"/>
    </row>
    <row r="1040" spans="1:11" hidden="1" x14ac:dyDescent="0.2">
      <c r="B1040" s="110"/>
      <c r="C1040" s="18"/>
      <c r="D1040" s="16"/>
      <c r="E1040" s="17"/>
      <c r="F1040" s="18"/>
      <c r="G1040" s="19"/>
      <c r="H1040" s="19">
        <f t="shared" si="54"/>
        <v>0</v>
      </c>
      <c r="K1040" s="1"/>
    </row>
    <row r="1041" spans="1:11" hidden="1" x14ac:dyDescent="0.2">
      <c r="B1041" s="110"/>
      <c r="C1041" s="18"/>
      <c r="D1041" s="16"/>
      <c r="E1041" s="17"/>
      <c r="F1041" s="18"/>
      <c r="G1041" s="19"/>
      <c r="H1041" s="19">
        <f t="shared" si="54"/>
        <v>0</v>
      </c>
      <c r="K1041" s="1"/>
    </row>
    <row r="1042" spans="1:11" hidden="1" x14ac:dyDescent="0.2">
      <c r="B1042" s="110"/>
      <c r="C1042" s="18"/>
      <c r="D1042" s="16"/>
      <c r="E1042" s="17"/>
      <c r="F1042" s="18"/>
      <c r="G1042" s="19"/>
      <c r="H1042" s="19">
        <f t="shared" si="54"/>
        <v>0</v>
      </c>
      <c r="K1042" s="1"/>
    </row>
    <row r="1043" spans="1:11" ht="15.75" hidden="1" thickBot="1" x14ac:dyDescent="0.25">
      <c r="B1043" s="111"/>
      <c r="C1043" s="18"/>
      <c r="D1043" s="16"/>
      <c r="E1043" s="17"/>
      <c r="F1043" s="18"/>
      <c r="G1043" s="19"/>
      <c r="H1043" s="19">
        <f t="shared" si="54"/>
        <v>0</v>
      </c>
      <c r="K1043" s="1"/>
    </row>
    <row r="1044" spans="1:11" ht="16.5" hidden="1" thickTop="1" thickBot="1" x14ac:dyDescent="0.25">
      <c r="H1044" s="22">
        <f>SUM(H1027:H1043)</f>
        <v>0</v>
      </c>
      <c r="K1044" s="1"/>
    </row>
    <row r="1045" spans="1:11" ht="15.75" hidden="1" thickTop="1" x14ac:dyDescent="0.2">
      <c r="K1045" s="1"/>
    </row>
    <row r="1046" spans="1:11" ht="15.75" hidden="1" x14ac:dyDescent="0.25">
      <c r="A1046" s="1">
        <v>56</v>
      </c>
      <c r="B1046" s="11" t="s">
        <v>6</v>
      </c>
      <c r="C1046" s="12" t="s">
        <v>7</v>
      </c>
      <c r="D1046" s="12" t="s">
        <v>8</v>
      </c>
      <c r="E1046" s="13" t="s">
        <v>9</v>
      </c>
      <c r="F1046" s="12" t="s">
        <v>10</v>
      </c>
      <c r="G1046" s="14" t="s">
        <v>11</v>
      </c>
      <c r="H1046" s="14" t="s">
        <v>12</v>
      </c>
      <c r="K1046" s="1"/>
    </row>
    <row r="1047" spans="1:11" hidden="1" x14ac:dyDescent="0.2">
      <c r="B1047" s="109"/>
      <c r="C1047" s="18"/>
      <c r="D1047" s="16"/>
      <c r="E1047" s="17"/>
      <c r="F1047" s="18"/>
      <c r="G1047" s="19"/>
      <c r="H1047" s="19">
        <f>D1047*G1047</f>
        <v>0</v>
      </c>
      <c r="K1047" s="1"/>
    </row>
    <row r="1048" spans="1:11" hidden="1" x14ac:dyDescent="0.2">
      <c r="B1048" s="110"/>
      <c r="C1048" s="18"/>
      <c r="D1048" s="16"/>
      <c r="E1048" s="17"/>
      <c r="F1048" s="18"/>
      <c r="G1048" s="19"/>
      <c r="H1048" s="19">
        <f t="shared" ref="H1048:H1061" si="55">D1048*G1048</f>
        <v>0</v>
      </c>
      <c r="K1048" s="1"/>
    </row>
    <row r="1049" spans="1:11" hidden="1" x14ac:dyDescent="0.2">
      <c r="B1049" s="110"/>
      <c r="C1049" s="18"/>
      <c r="D1049" s="16"/>
      <c r="E1049" s="17"/>
      <c r="F1049" s="18"/>
      <c r="G1049" s="19"/>
      <c r="H1049" s="19">
        <f t="shared" si="55"/>
        <v>0</v>
      </c>
      <c r="K1049" s="1"/>
    </row>
    <row r="1050" spans="1:11" hidden="1" x14ac:dyDescent="0.2">
      <c r="B1050" s="110"/>
      <c r="C1050" s="18"/>
      <c r="D1050" s="16"/>
      <c r="E1050" s="17"/>
      <c r="F1050" s="18"/>
      <c r="G1050" s="19"/>
      <c r="H1050" s="19">
        <f t="shared" si="55"/>
        <v>0</v>
      </c>
      <c r="K1050" s="1"/>
    </row>
    <row r="1051" spans="1:11" hidden="1" x14ac:dyDescent="0.2">
      <c r="B1051" s="110"/>
      <c r="C1051" s="18"/>
      <c r="D1051" s="16"/>
      <c r="E1051" s="17"/>
      <c r="F1051" s="18"/>
      <c r="G1051" s="19"/>
      <c r="H1051" s="19">
        <f t="shared" si="55"/>
        <v>0</v>
      </c>
      <c r="K1051" s="1"/>
    </row>
    <row r="1052" spans="1:11" hidden="1" x14ac:dyDescent="0.2">
      <c r="B1052" s="110"/>
      <c r="C1052" s="18"/>
      <c r="D1052" s="16"/>
      <c r="E1052" s="17"/>
      <c r="F1052" s="18"/>
      <c r="G1052" s="19"/>
      <c r="H1052" s="19">
        <f t="shared" si="55"/>
        <v>0</v>
      </c>
      <c r="K1052" s="1"/>
    </row>
    <row r="1053" spans="1:11" hidden="1" x14ac:dyDescent="0.2">
      <c r="B1053" s="110"/>
      <c r="C1053" s="18"/>
      <c r="D1053" s="16"/>
      <c r="E1053" s="17"/>
      <c r="F1053" s="18"/>
      <c r="G1053" s="19"/>
      <c r="H1053" s="19">
        <f t="shared" si="55"/>
        <v>0</v>
      </c>
      <c r="K1053" s="1"/>
    </row>
    <row r="1054" spans="1:11" hidden="1" x14ac:dyDescent="0.2">
      <c r="B1054" s="110"/>
      <c r="C1054" s="18"/>
      <c r="D1054" s="16"/>
      <c r="E1054" s="17"/>
      <c r="F1054" s="18"/>
      <c r="G1054" s="19"/>
      <c r="H1054" s="19">
        <f t="shared" si="55"/>
        <v>0</v>
      </c>
      <c r="K1054" s="1"/>
    </row>
    <row r="1055" spans="1:11" hidden="1" x14ac:dyDescent="0.2">
      <c r="B1055" s="110"/>
      <c r="C1055" s="18"/>
      <c r="D1055" s="16"/>
      <c r="E1055" s="17"/>
      <c r="F1055" s="18"/>
      <c r="G1055" s="19"/>
      <c r="H1055" s="19">
        <f t="shared" si="55"/>
        <v>0</v>
      </c>
      <c r="K1055" s="1"/>
    </row>
    <row r="1056" spans="1:11" hidden="1" x14ac:dyDescent="0.2">
      <c r="B1056" s="110"/>
      <c r="C1056" s="18"/>
      <c r="D1056" s="16"/>
      <c r="E1056" s="17"/>
      <c r="F1056" s="18"/>
      <c r="G1056" s="19"/>
      <c r="H1056" s="19">
        <f t="shared" si="55"/>
        <v>0</v>
      </c>
      <c r="K1056" s="1"/>
    </row>
    <row r="1057" spans="1:11" hidden="1" x14ac:dyDescent="0.2">
      <c r="B1057" s="110"/>
      <c r="C1057" s="18"/>
      <c r="D1057" s="16"/>
      <c r="E1057" s="17"/>
      <c r="F1057" s="18"/>
      <c r="G1057" s="19"/>
      <c r="H1057" s="19">
        <f t="shared" si="55"/>
        <v>0</v>
      </c>
      <c r="K1057" s="1"/>
    </row>
    <row r="1058" spans="1:11" hidden="1" x14ac:dyDescent="0.2">
      <c r="B1058" s="110"/>
      <c r="C1058" s="18"/>
      <c r="D1058" s="16"/>
      <c r="E1058" s="17"/>
      <c r="F1058" s="18"/>
      <c r="G1058" s="19"/>
      <c r="H1058" s="19">
        <f t="shared" si="55"/>
        <v>0</v>
      </c>
      <c r="K1058" s="1"/>
    </row>
    <row r="1059" spans="1:11" hidden="1" x14ac:dyDescent="0.2">
      <c r="B1059" s="110"/>
      <c r="C1059" s="18"/>
      <c r="D1059" s="16"/>
      <c r="E1059" s="17"/>
      <c r="F1059" s="18"/>
      <c r="G1059" s="19"/>
      <c r="H1059" s="19">
        <f t="shared" si="55"/>
        <v>0</v>
      </c>
      <c r="K1059" s="1"/>
    </row>
    <row r="1060" spans="1:11" hidden="1" x14ac:dyDescent="0.2">
      <c r="B1060" s="110"/>
      <c r="C1060" s="18"/>
      <c r="D1060" s="16"/>
      <c r="E1060" s="17"/>
      <c r="F1060" s="18"/>
      <c r="G1060" s="19"/>
      <c r="H1060" s="19">
        <f t="shared" si="55"/>
        <v>0</v>
      </c>
      <c r="K1060" s="1"/>
    </row>
    <row r="1061" spans="1:11" ht="15.75" hidden="1" thickBot="1" x14ac:dyDescent="0.25">
      <c r="B1061" s="111"/>
      <c r="C1061" s="18"/>
      <c r="D1061" s="16"/>
      <c r="E1061" s="17"/>
      <c r="F1061" s="18"/>
      <c r="G1061" s="19"/>
      <c r="H1061" s="19">
        <f t="shared" si="55"/>
        <v>0</v>
      </c>
      <c r="K1061" s="1"/>
    </row>
    <row r="1062" spans="1:11" ht="16.5" hidden="1" thickTop="1" thickBot="1" x14ac:dyDescent="0.25">
      <c r="H1062" s="22">
        <f>SUM(H1047:H1061)</f>
        <v>0</v>
      </c>
      <c r="K1062" s="1"/>
    </row>
    <row r="1063" spans="1:11" ht="15.75" hidden="1" thickTop="1" x14ac:dyDescent="0.2">
      <c r="K1063" s="1"/>
    </row>
    <row r="1064" spans="1:11" ht="15.75" hidden="1" x14ac:dyDescent="0.25">
      <c r="A1064" s="1">
        <v>57</v>
      </c>
      <c r="B1064" s="11" t="s">
        <v>6</v>
      </c>
      <c r="C1064" s="12" t="s">
        <v>7</v>
      </c>
      <c r="D1064" s="12" t="s">
        <v>8</v>
      </c>
      <c r="E1064" s="13" t="s">
        <v>9</v>
      </c>
      <c r="F1064" s="12" t="s">
        <v>10</v>
      </c>
      <c r="G1064" s="14" t="s">
        <v>11</v>
      </c>
      <c r="H1064" s="14" t="s">
        <v>12</v>
      </c>
      <c r="K1064" s="1"/>
    </row>
    <row r="1065" spans="1:11" hidden="1" x14ac:dyDescent="0.2">
      <c r="B1065" s="109"/>
      <c r="C1065" s="18"/>
      <c r="D1065" s="16"/>
      <c r="E1065" s="17"/>
      <c r="F1065" s="18"/>
      <c r="G1065" s="19"/>
      <c r="H1065" s="19">
        <f>D1065*G1065</f>
        <v>0</v>
      </c>
      <c r="K1065" s="1"/>
    </row>
    <row r="1066" spans="1:11" hidden="1" x14ac:dyDescent="0.2">
      <c r="B1066" s="110"/>
      <c r="C1066" s="18"/>
      <c r="D1066" s="16"/>
      <c r="E1066" s="17"/>
      <c r="F1066" s="18"/>
      <c r="G1066" s="19"/>
      <c r="H1066" s="19">
        <f t="shared" ref="H1066:H1094" si="56">D1066*G1066</f>
        <v>0</v>
      </c>
      <c r="K1066" s="1"/>
    </row>
    <row r="1067" spans="1:11" hidden="1" x14ac:dyDescent="0.2">
      <c r="B1067" s="110"/>
      <c r="C1067" s="18"/>
      <c r="D1067" s="16"/>
      <c r="E1067" s="17"/>
      <c r="F1067" s="18"/>
      <c r="G1067" s="19"/>
      <c r="H1067" s="19">
        <f t="shared" si="56"/>
        <v>0</v>
      </c>
      <c r="K1067" s="1"/>
    </row>
    <row r="1068" spans="1:11" hidden="1" x14ac:dyDescent="0.2">
      <c r="B1068" s="110"/>
      <c r="C1068" s="18"/>
      <c r="D1068" s="16"/>
      <c r="E1068" s="17"/>
      <c r="F1068" s="18"/>
      <c r="G1068" s="19"/>
      <c r="H1068" s="19">
        <f t="shared" si="56"/>
        <v>0</v>
      </c>
      <c r="K1068" s="1"/>
    </row>
    <row r="1069" spans="1:11" hidden="1" x14ac:dyDescent="0.2">
      <c r="B1069" s="110"/>
      <c r="C1069" s="18"/>
      <c r="D1069" s="16"/>
      <c r="E1069" s="17"/>
      <c r="F1069" s="18"/>
      <c r="G1069" s="19"/>
      <c r="H1069" s="19">
        <f t="shared" si="56"/>
        <v>0</v>
      </c>
      <c r="K1069" s="1"/>
    </row>
    <row r="1070" spans="1:11" hidden="1" x14ac:dyDescent="0.2">
      <c r="B1070" s="110"/>
      <c r="C1070" s="18"/>
      <c r="D1070" s="16"/>
      <c r="E1070" s="17"/>
      <c r="F1070" s="18"/>
      <c r="G1070" s="19"/>
      <c r="H1070" s="19">
        <f t="shared" si="56"/>
        <v>0</v>
      </c>
      <c r="K1070" s="1"/>
    </row>
    <row r="1071" spans="1:11" hidden="1" x14ac:dyDescent="0.2">
      <c r="B1071" s="110"/>
      <c r="C1071" s="18"/>
      <c r="D1071" s="16"/>
      <c r="E1071" s="17"/>
      <c r="F1071" s="18"/>
      <c r="G1071" s="19"/>
      <c r="H1071" s="19">
        <f t="shared" si="56"/>
        <v>0</v>
      </c>
      <c r="K1071" s="1"/>
    </row>
    <row r="1072" spans="1:11" hidden="1" x14ac:dyDescent="0.2">
      <c r="B1072" s="110"/>
      <c r="C1072" s="18"/>
      <c r="D1072" s="16"/>
      <c r="E1072" s="17"/>
      <c r="F1072" s="18"/>
      <c r="G1072" s="19"/>
      <c r="H1072" s="19">
        <f t="shared" si="56"/>
        <v>0</v>
      </c>
      <c r="K1072" s="1"/>
    </row>
    <row r="1073" spans="2:11" hidden="1" x14ac:dyDescent="0.2">
      <c r="B1073" s="110"/>
      <c r="C1073" s="18"/>
      <c r="D1073" s="16"/>
      <c r="E1073" s="17"/>
      <c r="F1073" s="18"/>
      <c r="G1073" s="19"/>
      <c r="H1073" s="19">
        <f t="shared" si="56"/>
        <v>0</v>
      </c>
      <c r="K1073" s="1"/>
    </row>
    <row r="1074" spans="2:11" hidden="1" x14ac:dyDescent="0.2">
      <c r="B1074" s="110"/>
      <c r="C1074" s="18"/>
      <c r="D1074" s="16"/>
      <c r="E1074" s="17"/>
      <c r="F1074" s="18"/>
      <c r="G1074" s="19"/>
      <c r="H1074" s="19">
        <f t="shared" si="56"/>
        <v>0</v>
      </c>
      <c r="K1074" s="1"/>
    </row>
    <row r="1075" spans="2:11" hidden="1" x14ac:dyDescent="0.2">
      <c r="B1075" s="110"/>
      <c r="C1075" s="18"/>
      <c r="D1075" s="16"/>
      <c r="E1075" s="17"/>
      <c r="F1075" s="18"/>
      <c r="G1075" s="19"/>
      <c r="H1075" s="19">
        <f t="shared" si="56"/>
        <v>0</v>
      </c>
      <c r="K1075" s="1"/>
    </row>
    <row r="1076" spans="2:11" hidden="1" x14ac:dyDescent="0.2">
      <c r="B1076" s="110"/>
      <c r="C1076" s="18"/>
      <c r="D1076" s="16"/>
      <c r="E1076" s="17"/>
      <c r="F1076" s="18"/>
      <c r="G1076" s="19"/>
      <c r="H1076" s="19">
        <f t="shared" si="56"/>
        <v>0</v>
      </c>
      <c r="K1076" s="1"/>
    </row>
    <row r="1077" spans="2:11" hidden="1" x14ac:dyDescent="0.2">
      <c r="B1077" s="110"/>
      <c r="C1077" s="18"/>
      <c r="D1077" s="16"/>
      <c r="E1077" s="17"/>
      <c r="F1077" s="18"/>
      <c r="G1077" s="19"/>
      <c r="H1077" s="19">
        <f t="shared" si="56"/>
        <v>0</v>
      </c>
      <c r="K1077" s="1"/>
    </row>
    <row r="1078" spans="2:11" hidden="1" x14ac:dyDescent="0.2">
      <c r="B1078" s="110"/>
      <c r="C1078" s="18"/>
      <c r="D1078" s="16"/>
      <c r="E1078" s="17"/>
      <c r="F1078" s="18"/>
      <c r="G1078" s="19"/>
      <c r="H1078" s="19">
        <f t="shared" si="56"/>
        <v>0</v>
      </c>
      <c r="K1078" s="1"/>
    </row>
    <row r="1079" spans="2:11" hidden="1" x14ac:dyDescent="0.2">
      <c r="B1079" s="110"/>
      <c r="C1079" s="18"/>
      <c r="D1079" s="16"/>
      <c r="E1079" s="17"/>
      <c r="F1079" s="18"/>
      <c r="G1079" s="19"/>
      <c r="H1079" s="19">
        <f t="shared" si="56"/>
        <v>0</v>
      </c>
      <c r="K1079" s="1"/>
    </row>
    <row r="1080" spans="2:11" hidden="1" x14ac:dyDescent="0.2">
      <c r="B1080" s="110"/>
      <c r="C1080" s="18"/>
      <c r="D1080" s="16"/>
      <c r="E1080" s="17"/>
      <c r="F1080" s="18"/>
      <c r="G1080" s="19"/>
      <c r="H1080" s="19">
        <f t="shared" si="56"/>
        <v>0</v>
      </c>
      <c r="K1080" s="1"/>
    </row>
    <row r="1081" spans="2:11" hidden="1" x14ac:dyDescent="0.2">
      <c r="B1081" s="110"/>
      <c r="C1081" s="18"/>
      <c r="D1081" s="16"/>
      <c r="E1081" s="17"/>
      <c r="F1081" s="18"/>
      <c r="G1081" s="19"/>
      <c r="H1081" s="19">
        <f t="shared" si="56"/>
        <v>0</v>
      </c>
      <c r="K1081" s="1"/>
    </row>
    <row r="1082" spans="2:11" hidden="1" x14ac:dyDescent="0.2">
      <c r="B1082" s="110"/>
      <c r="C1082" s="18"/>
      <c r="D1082" s="16"/>
      <c r="E1082" s="17"/>
      <c r="F1082" s="18"/>
      <c r="G1082" s="19"/>
      <c r="H1082" s="19">
        <f t="shared" si="56"/>
        <v>0</v>
      </c>
      <c r="K1082" s="1"/>
    </row>
    <row r="1083" spans="2:11" hidden="1" x14ac:dyDescent="0.2">
      <c r="B1083" s="110"/>
      <c r="C1083" s="18"/>
      <c r="D1083" s="16"/>
      <c r="E1083" s="17"/>
      <c r="F1083" s="18"/>
      <c r="G1083" s="19"/>
      <c r="H1083" s="19">
        <f t="shared" si="56"/>
        <v>0</v>
      </c>
      <c r="K1083" s="1"/>
    </row>
    <row r="1084" spans="2:11" hidden="1" x14ac:dyDescent="0.2">
      <c r="B1084" s="110"/>
      <c r="C1084" s="18"/>
      <c r="D1084" s="16"/>
      <c r="E1084" s="17"/>
      <c r="F1084" s="18"/>
      <c r="G1084" s="19"/>
      <c r="H1084" s="19">
        <f t="shared" si="56"/>
        <v>0</v>
      </c>
      <c r="K1084" s="1"/>
    </row>
    <row r="1085" spans="2:11" hidden="1" x14ac:dyDescent="0.2">
      <c r="B1085" s="110"/>
      <c r="C1085" s="18"/>
      <c r="D1085" s="16"/>
      <c r="E1085" s="17"/>
      <c r="F1085" s="18"/>
      <c r="G1085" s="19"/>
      <c r="H1085" s="19">
        <f t="shared" si="56"/>
        <v>0</v>
      </c>
      <c r="K1085" s="1"/>
    </row>
    <row r="1086" spans="2:11" hidden="1" x14ac:dyDescent="0.2">
      <c r="B1086" s="110"/>
      <c r="C1086" s="18"/>
      <c r="D1086" s="16"/>
      <c r="E1086" s="17"/>
      <c r="F1086" s="18"/>
      <c r="G1086" s="19"/>
      <c r="H1086" s="19">
        <f t="shared" si="56"/>
        <v>0</v>
      </c>
      <c r="K1086" s="1"/>
    </row>
    <row r="1087" spans="2:11" hidden="1" x14ac:dyDescent="0.2">
      <c r="B1087" s="110"/>
      <c r="C1087" s="18"/>
      <c r="D1087" s="16"/>
      <c r="E1087" s="17"/>
      <c r="F1087" s="18"/>
      <c r="G1087" s="19"/>
      <c r="H1087" s="19">
        <f t="shared" si="56"/>
        <v>0</v>
      </c>
      <c r="K1087" s="1"/>
    </row>
    <row r="1088" spans="2:11" hidden="1" x14ac:dyDescent="0.2">
      <c r="B1088" s="110"/>
      <c r="C1088" s="18"/>
      <c r="D1088" s="16"/>
      <c r="E1088" s="17"/>
      <c r="F1088" s="18"/>
      <c r="G1088" s="19"/>
      <c r="H1088" s="19">
        <f t="shared" si="56"/>
        <v>0</v>
      </c>
      <c r="K1088" s="1"/>
    </row>
    <row r="1089" spans="1:11" hidden="1" x14ac:dyDescent="0.2">
      <c r="B1089" s="110"/>
      <c r="C1089" s="18"/>
      <c r="D1089" s="16"/>
      <c r="E1089" s="17"/>
      <c r="F1089" s="18"/>
      <c r="G1089" s="19"/>
      <c r="H1089" s="19">
        <f t="shared" si="56"/>
        <v>0</v>
      </c>
      <c r="K1089" s="1"/>
    </row>
    <row r="1090" spans="1:11" hidden="1" x14ac:dyDescent="0.2">
      <c r="B1090" s="110"/>
      <c r="C1090" s="18"/>
      <c r="D1090" s="16"/>
      <c r="E1090" s="17"/>
      <c r="F1090" s="18"/>
      <c r="G1090" s="19"/>
      <c r="H1090" s="19">
        <f t="shared" si="56"/>
        <v>0</v>
      </c>
      <c r="K1090" s="1"/>
    </row>
    <row r="1091" spans="1:11" hidden="1" x14ac:dyDescent="0.2">
      <c r="B1091" s="110"/>
      <c r="C1091" s="18"/>
      <c r="D1091" s="16"/>
      <c r="E1091" s="17"/>
      <c r="F1091" s="18"/>
      <c r="G1091" s="19"/>
      <c r="H1091" s="19">
        <f t="shared" si="56"/>
        <v>0</v>
      </c>
      <c r="K1091" s="1"/>
    </row>
    <row r="1092" spans="1:11" hidden="1" x14ac:dyDescent="0.2">
      <c r="B1092" s="110"/>
      <c r="C1092" s="18"/>
      <c r="D1092" s="16"/>
      <c r="E1092" s="17"/>
      <c r="F1092" s="18"/>
      <c r="G1092" s="19"/>
      <c r="H1092" s="19">
        <f t="shared" si="56"/>
        <v>0</v>
      </c>
      <c r="K1092" s="1"/>
    </row>
    <row r="1093" spans="1:11" hidden="1" x14ac:dyDescent="0.2">
      <c r="B1093" s="110"/>
      <c r="C1093" s="18"/>
      <c r="D1093" s="16"/>
      <c r="E1093" s="17"/>
      <c r="F1093" s="18"/>
      <c r="G1093" s="19"/>
      <c r="H1093" s="19">
        <f t="shared" si="56"/>
        <v>0</v>
      </c>
      <c r="K1093" s="1"/>
    </row>
    <row r="1094" spans="1:11" ht="15.75" hidden="1" thickBot="1" x14ac:dyDescent="0.25">
      <c r="B1094" s="111"/>
      <c r="C1094" s="18"/>
      <c r="D1094" s="16"/>
      <c r="E1094" s="17"/>
      <c r="F1094" s="18"/>
      <c r="G1094" s="19"/>
      <c r="H1094" s="19">
        <f t="shared" si="56"/>
        <v>0</v>
      </c>
      <c r="K1094" s="1"/>
    </row>
    <row r="1095" spans="1:11" ht="16.5" hidden="1" thickTop="1" thickBot="1" x14ac:dyDescent="0.25">
      <c r="H1095" s="22">
        <f>SUM(H1065:H1094)</f>
        <v>0</v>
      </c>
      <c r="K1095" s="1"/>
    </row>
    <row r="1096" spans="1:11" ht="15.75" hidden="1" thickTop="1" x14ac:dyDescent="0.2">
      <c r="K1096" s="1"/>
    </row>
    <row r="1097" spans="1:11" ht="15.75" hidden="1" x14ac:dyDescent="0.25">
      <c r="A1097" s="1">
        <v>58</v>
      </c>
      <c r="B1097" s="11" t="s">
        <v>6</v>
      </c>
      <c r="C1097" s="12" t="s">
        <v>7</v>
      </c>
      <c r="D1097" s="12" t="s">
        <v>8</v>
      </c>
      <c r="E1097" s="13" t="s">
        <v>9</v>
      </c>
      <c r="F1097" s="12" t="s">
        <v>10</v>
      </c>
      <c r="G1097" s="14" t="s">
        <v>11</v>
      </c>
      <c r="H1097" s="14" t="s">
        <v>12</v>
      </c>
      <c r="K1097" s="1"/>
    </row>
    <row r="1098" spans="1:11" hidden="1" x14ac:dyDescent="0.2">
      <c r="B1098" s="109"/>
      <c r="C1098" s="18"/>
      <c r="D1098" s="16"/>
      <c r="E1098" s="17"/>
      <c r="F1098" s="18"/>
      <c r="G1098" s="19"/>
      <c r="H1098" s="19">
        <f>D1098*G1098</f>
        <v>0</v>
      </c>
      <c r="K1098" s="1"/>
    </row>
    <row r="1099" spans="1:11" hidden="1" x14ac:dyDescent="0.2">
      <c r="B1099" s="110"/>
      <c r="C1099" s="18"/>
      <c r="D1099" s="16"/>
      <c r="E1099" s="17"/>
      <c r="F1099" s="18"/>
      <c r="G1099" s="19"/>
      <c r="H1099" s="19">
        <f t="shared" ref="H1099:H1103" si="57">D1099*G1099</f>
        <v>0</v>
      </c>
      <c r="K1099" s="1"/>
    </row>
    <row r="1100" spans="1:11" hidden="1" x14ac:dyDescent="0.2">
      <c r="B1100" s="110"/>
      <c r="C1100" s="18"/>
      <c r="D1100" s="16"/>
      <c r="E1100" s="17"/>
      <c r="F1100" s="18"/>
      <c r="G1100" s="19"/>
      <c r="H1100" s="19">
        <f t="shared" si="57"/>
        <v>0</v>
      </c>
      <c r="K1100" s="1"/>
    </row>
    <row r="1101" spans="1:11" hidden="1" x14ac:dyDescent="0.2">
      <c r="B1101" s="110"/>
      <c r="C1101" s="18"/>
      <c r="D1101" s="16"/>
      <c r="E1101" s="17"/>
      <c r="F1101" s="18"/>
      <c r="G1101" s="19"/>
      <c r="H1101" s="19">
        <f t="shared" si="57"/>
        <v>0</v>
      </c>
      <c r="K1101" s="1"/>
    </row>
    <row r="1102" spans="1:11" hidden="1" x14ac:dyDescent="0.2">
      <c r="B1102" s="110"/>
      <c r="C1102" s="18"/>
      <c r="D1102" s="16"/>
      <c r="E1102" s="17"/>
      <c r="F1102" s="18"/>
      <c r="G1102" s="19"/>
      <c r="H1102" s="19">
        <f t="shared" si="57"/>
        <v>0</v>
      </c>
      <c r="K1102" s="1"/>
    </row>
    <row r="1103" spans="1:11" hidden="1" x14ac:dyDescent="0.2">
      <c r="B1103" s="110"/>
      <c r="C1103" s="18"/>
      <c r="D1103" s="16"/>
      <c r="E1103" s="17"/>
      <c r="F1103" s="18"/>
      <c r="G1103" s="19"/>
      <c r="H1103" s="19">
        <f t="shared" si="57"/>
        <v>0</v>
      </c>
      <c r="K1103" s="1"/>
    </row>
    <row r="1104" spans="1:11" ht="15.75" hidden="1" thickBot="1" x14ac:dyDescent="0.25">
      <c r="B1104" s="111"/>
      <c r="C1104" s="18"/>
      <c r="D1104" s="16"/>
      <c r="E1104" s="17"/>
      <c r="F1104" s="18"/>
      <c r="G1104" s="19"/>
      <c r="H1104" s="19">
        <f>D1104*G1104</f>
        <v>0</v>
      </c>
      <c r="K1104" s="1"/>
    </row>
    <row r="1105" spans="1:11" ht="16.5" hidden="1" thickTop="1" thickBot="1" x14ac:dyDescent="0.25">
      <c r="H1105" s="22">
        <f>SUM(H1098:H1104)</f>
        <v>0</v>
      </c>
      <c r="K1105" s="1"/>
    </row>
    <row r="1106" spans="1:11" ht="15.75" hidden="1" thickTop="1" x14ac:dyDescent="0.2">
      <c r="K1106" s="1"/>
    </row>
    <row r="1107" spans="1:11" ht="15.75" hidden="1" x14ac:dyDescent="0.25">
      <c r="A1107" s="1">
        <v>59</v>
      </c>
      <c r="B1107" s="11" t="s">
        <v>6</v>
      </c>
      <c r="C1107" s="12" t="s">
        <v>7</v>
      </c>
      <c r="D1107" s="12" t="s">
        <v>8</v>
      </c>
      <c r="E1107" s="13" t="s">
        <v>9</v>
      </c>
      <c r="F1107" s="12" t="s">
        <v>10</v>
      </c>
      <c r="G1107" s="14" t="s">
        <v>11</v>
      </c>
      <c r="H1107" s="14" t="s">
        <v>12</v>
      </c>
      <c r="K1107" s="1"/>
    </row>
    <row r="1108" spans="1:11" hidden="1" x14ac:dyDescent="0.2">
      <c r="B1108" s="109"/>
      <c r="C1108" s="18"/>
      <c r="D1108" s="16"/>
      <c r="E1108" s="17"/>
      <c r="F1108" s="18"/>
      <c r="G1108" s="19"/>
      <c r="H1108" s="19">
        <f>D1108*G1108</f>
        <v>0</v>
      </c>
      <c r="K1108" s="1"/>
    </row>
    <row r="1109" spans="1:11" hidden="1" x14ac:dyDescent="0.2">
      <c r="B1109" s="110"/>
      <c r="C1109" s="18"/>
      <c r="D1109" s="16"/>
      <c r="E1109" s="17"/>
      <c r="F1109" s="18"/>
      <c r="G1109" s="19"/>
      <c r="H1109" s="19">
        <f t="shared" ref="H1109:H1114" si="58">D1109*G1109</f>
        <v>0</v>
      </c>
      <c r="K1109" s="1"/>
    </row>
    <row r="1110" spans="1:11" hidden="1" x14ac:dyDescent="0.2">
      <c r="B1110" s="110"/>
      <c r="C1110" s="18"/>
      <c r="D1110" s="16"/>
      <c r="E1110" s="17"/>
      <c r="F1110" s="18"/>
      <c r="G1110" s="19"/>
      <c r="H1110" s="19">
        <f t="shared" si="58"/>
        <v>0</v>
      </c>
      <c r="K1110" s="1"/>
    </row>
    <row r="1111" spans="1:11" hidden="1" x14ac:dyDescent="0.2">
      <c r="B1111" s="110"/>
      <c r="C1111" s="18"/>
      <c r="D1111" s="16"/>
      <c r="E1111" s="17"/>
      <c r="F1111" s="18"/>
      <c r="G1111" s="19"/>
      <c r="H1111" s="19">
        <f t="shared" si="58"/>
        <v>0</v>
      </c>
      <c r="K1111" s="1"/>
    </row>
    <row r="1112" spans="1:11" hidden="1" x14ac:dyDescent="0.2">
      <c r="B1112" s="110"/>
      <c r="C1112" s="18"/>
      <c r="D1112" s="16"/>
      <c r="E1112" s="17"/>
      <c r="F1112" s="18"/>
      <c r="G1112" s="19"/>
      <c r="H1112" s="19">
        <f t="shared" si="58"/>
        <v>0</v>
      </c>
      <c r="K1112" s="1"/>
    </row>
    <row r="1113" spans="1:11" hidden="1" x14ac:dyDescent="0.2">
      <c r="B1113" s="110"/>
      <c r="C1113" s="18"/>
      <c r="D1113" s="16"/>
      <c r="E1113" s="17"/>
      <c r="F1113" s="18"/>
      <c r="G1113" s="19"/>
      <c r="H1113" s="19">
        <f t="shared" si="58"/>
        <v>0</v>
      </c>
      <c r="K1113" s="1"/>
    </row>
    <row r="1114" spans="1:11" hidden="1" x14ac:dyDescent="0.2">
      <c r="B1114" s="110"/>
      <c r="C1114" s="18"/>
      <c r="D1114" s="16"/>
      <c r="E1114" s="17"/>
      <c r="F1114" s="18"/>
      <c r="G1114" s="19"/>
      <c r="H1114" s="19">
        <f t="shared" si="58"/>
        <v>0</v>
      </c>
      <c r="K1114" s="1"/>
    </row>
    <row r="1115" spans="1:11" ht="15.75" hidden="1" thickBot="1" x14ac:dyDescent="0.25">
      <c r="B1115" s="111"/>
      <c r="C1115" s="18"/>
      <c r="D1115" s="16"/>
      <c r="E1115" s="17"/>
      <c r="F1115" s="18"/>
      <c r="G1115" s="19"/>
      <c r="H1115" s="19">
        <f>D1115*G1115</f>
        <v>0</v>
      </c>
      <c r="K1115" s="1"/>
    </row>
    <row r="1116" spans="1:11" ht="16.5" hidden="1" thickTop="1" thickBot="1" x14ac:dyDescent="0.25">
      <c r="H1116" s="22">
        <f>SUM(H1108:H1115)</f>
        <v>0</v>
      </c>
      <c r="K1116" s="1"/>
    </row>
    <row r="1117" spans="1:11" ht="15.75" hidden="1" thickTop="1" x14ac:dyDescent="0.2">
      <c r="K1117" s="1"/>
    </row>
    <row r="1118" spans="1:11" ht="15.75" hidden="1" x14ac:dyDescent="0.25">
      <c r="A1118" s="1">
        <v>60</v>
      </c>
      <c r="B1118" s="11" t="s">
        <v>6</v>
      </c>
      <c r="C1118" s="12" t="s">
        <v>7</v>
      </c>
      <c r="D1118" s="12" t="s">
        <v>8</v>
      </c>
      <c r="E1118" s="13" t="s">
        <v>9</v>
      </c>
      <c r="F1118" s="12" t="s">
        <v>10</v>
      </c>
      <c r="G1118" s="14" t="s">
        <v>11</v>
      </c>
      <c r="H1118" s="14" t="s">
        <v>12</v>
      </c>
      <c r="K1118" s="1"/>
    </row>
    <row r="1119" spans="1:11" hidden="1" x14ac:dyDescent="0.2">
      <c r="B1119" s="109"/>
      <c r="C1119" s="18"/>
      <c r="D1119" s="16"/>
      <c r="E1119" s="17"/>
      <c r="F1119" s="18"/>
      <c r="G1119" s="19"/>
      <c r="H1119" s="19">
        <f t="shared" ref="H1119:H1146" si="59">D1119*G1119</f>
        <v>0</v>
      </c>
      <c r="K1119" s="1"/>
    </row>
    <row r="1120" spans="1:11" hidden="1" x14ac:dyDescent="0.2">
      <c r="B1120" s="110"/>
      <c r="C1120" s="18"/>
      <c r="D1120" s="16"/>
      <c r="E1120" s="17"/>
      <c r="F1120" s="18"/>
      <c r="G1120" s="19"/>
      <c r="H1120" s="19">
        <f t="shared" si="59"/>
        <v>0</v>
      </c>
      <c r="K1120" s="1"/>
    </row>
    <row r="1121" spans="2:11" hidden="1" x14ac:dyDescent="0.2">
      <c r="B1121" s="110"/>
      <c r="C1121" s="18"/>
      <c r="D1121" s="16"/>
      <c r="E1121" s="17"/>
      <c r="F1121" s="18"/>
      <c r="G1121" s="19"/>
      <c r="H1121" s="19">
        <f t="shared" si="59"/>
        <v>0</v>
      </c>
      <c r="K1121" s="1"/>
    </row>
    <row r="1122" spans="2:11" hidden="1" x14ac:dyDescent="0.2">
      <c r="B1122" s="110"/>
      <c r="C1122" s="18"/>
      <c r="D1122" s="16"/>
      <c r="E1122" s="17"/>
      <c r="F1122" s="18"/>
      <c r="G1122" s="19"/>
      <c r="H1122" s="19">
        <f t="shared" si="59"/>
        <v>0</v>
      </c>
      <c r="K1122" s="1"/>
    </row>
    <row r="1123" spans="2:11" hidden="1" x14ac:dyDescent="0.2">
      <c r="B1123" s="110"/>
      <c r="C1123" s="18"/>
      <c r="D1123" s="16"/>
      <c r="E1123" s="17"/>
      <c r="F1123" s="18"/>
      <c r="G1123" s="19"/>
      <c r="H1123" s="19">
        <f t="shared" si="59"/>
        <v>0</v>
      </c>
      <c r="K1123" s="1"/>
    </row>
    <row r="1124" spans="2:11" hidden="1" x14ac:dyDescent="0.2">
      <c r="B1124" s="110"/>
      <c r="C1124" s="18"/>
      <c r="D1124" s="16"/>
      <c r="E1124" s="17"/>
      <c r="F1124" s="18"/>
      <c r="G1124" s="19"/>
      <c r="H1124" s="19">
        <f t="shared" si="59"/>
        <v>0</v>
      </c>
      <c r="K1124" s="1"/>
    </row>
    <row r="1125" spans="2:11" hidden="1" x14ac:dyDescent="0.2">
      <c r="B1125" s="110"/>
      <c r="C1125" s="18"/>
      <c r="D1125" s="16"/>
      <c r="E1125" s="17"/>
      <c r="F1125" s="18"/>
      <c r="G1125" s="19"/>
      <c r="H1125" s="19">
        <f t="shared" si="59"/>
        <v>0</v>
      </c>
      <c r="K1125" s="1"/>
    </row>
    <row r="1126" spans="2:11" hidden="1" x14ac:dyDescent="0.2">
      <c r="B1126" s="110"/>
      <c r="C1126" s="18"/>
      <c r="D1126" s="16"/>
      <c r="E1126" s="17"/>
      <c r="F1126" s="18"/>
      <c r="G1126" s="19"/>
      <c r="H1126" s="19">
        <f t="shared" si="59"/>
        <v>0</v>
      </c>
      <c r="K1126" s="1"/>
    </row>
    <row r="1127" spans="2:11" hidden="1" x14ac:dyDescent="0.2">
      <c r="B1127" s="110"/>
      <c r="C1127" s="18"/>
      <c r="D1127" s="16"/>
      <c r="E1127" s="17"/>
      <c r="F1127" s="18"/>
      <c r="G1127" s="19"/>
      <c r="H1127" s="19">
        <f t="shared" si="59"/>
        <v>0</v>
      </c>
      <c r="K1127" s="1"/>
    </row>
    <row r="1128" spans="2:11" hidden="1" x14ac:dyDescent="0.2">
      <c r="B1128" s="110"/>
      <c r="C1128" s="18"/>
      <c r="D1128" s="16"/>
      <c r="E1128" s="17"/>
      <c r="F1128" s="18"/>
      <c r="G1128" s="19"/>
      <c r="H1128" s="19">
        <f t="shared" si="59"/>
        <v>0</v>
      </c>
      <c r="K1128" s="1"/>
    </row>
    <row r="1129" spans="2:11" hidden="1" x14ac:dyDescent="0.2">
      <c r="B1129" s="110"/>
      <c r="C1129" s="18"/>
      <c r="D1129" s="16"/>
      <c r="E1129" s="17"/>
      <c r="F1129" s="18"/>
      <c r="G1129" s="19"/>
      <c r="H1129" s="19">
        <f t="shared" si="59"/>
        <v>0</v>
      </c>
      <c r="K1129" s="1"/>
    </row>
    <row r="1130" spans="2:11" hidden="1" x14ac:dyDescent="0.2">
      <c r="B1130" s="110"/>
      <c r="C1130" s="18"/>
      <c r="D1130" s="16"/>
      <c r="E1130" s="17"/>
      <c r="F1130" s="18"/>
      <c r="G1130" s="19"/>
      <c r="H1130" s="19">
        <f t="shared" si="59"/>
        <v>0</v>
      </c>
      <c r="K1130" s="1"/>
    </row>
    <row r="1131" spans="2:11" hidden="1" x14ac:dyDescent="0.2">
      <c r="B1131" s="110"/>
      <c r="C1131" s="18"/>
      <c r="D1131" s="16"/>
      <c r="E1131" s="17"/>
      <c r="F1131" s="18"/>
      <c r="G1131" s="19"/>
      <c r="H1131" s="19">
        <f t="shared" si="59"/>
        <v>0</v>
      </c>
      <c r="K1131" s="1"/>
    </row>
    <row r="1132" spans="2:11" hidden="1" x14ac:dyDescent="0.2">
      <c r="B1132" s="110"/>
      <c r="C1132" s="18"/>
      <c r="D1132" s="16"/>
      <c r="E1132" s="17"/>
      <c r="F1132" s="18"/>
      <c r="G1132" s="19"/>
      <c r="H1132" s="19">
        <f t="shared" si="59"/>
        <v>0</v>
      </c>
      <c r="K1132" s="1"/>
    </row>
    <row r="1133" spans="2:11" hidden="1" x14ac:dyDescent="0.2">
      <c r="B1133" s="110"/>
      <c r="C1133" s="18"/>
      <c r="D1133" s="16"/>
      <c r="E1133" s="17"/>
      <c r="F1133" s="18"/>
      <c r="G1133" s="19"/>
      <c r="H1133" s="19">
        <f t="shared" si="59"/>
        <v>0</v>
      </c>
      <c r="K1133" s="1"/>
    </row>
    <row r="1134" spans="2:11" hidden="1" x14ac:dyDescent="0.2">
      <c r="B1134" s="110"/>
      <c r="C1134" s="18"/>
      <c r="D1134" s="16"/>
      <c r="E1134" s="17"/>
      <c r="F1134" s="18"/>
      <c r="G1134" s="19"/>
      <c r="H1134" s="19">
        <f t="shared" si="59"/>
        <v>0</v>
      </c>
      <c r="K1134" s="1"/>
    </row>
    <row r="1135" spans="2:11" hidden="1" x14ac:dyDescent="0.2">
      <c r="B1135" s="110"/>
      <c r="C1135" s="18"/>
      <c r="D1135" s="16"/>
      <c r="E1135" s="17"/>
      <c r="F1135" s="18"/>
      <c r="G1135" s="19"/>
      <c r="H1135" s="19">
        <f t="shared" si="59"/>
        <v>0</v>
      </c>
      <c r="K1135" s="1"/>
    </row>
    <row r="1136" spans="2:11" hidden="1" x14ac:dyDescent="0.2">
      <c r="B1136" s="110"/>
      <c r="C1136" s="18"/>
      <c r="D1136" s="16"/>
      <c r="E1136" s="17"/>
      <c r="F1136" s="18"/>
      <c r="G1136" s="19"/>
      <c r="H1136" s="19">
        <f t="shared" si="59"/>
        <v>0</v>
      </c>
      <c r="K1136" s="1"/>
    </row>
    <row r="1137" spans="1:11" hidden="1" x14ac:dyDescent="0.2">
      <c r="B1137" s="110"/>
      <c r="C1137" s="18"/>
      <c r="D1137" s="16"/>
      <c r="E1137" s="17"/>
      <c r="F1137" s="18"/>
      <c r="G1137" s="19"/>
      <c r="H1137" s="19">
        <f t="shared" si="59"/>
        <v>0</v>
      </c>
      <c r="K1137" s="1"/>
    </row>
    <row r="1138" spans="1:11" hidden="1" x14ac:dyDescent="0.2">
      <c r="B1138" s="110"/>
      <c r="C1138" s="18"/>
      <c r="D1138" s="16"/>
      <c r="E1138" s="17"/>
      <c r="F1138" s="18"/>
      <c r="G1138" s="19"/>
      <c r="H1138" s="19">
        <f t="shared" si="59"/>
        <v>0</v>
      </c>
      <c r="K1138" s="1"/>
    </row>
    <row r="1139" spans="1:11" hidden="1" x14ac:dyDescent="0.2">
      <c r="B1139" s="110"/>
      <c r="C1139" s="18"/>
      <c r="D1139" s="16"/>
      <c r="E1139" s="17"/>
      <c r="F1139" s="18"/>
      <c r="G1139" s="19"/>
      <c r="H1139" s="19">
        <f t="shared" si="59"/>
        <v>0</v>
      </c>
      <c r="K1139" s="1"/>
    </row>
    <row r="1140" spans="1:11" hidden="1" x14ac:dyDescent="0.2">
      <c r="B1140" s="110"/>
      <c r="C1140" s="18"/>
      <c r="D1140" s="16"/>
      <c r="E1140" s="17"/>
      <c r="F1140" s="18"/>
      <c r="G1140" s="19"/>
      <c r="H1140" s="19">
        <f t="shared" si="59"/>
        <v>0</v>
      </c>
      <c r="K1140" s="1"/>
    </row>
    <row r="1141" spans="1:11" hidden="1" x14ac:dyDescent="0.2">
      <c r="B1141" s="110"/>
      <c r="C1141" s="18"/>
      <c r="D1141" s="16"/>
      <c r="E1141" s="17"/>
      <c r="F1141" s="18"/>
      <c r="G1141" s="19"/>
      <c r="H1141" s="19">
        <f t="shared" si="59"/>
        <v>0</v>
      </c>
      <c r="K1141" s="1"/>
    </row>
    <row r="1142" spans="1:11" hidden="1" x14ac:dyDescent="0.2">
      <c r="B1142" s="110"/>
      <c r="C1142" s="18"/>
      <c r="D1142" s="16"/>
      <c r="E1142" s="17"/>
      <c r="F1142" s="18"/>
      <c r="G1142" s="19"/>
      <c r="H1142" s="19">
        <f t="shared" si="59"/>
        <v>0</v>
      </c>
      <c r="K1142" s="1"/>
    </row>
    <row r="1143" spans="1:11" hidden="1" x14ac:dyDescent="0.2">
      <c r="B1143" s="110"/>
      <c r="C1143" s="18"/>
      <c r="D1143" s="16"/>
      <c r="E1143" s="17"/>
      <c r="F1143" s="18"/>
      <c r="G1143" s="19"/>
      <c r="H1143" s="19">
        <f t="shared" si="59"/>
        <v>0</v>
      </c>
      <c r="K1143" s="1"/>
    </row>
    <row r="1144" spans="1:11" hidden="1" x14ac:dyDescent="0.2">
      <c r="B1144" s="110"/>
      <c r="C1144" s="18"/>
      <c r="D1144" s="16"/>
      <c r="E1144" s="17"/>
      <c r="F1144" s="18"/>
      <c r="G1144" s="19"/>
      <c r="H1144" s="19">
        <f t="shared" si="59"/>
        <v>0</v>
      </c>
      <c r="K1144" s="1"/>
    </row>
    <row r="1145" spans="1:11" hidden="1" x14ac:dyDescent="0.2">
      <c r="B1145" s="110"/>
      <c r="C1145" s="18"/>
      <c r="D1145" s="16"/>
      <c r="E1145" s="17"/>
      <c r="F1145" s="18"/>
      <c r="G1145" s="19"/>
      <c r="H1145" s="19">
        <f t="shared" si="59"/>
        <v>0</v>
      </c>
      <c r="K1145" s="1"/>
    </row>
    <row r="1146" spans="1:11" ht="15.75" hidden="1" thickBot="1" x14ac:dyDescent="0.25">
      <c r="B1146" s="111"/>
      <c r="C1146" s="18"/>
      <c r="D1146" s="16"/>
      <c r="E1146" s="17"/>
      <c r="F1146" s="18"/>
      <c r="G1146" s="19"/>
      <c r="H1146" s="19">
        <f t="shared" si="59"/>
        <v>0</v>
      </c>
      <c r="K1146" s="1"/>
    </row>
    <row r="1147" spans="1:11" ht="16.5" hidden="1" thickTop="1" thickBot="1" x14ac:dyDescent="0.25">
      <c r="C1147" s="35"/>
      <c r="H1147" s="22">
        <f>SUM(H1119:H1146)</f>
        <v>0</v>
      </c>
      <c r="K1147" s="1"/>
    </row>
    <row r="1148" spans="1:11" ht="15.75" hidden="1" thickTop="1" x14ac:dyDescent="0.2">
      <c r="K1148" s="1"/>
    </row>
    <row r="1149" spans="1:11" ht="15.75" hidden="1" x14ac:dyDescent="0.25">
      <c r="A1149" s="1">
        <v>61</v>
      </c>
      <c r="B1149" s="11" t="s">
        <v>6</v>
      </c>
      <c r="C1149" s="12" t="s">
        <v>7</v>
      </c>
      <c r="D1149" s="12" t="s">
        <v>8</v>
      </c>
      <c r="E1149" s="13" t="s">
        <v>9</v>
      </c>
      <c r="F1149" s="12" t="s">
        <v>10</v>
      </c>
      <c r="G1149" s="14" t="s">
        <v>11</v>
      </c>
      <c r="H1149" s="14" t="s">
        <v>12</v>
      </c>
      <c r="K1149" s="1"/>
    </row>
    <row r="1150" spans="1:11" hidden="1" x14ac:dyDescent="0.2">
      <c r="B1150" s="109"/>
      <c r="C1150" s="18"/>
      <c r="D1150" s="16"/>
      <c r="E1150" s="17"/>
      <c r="F1150" s="18"/>
      <c r="G1150" s="19"/>
      <c r="H1150" s="19">
        <f>D1150*G1150</f>
        <v>0</v>
      </c>
      <c r="K1150" s="1"/>
    </row>
    <row r="1151" spans="1:11" hidden="1" x14ac:dyDescent="0.2">
      <c r="B1151" s="110"/>
      <c r="C1151" s="18"/>
      <c r="D1151" s="16"/>
      <c r="E1151" s="17"/>
      <c r="F1151" s="18"/>
      <c r="G1151" s="19"/>
      <c r="H1151" s="19">
        <f t="shared" ref="H1151:H1186" si="60">D1151*G1151</f>
        <v>0</v>
      </c>
      <c r="K1151" s="1"/>
    </row>
    <row r="1152" spans="1:11" hidden="1" x14ac:dyDescent="0.2">
      <c r="B1152" s="110"/>
      <c r="C1152" s="18"/>
      <c r="D1152" s="16"/>
      <c r="E1152" s="17"/>
      <c r="F1152" s="18"/>
      <c r="G1152" s="19"/>
      <c r="H1152" s="19">
        <f t="shared" si="60"/>
        <v>0</v>
      </c>
      <c r="K1152" s="1"/>
    </row>
    <row r="1153" spans="2:11" hidden="1" x14ac:dyDescent="0.2">
      <c r="B1153" s="110"/>
      <c r="C1153" s="18"/>
      <c r="D1153" s="16"/>
      <c r="E1153" s="17"/>
      <c r="F1153" s="18"/>
      <c r="G1153" s="19"/>
      <c r="H1153" s="19">
        <f t="shared" si="60"/>
        <v>0</v>
      </c>
      <c r="K1153" s="1"/>
    </row>
    <row r="1154" spans="2:11" hidden="1" x14ac:dyDescent="0.2">
      <c r="B1154" s="110"/>
      <c r="C1154" s="18"/>
      <c r="D1154" s="16"/>
      <c r="E1154" s="17"/>
      <c r="F1154" s="18"/>
      <c r="G1154" s="19"/>
      <c r="H1154" s="19">
        <f t="shared" si="60"/>
        <v>0</v>
      </c>
      <c r="K1154" s="1"/>
    </row>
    <row r="1155" spans="2:11" hidden="1" x14ac:dyDescent="0.2">
      <c r="B1155" s="110"/>
      <c r="C1155" s="18"/>
      <c r="D1155" s="16"/>
      <c r="E1155" s="17"/>
      <c r="F1155" s="18"/>
      <c r="G1155" s="19"/>
      <c r="H1155" s="19">
        <f t="shared" si="60"/>
        <v>0</v>
      </c>
      <c r="K1155" s="1"/>
    </row>
    <row r="1156" spans="2:11" hidden="1" x14ac:dyDescent="0.2">
      <c r="B1156" s="110"/>
      <c r="C1156" s="18"/>
      <c r="D1156" s="16"/>
      <c r="E1156" s="17"/>
      <c r="F1156" s="18"/>
      <c r="G1156" s="19"/>
      <c r="H1156" s="19">
        <f t="shared" si="60"/>
        <v>0</v>
      </c>
      <c r="K1156" s="1"/>
    </row>
    <row r="1157" spans="2:11" hidden="1" x14ac:dyDescent="0.2">
      <c r="B1157" s="110"/>
      <c r="C1157" s="18"/>
      <c r="D1157" s="16"/>
      <c r="E1157" s="17"/>
      <c r="F1157" s="18"/>
      <c r="G1157" s="19"/>
      <c r="H1157" s="19">
        <f t="shared" si="60"/>
        <v>0</v>
      </c>
      <c r="K1157" s="1"/>
    </row>
    <row r="1158" spans="2:11" hidden="1" x14ac:dyDescent="0.2">
      <c r="B1158" s="110"/>
      <c r="C1158" s="18"/>
      <c r="D1158" s="16"/>
      <c r="E1158" s="17"/>
      <c r="F1158" s="18"/>
      <c r="G1158" s="19"/>
      <c r="H1158" s="19">
        <f t="shared" si="60"/>
        <v>0</v>
      </c>
      <c r="K1158" s="1"/>
    </row>
    <row r="1159" spans="2:11" hidden="1" x14ac:dyDescent="0.2">
      <c r="B1159" s="110"/>
      <c r="C1159" s="18"/>
      <c r="D1159" s="16"/>
      <c r="E1159" s="17"/>
      <c r="F1159" s="18"/>
      <c r="G1159" s="19"/>
      <c r="H1159" s="19">
        <f t="shared" si="60"/>
        <v>0</v>
      </c>
      <c r="K1159" s="1"/>
    </row>
    <row r="1160" spans="2:11" hidden="1" x14ac:dyDescent="0.2">
      <c r="B1160" s="110"/>
      <c r="C1160" s="18"/>
      <c r="D1160" s="16"/>
      <c r="E1160" s="17"/>
      <c r="F1160" s="18"/>
      <c r="G1160" s="19"/>
      <c r="H1160" s="19">
        <f t="shared" si="60"/>
        <v>0</v>
      </c>
      <c r="K1160" s="1"/>
    </row>
    <row r="1161" spans="2:11" hidden="1" x14ac:dyDescent="0.2">
      <c r="B1161" s="110"/>
      <c r="C1161" s="18"/>
      <c r="D1161" s="16"/>
      <c r="E1161" s="17"/>
      <c r="F1161" s="18"/>
      <c r="G1161" s="19"/>
      <c r="H1161" s="19">
        <f t="shared" si="60"/>
        <v>0</v>
      </c>
      <c r="K1161" s="1"/>
    </row>
    <row r="1162" spans="2:11" hidden="1" x14ac:dyDescent="0.2">
      <c r="B1162" s="110"/>
      <c r="C1162" s="18"/>
      <c r="D1162" s="16"/>
      <c r="E1162" s="17"/>
      <c r="F1162" s="18"/>
      <c r="G1162" s="19"/>
      <c r="H1162" s="19">
        <f t="shared" si="60"/>
        <v>0</v>
      </c>
      <c r="K1162" s="1"/>
    </row>
    <row r="1163" spans="2:11" hidden="1" x14ac:dyDescent="0.2">
      <c r="B1163" s="110"/>
      <c r="C1163" s="18"/>
      <c r="D1163" s="16"/>
      <c r="E1163" s="17"/>
      <c r="F1163" s="18"/>
      <c r="G1163" s="19"/>
      <c r="H1163" s="19">
        <f t="shared" si="60"/>
        <v>0</v>
      </c>
      <c r="K1163" s="1"/>
    </row>
    <row r="1164" spans="2:11" hidden="1" x14ac:dyDescent="0.2">
      <c r="B1164" s="110"/>
      <c r="C1164" s="18"/>
      <c r="D1164" s="16"/>
      <c r="E1164" s="17"/>
      <c r="F1164" s="18"/>
      <c r="G1164" s="19"/>
      <c r="H1164" s="19">
        <f t="shared" si="60"/>
        <v>0</v>
      </c>
      <c r="K1164" s="1"/>
    </row>
    <row r="1165" spans="2:11" hidden="1" x14ac:dyDescent="0.2">
      <c r="B1165" s="110"/>
      <c r="C1165" s="18"/>
      <c r="D1165" s="16"/>
      <c r="E1165" s="17"/>
      <c r="F1165" s="18"/>
      <c r="G1165" s="19"/>
      <c r="H1165" s="19">
        <f t="shared" si="60"/>
        <v>0</v>
      </c>
      <c r="K1165" s="1"/>
    </row>
    <row r="1166" spans="2:11" hidden="1" x14ac:dyDescent="0.2">
      <c r="B1166" s="110"/>
      <c r="C1166" s="18"/>
      <c r="D1166" s="16"/>
      <c r="E1166" s="17"/>
      <c r="F1166" s="18"/>
      <c r="G1166" s="19"/>
      <c r="H1166" s="19">
        <f t="shared" si="60"/>
        <v>0</v>
      </c>
      <c r="K1166" s="1"/>
    </row>
    <row r="1167" spans="2:11" hidden="1" x14ac:dyDescent="0.2">
      <c r="B1167" s="110"/>
      <c r="C1167" s="18"/>
      <c r="D1167" s="16"/>
      <c r="E1167" s="17"/>
      <c r="F1167" s="18"/>
      <c r="G1167" s="19"/>
      <c r="H1167" s="19">
        <f t="shared" si="60"/>
        <v>0</v>
      </c>
      <c r="K1167" s="1"/>
    </row>
    <row r="1168" spans="2:11" hidden="1" x14ac:dyDescent="0.2">
      <c r="B1168" s="110"/>
      <c r="C1168" s="18"/>
      <c r="D1168" s="16"/>
      <c r="E1168" s="17"/>
      <c r="F1168" s="18"/>
      <c r="G1168" s="19"/>
      <c r="H1168" s="19">
        <f t="shared" si="60"/>
        <v>0</v>
      </c>
      <c r="K1168" s="1"/>
    </row>
    <row r="1169" spans="2:11" hidden="1" x14ac:dyDescent="0.2">
      <c r="B1169" s="110"/>
      <c r="C1169" s="18"/>
      <c r="D1169" s="16"/>
      <c r="E1169" s="17"/>
      <c r="F1169" s="18"/>
      <c r="G1169" s="19"/>
      <c r="H1169" s="19">
        <f t="shared" si="60"/>
        <v>0</v>
      </c>
      <c r="K1169" s="1"/>
    </row>
    <row r="1170" spans="2:11" hidden="1" x14ac:dyDescent="0.2">
      <c r="B1170" s="110"/>
      <c r="C1170" s="18"/>
      <c r="D1170" s="16"/>
      <c r="E1170" s="17"/>
      <c r="F1170" s="18"/>
      <c r="G1170" s="19"/>
      <c r="H1170" s="19">
        <f t="shared" si="60"/>
        <v>0</v>
      </c>
      <c r="K1170" s="1"/>
    </row>
    <row r="1171" spans="2:11" hidden="1" x14ac:dyDescent="0.2">
      <c r="B1171" s="110"/>
      <c r="C1171" s="18"/>
      <c r="D1171" s="16"/>
      <c r="E1171" s="17"/>
      <c r="F1171" s="18"/>
      <c r="G1171" s="19"/>
      <c r="H1171" s="19">
        <f t="shared" si="60"/>
        <v>0</v>
      </c>
      <c r="K1171" s="1"/>
    </row>
    <row r="1172" spans="2:11" hidden="1" x14ac:dyDescent="0.2">
      <c r="B1172" s="110"/>
      <c r="C1172" s="18"/>
      <c r="D1172" s="16"/>
      <c r="E1172" s="17"/>
      <c r="F1172" s="18"/>
      <c r="G1172" s="19"/>
      <c r="H1172" s="19">
        <f t="shared" si="60"/>
        <v>0</v>
      </c>
      <c r="K1172" s="1"/>
    </row>
    <row r="1173" spans="2:11" hidden="1" x14ac:dyDescent="0.2">
      <c r="B1173" s="110"/>
      <c r="C1173" s="18"/>
      <c r="D1173" s="16"/>
      <c r="E1173" s="17"/>
      <c r="F1173" s="18"/>
      <c r="G1173" s="19"/>
      <c r="H1173" s="19">
        <f t="shared" si="60"/>
        <v>0</v>
      </c>
      <c r="K1173" s="1"/>
    </row>
    <row r="1174" spans="2:11" hidden="1" x14ac:dyDescent="0.2">
      <c r="B1174" s="110"/>
      <c r="C1174" s="18"/>
      <c r="D1174" s="16"/>
      <c r="E1174" s="17"/>
      <c r="F1174" s="18"/>
      <c r="G1174" s="19"/>
      <c r="H1174" s="19">
        <f t="shared" si="60"/>
        <v>0</v>
      </c>
      <c r="K1174" s="1"/>
    </row>
    <row r="1175" spans="2:11" hidden="1" x14ac:dyDescent="0.2">
      <c r="B1175" s="110"/>
      <c r="C1175" s="18"/>
      <c r="D1175" s="16"/>
      <c r="E1175" s="17"/>
      <c r="F1175" s="18"/>
      <c r="G1175" s="19"/>
      <c r="H1175" s="19">
        <f t="shared" si="60"/>
        <v>0</v>
      </c>
      <c r="K1175" s="1"/>
    </row>
    <row r="1176" spans="2:11" hidden="1" x14ac:dyDescent="0.2">
      <c r="B1176" s="110"/>
      <c r="C1176" s="18"/>
      <c r="D1176" s="16"/>
      <c r="E1176" s="17"/>
      <c r="F1176" s="18"/>
      <c r="G1176" s="19"/>
      <c r="H1176" s="19">
        <f t="shared" si="60"/>
        <v>0</v>
      </c>
      <c r="K1176" s="1"/>
    </row>
    <row r="1177" spans="2:11" hidden="1" x14ac:dyDescent="0.2">
      <c r="B1177" s="110"/>
      <c r="C1177" s="18"/>
      <c r="D1177" s="16"/>
      <c r="E1177" s="17"/>
      <c r="F1177" s="18"/>
      <c r="G1177" s="19"/>
      <c r="H1177" s="19">
        <f t="shared" si="60"/>
        <v>0</v>
      </c>
      <c r="K1177" s="1"/>
    </row>
    <row r="1178" spans="2:11" hidden="1" x14ac:dyDescent="0.2">
      <c r="B1178" s="110"/>
      <c r="C1178" s="18"/>
      <c r="D1178" s="16"/>
      <c r="E1178" s="17"/>
      <c r="F1178" s="18"/>
      <c r="G1178" s="19"/>
      <c r="H1178" s="19">
        <f t="shared" si="60"/>
        <v>0</v>
      </c>
      <c r="K1178" s="1"/>
    </row>
    <row r="1179" spans="2:11" hidden="1" x14ac:dyDescent="0.2">
      <c r="B1179" s="110"/>
      <c r="C1179" s="18"/>
      <c r="D1179" s="16"/>
      <c r="E1179" s="17"/>
      <c r="F1179" s="18"/>
      <c r="G1179" s="19"/>
      <c r="H1179" s="19">
        <f t="shared" si="60"/>
        <v>0</v>
      </c>
      <c r="K1179" s="1"/>
    </row>
    <row r="1180" spans="2:11" hidden="1" x14ac:dyDescent="0.2">
      <c r="B1180" s="110"/>
      <c r="C1180" s="18"/>
      <c r="D1180" s="16"/>
      <c r="E1180" s="17"/>
      <c r="F1180" s="18"/>
      <c r="G1180" s="19"/>
      <c r="H1180" s="19">
        <f t="shared" si="60"/>
        <v>0</v>
      </c>
      <c r="K1180" s="1"/>
    </row>
    <row r="1181" spans="2:11" hidden="1" x14ac:dyDescent="0.2">
      <c r="B1181" s="110"/>
      <c r="C1181" s="18"/>
      <c r="D1181" s="16"/>
      <c r="E1181" s="17"/>
      <c r="F1181" s="18"/>
      <c r="G1181" s="19"/>
      <c r="H1181" s="19">
        <f t="shared" si="60"/>
        <v>0</v>
      </c>
      <c r="K1181" s="1"/>
    </row>
    <row r="1182" spans="2:11" hidden="1" x14ac:dyDescent="0.2">
      <c r="B1182" s="110"/>
      <c r="C1182" s="18"/>
      <c r="D1182" s="16"/>
      <c r="E1182" s="17"/>
      <c r="F1182" s="18"/>
      <c r="G1182" s="19"/>
      <c r="H1182" s="19">
        <f t="shared" si="60"/>
        <v>0</v>
      </c>
      <c r="K1182" s="1"/>
    </row>
    <row r="1183" spans="2:11" hidden="1" x14ac:dyDescent="0.2">
      <c r="B1183" s="110"/>
      <c r="C1183" s="18"/>
      <c r="D1183" s="16"/>
      <c r="E1183" s="17"/>
      <c r="F1183" s="18"/>
      <c r="G1183" s="19"/>
      <c r="H1183" s="19">
        <f t="shared" si="60"/>
        <v>0</v>
      </c>
      <c r="K1183" s="1"/>
    </row>
    <row r="1184" spans="2:11" hidden="1" x14ac:dyDescent="0.2">
      <c r="B1184" s="110"/>
      <c r="C1184" s="18"/>
      <c r="D1184" s="16"/>
      <c r="E1184" s="17"/>
      <c r="F1184" s="18"/>
      <c r="G1184" s="19"/>
      <c r="H1184" s="19">
        <f t="shared" si="60"/>
        <v>0</v>
      </c>
      <c r="K1184" s="1"/>
    </row>
    <row r="1185" spans="1:11" hidden="1" x14ac:dyDescent="0.2">
      <c r="B1185" s="110"/>
      <c r="C1185" s="18"/>
      <c r="D1185" s="16"/>
      <c r="E1185" s="17"/>
      <c r="F1185" s="18"/>
      <c r="G1185" s="19"/>
      <c r="H1185" s="19">
        <f t="shared" si="60"/>
        <v>0</v>
      </c>
      <c r="K1185" s="1"/>
    </row>
    <row r="1186" spans="1:11" ht="15.75" hidden="1" thickBot="1" x14ac:dyDescent="0.25">
      <c r="B1186" s="111"/>
      <c r="C1186" s="18"/>
      <c r="D1186" s="16"/>
      <c r="E1186" s="17"/>
      <c r="F1186" s="18"/>
      <c r="G1186" s="19"/>
      <c r="H1186" s="19">
        <f t="shared" si="60"/>
        <v>0</v>
      </c>
      <c r="K1186" s="1"/>
    </row>
    <row r="1187" spans="1:11" ht="16.5" hidden="1" thickTop="1" thickBot="1" x14ac:dyDescent="0.25">
      <c r="H1187" s="22">
        <f>SUM(H1150:H1186)</f>
        <v>0</v>
      </c>
      <c r="K1187" s="1"/>
    </row>
    <row r="1188" spans="1:11" ht="15.75" hidden="1" thickTop="1" x14ac:dyDescent="0.2">
      <c r="K1188" s="1"/>
    </row>
    <row r="1189" spans="1:11" ht="15.75" hidden="1" x14ac:dyDescent="0.25">
      <c r="A1189" s="1">
        <v>62</v>
      </c>
      <c r="B1189" s="11" t="s">
        <v>6</v>
      </c>
      <c r="C1189" s="12" t="s">
        <v>7</v>
      </c>
      <c r="D1189" s="12" t="s">
        <v>8</v>
      </c>
      <c r="E1189" s="13" t="s">
        <v>9</v>
      </c>
      <c r="F1189" s="12" t="s">
        <v>10</v>
      </c>
      <c r="G1189" s="14" t="s">
        <v>11</v>
      </c>
      <c r="H1189" s="14" t="s">
        <v>12</v>
      </c>
      <c r="K1189" s="1"/>
    </row>
    <row r="1190" spans="1:11" hidden="1" x14ac:dyDescent="0.2">
      <c r="B1190" s="109"/>
      <c r="C1190" s="18"/>
      <c r="D1190" s="16"/>
      <c r="E1190" s="17"/>
      <c r="F1190" s="18"/>
      <c r="G1190" s="19"/>
      <c r="H1190" s="19">
        <f>D1190*G1190</f>
        <v>0</v>
      </c>
      <c r="K1190" s="1"/>
    </row>
    <row r="1191" spans="1:11" hidden="1" x14ac:dyDescent="0.2">
      <c r="B1191" s="110"/>
      <c r="C1191" s="18"/>
      <c r="D1191" s="16"/>
      <c r="E1191" s="17"/>
      <c r="F1191" s="18"/>
      <c r="G1191" s="19"/>
      <c r="H1191" s="19">
        <f t="shared" ref="H1191:H1193" si="61">D1191*G1191</f>
        <v>0</v>
      </c>
      <c r="K1191" s="1"/>
    </row>
    <row r="1192" spans="1:11" hidden="1" x14ac:dyDescent="0.2">
      <c r="B1192" s="110"/>
      <c r="C1192" s="18"/>
      <c r="D1192" s="16"/>
      <c r="E1192" s="17"/>
      <c r="F1192" s="18"/>
      <c r="G1192" s="19"/>
      <c r="H1192" s="19">
        <f t="shared" si="61"/>
        <v>0</v>
      </c>
      <c r="K1192" s="1"/>
    </row>
    <row r="1193" spans="1:11" hidden="1" x14ac:dyDescent="0.2">
      <c r="B1193" s="110"/>
      <c r="C1193" s="18"/>
      <c r="D1193" s="16"/>
      <c r="E1193" s="17"/>
      <c r="F1193" s="18"/>
      <c r="G1193" s="19"/>
      <c r="H1193" s="19">
        <f t="shared" si="61"/>
        <v>0</v>
      </c>
      <c r="K1193" s="1"/>
    </row>
    <row r="1194" spans="1:11" ht="15.75" hidden="1" thickBot="1" x14ac:dyDescent="0.25">
      <c r="B1194" s="111"/>
      <c r="C1194" s="18"/>
      <c r="D1194" s="16"/>
      <c r="E1194" s="17"/>
      <c r="F1194" s="18"/>
      <c r="G1194" s="19"/>
      <c r="H1194" s="19">
        <f>D1194*G1194</f>
        <v>0</v>
      </c>
      <c r="K1194" s="1"/>
    </row>
    <row r="1195" spans="1:11" ht="16.5" hidden="1" thickTop="1" thickBot="1" x14ac:dyDescent="0.25">
      <c r="H1195" s="22">
        <f>SUM(H1190:H1194)</f>
        <v>0</v>
      </c>
      <c r="K1195" s="1"/>
    </row>
    <row r="1196" spans="1:11" ht="15.75" hidden="1" thickTop="1" x14ac:dyDescent="0.2">
      <c r="K1196" s="1"/>
    </row>
    <row r="1197" spans="1:11" ht="15.75" hidden="1" x14ac:dyDescent="0.25">
      <c r="A1197" s="1">
        <v>63</v>
      </c>
      <c r="B1197" s="11" t="s">
        <v>6</v>
      </c>
      <c r="C1197" s="12" t="s">
        <v>7</v>
      </c>
      <c r="D1197" s="12" t="s">
        <v>8</v>
      </c>
      <c r="E1197" s="13" t="s">
        <v>9</v>
      </c>
      <c r="F1197" s="12" t="s">
        <v>10</v>
      </c>
      <c r="G1197" s="14" t="s">
        <v>11</v>
      </c>
      <c r="H1197" s="14" t="s">
        <v>12</v>
      </c>
      <c r="K1197" s="1"/>
    </row>
    <row r="1198" spans="1:11" hidden="1" x14ac:dyDescent="0.2">
      <c r="B1198" s="109"/>
      <c r="C1198" s="18"/>
      <c r="D1198" s="16"/>
      <c r="E1198" s="17"/>
      <c r="F1198" s="18"/>
      <c r="G1198" s="19"/>
      <c r="H1198" s="19">
        <f>D1198*G1198</f>
        <v>0</v>
      </c>
      <c r="K1198" s="1"/>
    </row>
    <row r="1199" spans="1:11" hidden="1" x14ac:dyDescent="0.2">
      <c r="B1199" s="110"/>
      <c r="C1199" s="18"/>
      <c r="D1199" s="16"/>
      <c r="E1199" s="17"/>
      <c r="F1199" s="18"/>
      <c r="G1199" s="19"/>
      <c r="H1199" s="19">
        <f t="shared" ref="H1199:H1211" si="62">D1199*G1199</f>
        <v>0</v>
      </c>
      <c r="K1199" s="1"/>
    </row>
    <row r="1200" spans="1:11" hidden="1" x14ac:dyDescent="0.2">
      <c r="B1200" s="110"/>
      <c r="C1200" s="18"/>
      <c r="D1200" s="16"/>
      <c r="E1200" s="17"/>
      <c r="F1200" s="18"/>
      <c r="G1200" s="19"/>
      <c r="H1200" s="19">
        <f t="shared" si="62"/>
        <v>0</v>
      </c>
      <c r="K1200" s="1"/>
    </row>
    <row r="1201" spans="1:11" hidden="1" x14ac:dyDescent="0.2">
      <c r="B1201" s="110"/>
      <c r="C1201" s="18"/>
      <c r="D1201" s="16"/>
      <c r="E1201" s="17"/>
      <c r="F1201" s="18"/>
      <c r="G1201" s="19"/>
      <c r="H1201" s="19">
        <f t="shared" si="62"/>
        <v>0</v>
      </c>
      <c r="K1201" s="1"/>
    </row>
    <row r="1202" spans="1:11" hidden="1" x14ac:dyDescent="0.2">
      <c r="B1202" s="110"/>
      <c r="C1202" s="18"/>
      <c r="D1202" s="16"/>
      <c r="E1202" s="17"/>
      <c r="F1202" s="18"/>
      <c r="G1202" s="19"/>
      <c r="H1202" s="19">
        <f t="shared" si="62"/>
        <v>0</v>
      </c>
      <c r="K1202" s="1"/>
    </row>
    <row r="1203" spans="1:11" hidden="1" x14ac:dyDescent="0.2">
      <c r="B1203" s="110"/>
      <c r="C1203" s="18"/>
      <c r="D1203" s="16"/>
      <c r="E1203" s="17"/>
      <c r="F1203" s="18"/>
      <c r="G1203" s="19"/>
      <c r="H1203" s="19">
        <f t="shared" si="62"/>
        <v>0</v>
      </c>
      <c r="K1203" s="1"/>
    </row>
    <row r="1204" spans="1:11" hidden="1" x14ac:dyDescent="0.2">
      <c r="B1204" s="110"/>
      <c r="C1204" s="18"/>
      <c r="D1204" s="16"/>
      <c r="E1204" s="17"/>
      <c r="F1204" s="18"/>
      <c r="G1204" s="19"/>
      <c r="H1204" s="19">
        <f t="shared" si="62"/>
        <v>0</v>
      </c>
      <c r="K1204" s="1"/>
    </row>
    <row r="1205" spans="1:11" hidden="1" x14ac:dyDescent="0.2">
      <c r="B1205" s="110"/>
      <c r="C1205" s="18"/>
      <c r="D1205" s="16"/>
      <c r="E1205" s="17"/>
      <c r="F1205" s="18"/>
      <c r="G1205" s="19"/>
      <c r="H1205" s="19">
        <f t="shared" si="62"/>
        <v>0</v>
      </c>
      <c r="K1205" s="1"/>
    </row>
    <row r="1206" spans="1:11" hidden="1" x14ac:dyDescent="0.2">
      <c r="B1206" s="110"/>
      <c r="C1206" s="18"/>
      <c r="D1206" s="16"/>
      <c r="E1206" s="17"/>
      <c r="F1206" s="18"/>
      <c r="G1206" s="19"/>
      <c r="H1206" s="19">
        <f t="shared" si="62"/>
        <v>0</v>
      </c>
      <c r="K1206" s="1"/>
    </row>
    <row r="1207" spans="1:11" hidden="1" x14ac:dyDescent="0.2">
      <c r="B1207" s="110"/>
      <c r="C1207" s="18"/>
      <c r="D1207" s="16"/>
      <c r="E1207" s="17"/>
      <c r="F1207" s="18"/>
      <c r="G1207" s="19"/>
      <c r="H1207" s="19">
        <f t="shared" si="62"/>
        <v>0</v>
      </c>
      <c r="K1207" s="1"/>
    </row>
    <row r="1208" spans="1:11" hidden="1" x14ac:dyDescent="0.2">
      <c r="B1208" s="110"/>
      <c r="C1208" s="18"/>
      <c r="D1208" s="16"/>
      <c r="E1208" s="17"/>
      <c r="F1208" s="18"/>
      <c r="G1208" s="19"/>
      <c r="H1208" s="19">
        <f t="shared" si="62"/>
        <v>0</v>
      </c>
      <c r="K1208" s="1"/>
    </row>
    <row r="1209" spans="1:11" hidden="1" x14ac:dyDescent="0.2">
      <c r="B1209" s="110"/>
      <c r="C1209" s="18"/>
      <c r="D1209" s="16"/>
      <c r="E1209" s="17"/>
      <c r="F1209" s="18"/>
      <c r="G1209" s="19"/>
      <c r="H1209" s="19">
        <f t="shared" si="62"/>
        <v>0</v>
      </c>
      <c r="K1209" s="1"/>
    </row>
    <row r="1210" spans="1:11" hidden="1" x14ac:dyDescent="0.2">
      <c r="B1210" s="110"/>
      <c r="C1210" s="18"/>
      <c r="D1210" s="16"/>
      <c r="E1210" s="17"/>
      <c r="F1210" s="18"/>
      <c r="G1210" s="19"/>
      <c r="H1210" s="19">
        <f t="shared" si="62"/>
        <v>0</v>
      </c>
      <c r="K1210" s="1"/>
    </row>
    <row r="1211" spans="1:11" ht="15.75" hidden="1" thickBot="1" x14ac:dyDescent="0.25">
      <c r="B1211" s="111"/>
      <c r="C1211" s="18"/>
      <c r="D1211" s="16"/>
      <c r="E1211" s="17"/>
      <c r="F1211" s="18"/>
      <c r="G1211" s="19"/>
      <c r="H1211" s="19">
        <f t="shared" si="62"/>
        <v>0</v>
      </c>
      <c r="K1211" s="1"/>
    </row>
    <row r="1212" spans="1:11" ht="16.5" hidden="1" thickTop="1" thickBot="1" x14ac:dyDescent="0.25">
      <c r="H1212" s="22">
        <f>SUM(H1198:H1211)</f>
        <v>0</v>
      </c>
      <c r="K1212" s="1"/>
    </row>
    <row r="1213" spans="1:11" ht="15.75" hidden="1" thickTop="1" x14ac:dyDescent="0.2">
      <c r="K1213" s="1"/>
    </row>
    <row r="1214" spans="1:11" ht="15.75" hidden="1" x14ac:dyDescent="0.25">
      <c r="A1214" s="1">
        <v>64</v>
      </c>
      <c r="B1214" s="11" t="s">
        <v>6</v>
      </c>
      <c r="C1214" s="12" t="s">
        <v>7</v>
      </c>
      <c r="D1214" s="12" t="s">
        <v>8</v>
      </c>
      <c r="E1214" s="13" t="s">
        <v>9</v>
      </c>
      <c r="F1214" s="12" t="s">
        <v>10</v>
      </c>
      <c r="G1214" s="14" t="s">
        <v>11</v>
      </c>
      <c r="H1214" s="14" t="s">
        <v>12</v>
      </c>
      <c r="K1214" s="1"/>
    </row>
    <row r="1215" spans="1:11" hidden="1" x14ac:dyDescent="0.2">
      <c r="B1215" s="109"/>
      <c r="C1215" s="18"/>
      <c r="D1215" s="16"/>
      <c r="E1215" s="17"/>
      <c r="F1215" s="18"/>
      <c r="G1215" s="19"/>
      <c r="H1215" s="19">
        <f>D1215*G1215</f>
        <v>0</v>
      </c>
      <c r="K1215" s="1"/>
    </row>
    <row r="1216" spans="1:11" hidden="1" x14ac:dyDescent="0.2">
      <c r="B1216" s="110"/>
      <c r="C1216" s="18"/>
      <c r="D1216" s="16"/>
      <c r="E1216" s="17"/>
      <c r="F1216" s="18"/>
      <c r="G1216" s="19"/>
      <c r="H1216" s="19">
        <f t="shared" ref="H1216:H1218" si="63">D1216*G1216</f>
        <v>0</v>
      </c>
      <c r="K1216" s="1"/>
    </row>
    <row r="1217" spans="1:11" hidden="1" x14ac:dyDescent="0.2">
      <c r="B1217" s="110"/>
      <c r="C1217" s="18"/>
      <c r="D1217" s="16"/>
      <c r="E1217" s="17"/>
      <c r="F1217" s="18"/>
      <c r="G1217" s="19"/>
      <c r="H1217" s="19">
        <f t="shared" si="63"/>
        <v>0</v>
      </c>
      <c r="K1217" s="1"/>
    </row>
    <row r="1218" spans="1:11" hidden="1" x14ac:dyDescent="0.2">
      <c r="B1218" s="110"/>
      <c r="C1218" s="18"/>
      <c r="D1218" s="16"/>
      <c r="E1218" s="17"/>
      <c r="F1218" s="18"/>
      <c r="G1218" s="19"/>
      <c r="H1218" s="19">
        <f t="shared" si="63"/>
        <v>0</v>
      </c>
      <c r="K1218" s="1"/>
    </row>
    <row r="1219" spans="1:11" ht="15.75" hidden="1" thickBot="1" x14ac:dyDescent="0.25">
      <c r="B1219" s="111"/>
      <c r="C1219" s="18"/>
      <c r="D1219" s="16"/>
      <c r="E1219" s="17"/>
      <c r="F1219" s="18"/>
      <c r="G1219" s="19"/>
      <c r="H1219" s="19">
        <f>D1219*G1219</f>
        <v>0</v>
      </c>
      <c r="K1219" s="1"/>
    </row>
    <row r="1220" spans="1:11" ht="16.5" hidden="1" thickTop="1" thickBot="1" x14ac:dyDescent="0.25">
      <c r="H1220" s="22">
        <f>SUM(H1215:H1219)</f>
        <v>0</v>
      </c>
      <c r="K1220" s="1"/>
    </row>
    <row r="1221" spans="1:11" ht="15.75" hidden="1" thickTop="1" x14ac:dyDescent="0.2">
      <c r="K1221" s="1"/>
    </row>
    <row r="1222" spans="1:11" ht="15.75" hidden="1" x14ac:dyDescent="0.25">
      <c r="A1222" s="1">
        <v>65</v>
      </c>
      <c r="B1222" s="11" t="s">
        <v>6</v>
      </c>
      <c r="C1222" s="12" t="s">
        <v>7</v>
      </c>
      <c r="D1222" s="12" t="s">
        <v>8</v>
      </c>
      <c r="E1222" s="13" t="s">
        <v>9</v>
      </c>
      <c r="F1222" s="12" t="s">
        <v>10</v>
      </c>
      <c r="G1222" s="14" t="s">
        <v>11</v>
      </c>
      <c r="H1222" s="14" t="s">
        <v>12</v>
      </c>
      <c r="K1222" s="1"/>
    </row>
    <row r="1223" spans="1:11" hidden="1" x14ac:dyDescent="0.2">
      <c r="B1223" s="109"/>
      <c r="C1223" s="18"/>
      <c r="D1223" s="16"/>
      <c r="E1223" s="17"/>
      <c r="F1223" s="18"/>
      <c r="G1223" s="19"/>
      <c r="H1223" s="19">
        <f>D1223*G1223</f>
        <v>0</v>
      </c>
      <c r="K1223" s="1"/>
    </row>
    <row r="1224" spans="1:11" hidden="1" x14ac:dyDescent="0.2">
      <c r="B1224" s="110"/>
      <c r="C1224" s="18"/>
      <c r="D1224" s="16"/>
      <c r="E1224" s="17"/>
      <c r="F1224" s="18"/>
      <c r="G1224" s="19"/>
      <c r="H1224" s="19">
        <f t="shared" ref="H1224:H1242" si="64">D1224*G1224</f>
        <v>0</v>
      </c>
      <c r="K1224" s="1"/>
    </row>
    <row r="1225" spans="1:11" hidden="1" x14ac:dyDescent="0.2">
      <c r="B1225" s="110"/>
      <c r="C1225" s="18"/>
      <c r="D1225" s="16"/>
      <c r="E1225" s="17"/>
      <c r="F1225" s="18"/>
      <c r="G1225" s="19"/>
      <c r="H1225" s="19">
        <f t="shared" si="64"/>
        <v>0</v>
      </c>
      <c r="K1225" s="1"/>
    </row>
    <row r="1226" spans="1:11" hidden="1" x14ac:dyDescent="0.2">
      <c r="B1226" s="110"/>
      <c r="C1226" s="18"/>
      <c r="D1226" s="16"/>
      <c r="E1226" s="17"/>
      <c r="F1226" s="18"/>
      <c r="G1226" s="19"/>
      <c r="H1226" s="19">
        <f t="shared" si="64"/>
        <v>0</v>
      </c>
      <c r="K1226" s="1"/>
    </row>
    <row r="1227" spans="1:11" hidden="1" x14ac:dyDescent="0.2">
      <c r="B1227" s="110"/>
      <c r="C1227" s="18"/>
      <c r="D1227" s="16"/>
      <c r="E1227" s="17"/>
      <c r="F1227" s="18"/>
      <c r="G1227" s="19"/>
      <c r="H1227" s="19">
        <f t="shared" si="64"/>
        <v>0</v>
      </c>
      <c r="K1227" s="1"/>
    </row>
    <row r="1228" spans="1:11" hidden="1" x14ac:dyDescent="0.2">
      <c r="B1228" s="110"/>
      <c r="C1228" s="18"/>
      <c r="D1228" s="16"/>
      <c r="E1228" s="17"/>
      <c r="F1228" s="18"/>
      <c r="G1228" s="19"/>
      <c r="H1228" s="19">
        <f t="shared" si="64"/>
        <v>0</v>
      </c>
      <c r="K1228" s="1"/>
    </row>
    <row r="1229" spans="1:11" hidden="1" x14ac:dyDescent="0.2">
      <c r="B1229" s="110"/>
      <c r="C1229" s="18"/>
      <c r="D1229" s="16"/>
      <c r="E1229" s="17"/>
      <c r="F1229" s="18"/>
      <c r="G1229" s="19"/>
      <c r="H1229" s="19">
        <f t="shared" si="64"/>
        <v>0</v>
      </c>
      <c r="K1229" s="1"/>
    </row>
    <row r="1230" spans="1:11" hidden="1" x14ac:dyDescent="0.2">
      <c r="B1230" s="110"/>
      <c r="C1230" s="18"/>
      <c r="D1230" s="16"/>
      <c r="E1230" s="17"/>
      <c r="F1230" s="18"/>
      <c r="G1230" s="19"/>
      <c r="H1230" s="19">
        <f t="shared" si="64"/>
        <v>0</v>
      </c>
      <c r="K1230" s="1"/>
    </row>
    <row r="1231" spans="1:11" hidden="1" x14ac:dyDescent="0.2">
      <c r="B1231" s="110"/>
      <c r="C1231" s="18"/>
      <c r="D1231" s="16"/>
      <c r="E1231" s="17"/>
      <c r="F1231" s="18"/>
      <c r="G1231" s="19"/>
      <c r="H1231" s="19">
        <f t="shared" si="64"/>
        <v>0</v>
      </c>
      <c r="K1231" s="1"/>
    </row>
    <row r="1232" spans="1:11" hidden="1" x14ac:dyDescent="0.2">
      <c r="B1232" s="110"/>
      <c r="C1232" s="18"/>
      <c r="D1232" s="16"/>
      <c r="E1232" s="17"/>
      <c r="F1232" s="18"/>
      <c r="G1232" s="19"/>
      <c r="H1232" s="19">
        <f t="shared" si="64"/>
        <v>0</v>
      </c>
      <c r="K1232" s="1"/>
    </row>
    <row r="1233" spans="1:11" hidden="1" x14ac:dyDescent="0.2">
      <c r="B1233" s="110"/>
      <c r="C1233" s="18"/>
      <c r="D1233" s="16"/>
      <c r="E1233" s="17"/>
      <c r="F1233" s="18"/>
      <c r="G1233" s="19"/>
      <c r="H1233" s="19">
        <f t="shared" si="64"/>
        <v>0</v>
      </c>
      <c r="K1233" s="1"/>
    </row>
    <row r="1234" spans="1:11" hidden="1" x14ac:dyDescent="0.2">
      <c r="B1234" s="110"/>
      <c r="C1234" s="18"/>
      <c r="D1234" s="16"/>
      <c r="E1234" s="17"/>
      <c r="F1234" s="18"/>
      <c r="G1234" s="19"/>
      <c r="H1234" s="19">
        <f t="shared" si="64"/>
        <v>0</v>
      </c>
      <c r="K1234" s="1"/>
    </row>
    <row r="1235" spans="1:11" hidden="1" x14ac:dyDescent="0.2">
      <c r="B1235" s="110"/>
      <c r="C1235" s="18"/>
      <c r="D1235" s="16"/>
      <c r="E1235" s="17"/>
      <c r="F1235" s="18"/>
      <c r="G1235" s="19"/>
      <c r="H1235" s="19">
        <f t="shared" si="64"/>
        <v>0</v>
      </c>
      <c r="K1235" s="1"/>
    </row>
    <row r="1236" spans="1:11" hidden="1" x14ac:dyDescent="0.2">
      <c r="B1236" s="110"/>
      <c r="C1236" s="18"/>
      <c r="D1236" s="16"/>
      <c r="E1236" s="17"/>
      <c r="F1236" s="18"/>
      <c r="G1236" s="19"/>
      <c r="H1236" s="19">
        <f t="shared" si="64"/>
        <v>0</v>
      </c>
      <c r="K1236" s="1"/>
    </row>
    <row r="1237" spans="1:11" hidden="1" x14ac:dyDescent="0.2">
      <c r="B1237" s="110"/>
      <c r="C1237" s="18"/>
      <c r="D1237" s="16"/>
      <c r="E1237" s="17"/>
      <c r="F1237" s="18"/>
      <c r="G1237" s="19"/>
      <c r="H1237" s="19">
        <f t="shared" si="64"/>
        <v>0</v>
      </c>
      <c r="K1237" s="1"/>
    </row>
    <row r="1238" spans="1:11" hidden="1" x14ac:dyDescent="0.2">
      <c r="B1238" s="110"/>
      <c r="C1238" s="18"/>
      <c r="D1238" s="16"/>
      <c r="E1238" s="17"/>
      <c r="F1238" s="18"/>
      <c r="G1238" s="19"/>
      <c r="H1238" s="19">
        <f t="shared" si="64"/>
        <v>0</v>
      </c>
      <c r="K1238" s="1"/>
    </row>
    <row r="1239" spans="1:11" hidden="1" x14ac:dyDescent="0.2">
      <c r="B1239" s="110"/>
      <c r="C1239" s="18"/>
      <c r="D1239" s="16"/>
      <c r="E1239" s="17"/>
      <c r="F1239" s="18"/>
      <c r="G1239" s="19"/>
      <c r="H1239" s="19">
        <f t="shared" si="64"/>
        <v>0</v>
      </c>
      <c r="K1239" s="1"/>
    </row>
    <row r="1240" spans="1:11" hidden="1" x14ac:dyDescent="0.2">
      <c r="B1240" s="110"/>
      <c r="C1240" s="18"/>
      <c r="D1240" s="16"/>
      <c r="E1240" s="17"/>
      <c r="F1240" s="18"/>
      <c r="G1240" s="19"/>
      <c r="H1240" s="19">
        <f t="shared" si="64"/>
        <v>0</v>
      </c>
      <c r="K1240" s="1"/>
    </row>
    <row r="1241" spans="1:11" hidden="1" x14ac:dyDescent="0.2">
      <c r="B1241" s="110"/>
      <c r="C1241" s="18"/>
      <c r="D1241" s="16"/>
      <c r="E1241" s="17"/>
      <c r="F1241" s="18"/>
      <c r="G1241" s="19"/>
      <c r="H1241" s="19">
        <f t="shared" si="64"/>
        <v>0</v>
      </c>
      <c r="K1241" s="1"/>
    </row>
    <row r="1242" spans="1:11" ht="15.75" hidden="1" thickBot="1" x14ac:dyDescent="0.25">
      <c r="B1242" s="111"/>
      <c r="C1242" s="18"/>
      <c r="D1242" s="16"/>
      <c r="E1242" s="17"/>
      <c r="F1242" s="18"/>
      <c r="G1242" s="19"/>
      <c r="H1242" s="19">
        <f t="shared" si="64"/>
        <v>0</v>
      </c>
      <c r="K1242" s="1"/>
    </row>
    <row r="1243" spans="1:11" ht="16.5" hidden="1" thickTop="1" thickBot="1" x14ac:dyDescent="0.25">
      <c r="H1243" s="22">
        <f>SUM(H1223:H1242)</f>
        <v>0</v>
      </c>
      <c r="K1243" s="1"/>
    </row>
    <row r="1244" spans="1:11" ht="15.75" hidden="1" thickTop="1" x14ac:dyDescent="0.2">
      <c r="K1244" s="1"/>
    </row>
    <row r="1245" spans="1:11" ht="15.75" hidden="1" x14ac:dyDescent="0.25">
      <c r="A1245" s="1">
        <v>66</v>
      </c>
      <c r="B1245" s="11" t="s">
        <v>6</v>
      </c>
      <c r="C1245" s="12" t="s">
        <v>7</v>
      </c>
      <c r="D1245" s="12" t="s">
        <v>8</v>
      </c>
      <c r="E1245" s="13" t="s">
        <v>9</v>
      </c>
      <c r="F1245" s="12" t="s">
        <v>10</v>
      </c>
      <c r="G1245" s="14" t="s">
        <v>11</v>
      </c>
      <c r="H1245" s="14" t="s">
        <v>12</v>
      </c>
      <c r="K1245" s="1"/>
    </row>
    <row r="1246" spans="1:11" hidden="1" x14ac:dyDescent="0.2">
      <c r="B1246" s="109"/>
      <c r="C1246" s="18"/>
      <c r="D1246" s="16"/>
      <c r="E1246" s="17"/>
      <c r="F1246" s="18"/>
      <c r="G1246" s="19"/>
      <c r="H1246" s="19">
        <f>D1246*G1246</f>
        <v>0</v>
      </c>
      <c r="K1246" s="1"/>
    </row>
    <row r="1247" spans="1:11" hidden="1" x14ac:dyDescent="0.2">
      <c r="B1247" s="110"/>
      <c r="C1247" s="18"/>
      <c r="D1247" s="16"/>
      <c r="E1247" s="17"/>
      <c r="F1247" s="19"/>
      <c r="G1247" s="19"/>
      <c r="H1247" s="19">
        <f>D1247*G1247</f>
        <v>0</v>
      </c>
      <c r="K1247" s="1"/>
    </row>
    <row r="1248" spans="1:11" ht="15.75" hidden="1" thickBot="1" x14ac:dyDescent="0.25">
      <c r="B1248" s="111"/>
      <c r="C1248" s="18"/>
      <c r="D1248" s="16"/>
      <c r="E1248" s="17"/>
      <c r="F1248" s="18"/>
      <c r="G1248" s="19"/>
      <c r="H1248" s="19">
        <f>D1248*G1248</f>
        <v>0</v>
      </c>
      <c r="K1248" s="1"/>
    </row>
    <row r="1249" spans="1:11" ht="16.5" hidden="1" thickTop="1" thickBot="1" x14ac:dyDescent="0.25">
      <c r="H1249" s="22">
        <f>SUM(H1246:H1248)</f>
        <v>0</v>
      </c>
      <c r="K1249" s="1"/>
    </row>
    <row r="1250" spans="1:11" ht="15.75" hidden="1" thickTop="1" x14ac:dyDescent="0.2">
      <c r="K1250" s="1"/>
    </row>
    <row r="1251" spans="1:11" ht="15.75" hidden="1" x14ac:dyDescent="0.25">
      <c r="A1251" s="1">
        <v>67</v>
      </c>
      <c r="B1251" s="11" t="s">
        <v>6</v>
      </c>
      <c r="C1251" s="12" t="s">
        <v>7</v>
      </c>
      <c r="D1251" s="12" t="s">
        <v>8</v>
      </c>
      <c r="E1251" s="13" t="s">
        <v>9</v>
      </c>
      <c r="F1251" s="12" t="s">
        <v>10</v>
      </c>
      <c r="G1251" s="14" t="s">
        <v>11</v>
      </c>
      <c r="H1251" s="14" t="s">
        <v>12</v>
      </c>
      <c r="K1251" s="1"/>
    </row>
    <row r="1252" spans="1:11" hidden="1" x14ac:dyDescent="0.2">
      <c r="B1252" s="109"/>
      <c r="C1252" s="18"/>
      <c r="D1252" s="16"/>
      <c r="E1252" s="17"/>
      <c r="F1252" s="18"/>
      <c r="G1252" s="19"/>
      <c r="H1252" s="19">
        <f>D1252*G1252</f>
        <v>0</v>
      </c>
      <c r="K1252" s="1"/>
    </row>
    <row r="1253" spans="1:11" hidden="1" x14ac:dyDescent="0.2">
      <c r="B1253" s="110"/>
      <c r="C1253" s="18"/>
      <c r="D1253" s="16"/>
      <c r="E1253" s="17"/>
      <c r="F1253" s="18"/>
      <c r="G1253" s="19"/>
      <c r="H1253" s="19">
        <f t="shared" ref="H1253:H1258" si="65">D1253*G1253</f>
        <v>0</v>
      </c>
      <c r="K1253" s="1"/>
    </row>
    <row r="1254" spans="1:11" hidden="1" x14ac:dyDescent="0.2">
      <c r="B1254" s="110"/>
      <c r="C1254" s="18"/>
      <c r="D1254" s="16"/>
      <c r="E1254" s="17"/>
      <c r="F1254" s="18"/>
      <c r="G1254" s="19"/>
      <c r="H1254" s="19">
        <f t="shared" si="65"/>
        <v>0</v>
      </c>
      <c r="K1254" s="1"/>
    </row>
    <row r="1255" spans="1:11" hidden="1" x14ac:dyDescent="0.2">
      <c r="B1255" s="110"/>
      <c r="C1255" s="18"/>
      <c r="D1255" s="16"/>
      <c r="E1255" s="17"/>
      <c r="F1255" s="18"/>
      <c r="G1255" s="19"/>
      <c r="H1255" s="19">
        <f t="shared" si="65"/>
        <v>0</v>
      </c>
      <c r="K1255" s="1"/>
    </row>
    <row r="1256" spans="1:11" hidden="1" x14ac:dyDescent="0.2">
      <c r="B1256" s="110"/>
      <c r="C1256" s="18"/>
      <c r="D1256" s="16"/>
      <c r="E1256" s="17"/>
      <c r="F1256" s="18"/>
      <c r="G1256" s="19"/>
      <c r="H1256" s="19">
        <f t="shared" si="65"/>
        <v>0</v>
      </c>
      <c r="K1256" s="1"/>
    </row>
    <row r="1257" spans="1:11" hidden="1" x14ac:dyDescent="0.2">
      <c r="B1257" s="110"/>
      <c r="C1257" s="18"/>
      <c r="D1257" s="16"/>
      <c r="E1257" s="17"/>
      <c r="F1257" s="18"/>
      <c r="G1257" s="19"/>
      <c r="H1257" s="19">
        <f t="shared" si="65"/>
        <v>0</v>
      </c>
      <c r="K1257" s="1"/>
    </row>
    <row r="1258" spans="1:11" hidden="1" x14ac:dyDescent="0.2">
      <c r="B1258" s="110"/>
      <c r="C1258" s="18"/>
      <c r="D1258" s="16"/>
      <c r="E1258" s="17"/>
      <c r="F1258" s="18"/>
      <c r="G1258" s="19"/>
      <c r="H1258" s="19">
        <f t="shared" si="65"/>
        <v>0</v>
      </c>
      <c r="K1258" s="1"/>
    </row>
    <row r="1259" spans="1:11" ht="15.75" hidden="1" thickBot="1" x14ac:dyDescent="0.25">
      <c r="B1259" s="111"/>
      <c r="C1259" s="18"/>
      <c r="D1259" s="16"/>
      <c r="E1259" s="17"/>
      <c r="F1259" s="18"/>
      <c r="G1259" s="19"/>
      <c r="H1259" s="19">
        <f>D1259*G1259</f>
        <v>0</v>
      </c>
      <c r="K1259" s="1"/>
    </row>
    <row r="1260" spans="1:11" ht="16.5" hidden="1" thickTop="1" thickBot="1" x14ac:dyDescent="0.25">
      <c r="H1260" s="22">
        <f>SUM(H1252:H1259)</f>
        <v>0</v>
      </c>
      <c r="K1260" s="1"/>
    </row>
    <row r="1261" spans="1:11" ht="15.75" hidden="1" thickTop="1" x14ac:dyDescent="0.2">
      <c r="K1261" s="1"/>
    </row>
    <row r="1262" spans="1:11" ht="15.75" hidden="1" x14ac:dyDescent="0.25">
      <c r="A1262" s="1">
        <v>68</v>
      </c>
      <c r="B1262" s="11" t="s">
        <v>6</v>
      </c>
      <c r="C1262" s="12" t="s">
        <v>7</v>
      </c>
      <c r="D1262" s="12" t="s">
        <v>8</v>
      </c>
      <c r="E1262" s="13" t="s">
        <v>9</v>
      </c>
      <c r="F1262" s="12" t="s">
        <v>10</v>
      </c>
      <c r="G1262" s="14" t="s">
        <v>11</v>
      </c>
      <c r="H1262" s="14" t="s">
        <v>12</v>
      </c>
      <c r="K1262" s="1"/>
    </row>
    <row r="1263" spans="1:11" hidden="1" x14ac:dyDescent="0.2">
      <c r="B1263" s="109"/>
      <c r="C1263" s="18"/>
      <c r="D1263" s="16"/>
      <c r="E1263" s="17"/>
      <c r="F1263" s="18"/>
      <c r="G1263" s="19"/>
      <c r="H1263" s="19">
        <f>D1263*G1263</f>
        <v>0</v>
      </c>
      <c r="K1263" s="1"/>
    </row>
    <row r="1264" spans="1:11" hidden="1" x14ac:dyDescent="0.2">
      <c r="B1264" s="110"/>
      <c r="C1264" s="18"/>
      <c r="D1264" s="16"/>
      <c r="E1264" s="17"/>
      <c r="F1264" s="18"/>
      <c r="G1264" s="19"/>
      <c r="H1264" s="19">
        <f t="shared" ref="H1264:H1271" si="66">D1264*G1264</f>
        <v>0</v>
      </c>
      <c r="K1264" s="1"/>
    </row>
    <row r="1265" spans="1:11" hidden="1" x14ac:dyDescent="0.2">
      <c r="B1265" s="110"/>
      <c r="C1265" s="18"/>
      <c r="D1265" s="16"/>
      <c r="E1265" s="17"/>
      <c r="F1265" s="18"/>
      <c r="G1265" s="19"/>
      <c r="H1265" s="19">
        <f t="shared" si="66"/>
        <v>0</v>
      </c>
      <c r="K1265" s="1"/>
    </row>
    <row r="1266" spans="1:11" hidden="1" x14ac:dyDescent="0.2">
      <c r="B1266" s="110"/>
      <c r="C1266" s="18"/>
      <c r="D1266" s="16"/>
      <c r="E1266" s="17"/>
      <c r="F1266" s="18"/>
      <c r="G1266" s="19"/>
      <c r="H1266" s="19">
        <f t="shared" si="66"/>
        <v>0</v>
      </c>
      <c r="K1266" s="1"/>
    </row>
    <row r="1267" spans="1:11" hidden="1" x14ac:dyDescent="0.2">
      <c r="B1267" s="110"/>
      <c r="C1267" s="18"/>
      <c r="D1267" s="16"/>
      <c r="E1267" s="17"/>
      <c r="F1267" s="18"/>
      <c r="G1267" s="19"/>
      <c r="H1267" s="19">
        <f t="shared" si="66"/>
        <v>0</v>
      </c>
      <c r="K1267" s="1"/>
    </row>
    <row r="1268" spans="1:11" hidden="1" x14ac:dyDescent="0.2">
      <c r="B1268" s="110"/>
      <c r="C1268" s="18"/>
      <c r="D1268" s="16"/>
      <c r="E1268" s="17"/>
      <c r="F1268" s="18"/>
      <c r="G1268" s="19"/>
      <c r="H1268" s="19">
        <f t="shared" si="66"/>
        <v>0</v>
      </c>
      <c r="K1268" s="1"/>
    </row>
    <row r="1269" spans="1:11" hidden="1" x14ac:dyDescent="0.2">
      <c r="B1269" s="110"/>
      <c r="C1269" s="18"/>
      <c r="D1269" s="16"/>
      <c r="E1269" s="17"/>
      <c r="F1269" s="18"/>
      <c r="G1269" s="19"/>
      <c r="H1269" s="19">
        <f t="shared" si="66"/>
        <v>0</v>
      </c>
      <c r="K1269" s="1"/>
    </row>
    <row r="1270" spans="1:11" hidden="1" x14ac:dyDescent="0.2">
      <c r="B1270" s="110"/>
      <c r="C1270" s="18"/>
      <c r="D1270" s="16"/>
      <c r="E1270" s="17"/>
      <c r="F1270" s="18"/>
      <c r="G1270" s="19"/>
      <c r="H1270" s="19">
        <f t="shared" si="66"/>
        <v>0</v>
      </c>
      <c r="K1270" s="1"/>
    </row>
    <row r="1271" spans="1:11" hidden="1" x14ac:dyDescent="0.2">
      <c r="B1271" s="110"/>
      <c r="C1271" s="18"/>
      <c r="D1271" s="16"/>
      <c r="E1271" s="17"/>
      <c r="F1271" s="18"/>
      <c r="G1271" s="19"/>
      <c r="H1271" s="19">
        <f t="shared" si="66"/>
        <v>0</v>
      </c>
      <c r="K1271" s="1"/>
    </row>
    <row r="1272" spans="1:11" ht="15.75" hidden="1" thickBot="1" x14ac:dyDescent="0.25">
      <c r="B1272" s="111"/>
      <c r="C1272" s="18"/>
      <c r="D1272" s="16"/>
      <c r="E1272" s="17"/>
      <c r="F1272" s="18"/>
      <c r="G1272" s="19"/>
      <c r="H1272" s="19">
        <f>D1272*G1272</f>
        <v>0</v>
      </c>
      <c r="K1272" s="1"/>
    </row>
    <row r="1273" spans="1:11" ht="16.5" hidden="1" thickTop="1" thickBot="1" x14ac:dyDescent="0.25">
      <c r="H1273" s="22">
        <f>SUM(H1263:H1272)</f>
        <v>0</v>
      </c>
      <c r="K1273" s="1"/>
    </row>
    <row r="1274" spans="1:11" ht="15.75" hidden="1" thickTop="1" x14ac:dyDescent="0.2">
      <c r="K1274" s="1"/>
    </row>
    <row r="1275" spans="1:11" ht="15.75" hidden="1" x14ac:dyDescent="0.25">
      <c r="A1275" s="1">
        <v>69</v>
      </c>
      <c r="B1275" s="11" t="s">
        <v>6</v>
      </c>
      <c r="C1275" s="12" t="s">
        <v>7</v>
      </c>
      <c r="D1275" s="12" t="s">
        <v>8</v>
      </c>
      <c r="E1275" s="13" t="s">
        <v>9</v>
      </c>
      <c r="F1275" s="12" t="s">
        <v>10</v>
      </c>
      <c r="G1275" s="14" t="s">
        <v>11</v>
      </c>
      <c r="H1275" s="14" t="s">
        <v>12</v>
      </c>
      <c r="K1275" s="1"/>
    </row>
    <row r="1276" spans="1:11" hidden="1" x14ac:dyDescent="0.2">
      <c r="B1276" s="109"/>
      <c r="C1276" s="18"/>
      <c r="D1276" s="16"/>
      <c r="E1276" s="17"/>
      <c r="F1276" s="18"/>
      <c r="G1276" s="19"/>
      <c r="H1276" s="19">
        <f>D1276*G1276</f>
        <v>0</v>
      </c>
      <c r="K1276" s="1"/>
    </row>
    <row r="1277" spans="1:11" hidden="1" x14ac:dyDescent="0.2">
      <c r="B1277" s="110"/>
      <c r="C1277" s="18"/>
      <c r="D1277" s="16"/>
      <c r="E1277" s="17"/>
      <c r="F1277" s="18"/>
      <c r="G1277" s="19"/>
      <c r="H1277" s="19">
        <f>D1277*G1277</f>
        <v>0</v>
      </c>
      <c r="K1277" s="1"/>
    </row>
    <row r="1278" spans="1:11" ht="15.75" hidden="1" thickBot="1" x14ac:dyDescent="0.25">
      <c r="B1278" s="111"/>
      <c r="C1278" s="18"/>
      <c r="D1278" s="16"/>
      <c r="E1278" s="17"/>
      <c r="F1278" s="18"/>
      <c r="G1278" s="19"/>
      <c r="H1278" s="19">
        <f>D1278*G1278</f>
        <v>0</v>
      </c>
      <c r="K1278" s="1"/>
    </row>
    <row r="1279" spans="1:11" ht="16.5" hidden="1" thickTop="1" thickBot="1" x14ac:dyDescent="0.25">
      <c r="H1279" s="22">
        <f>SUM(H1276:H1278)</f>
        <v>0</v>
      </c>
      <c r="K1279" s="1"/>
    </row>
    <row r="1280" spans="1:11" ht="15.75" hidden="1" thickTop="1" x14ac:dyDescent="0.2">
      <c r="K1280" s="1"/>
    </row>
    <row r="1281" spans="1:11" ht="15.75" hidden="1" x14ac:dyDescent="0.25">
      <c r="A1281" s="1">
        <v>70</v>
      </c>
      <c r="B1281" s="11" t="s">
        <v>6</v>
      </c>
      <c r="C1281" s="12" t="s">
        <v>7</v>
      </c>
      <c r="D1281" s="12" t="s">
        <v>8</v>
      </c>
      <c r="E1281" s="13" t="s">
        <v>9</v>
      </c>
      <c r="F1281" s="12" t="s">
        <v>10</v>
      </c>
      <c r="G1281" s="14" t="s">
        <v>11</v>
      </c>
      <c r="H1281" s="14" t="s">
        <v>12</v>
      </c>
      <c r="K1281" s="1"/>
    </row>
    <row r="1282" spans="1:11" hidden="1" x14ac:dyDescent="0.2">
      <c r="B1282" s="109"/>
      <c r="C1282" s="18"/>
      <c r="D1282" s="16"/>
      <c r="E1282" s="17"/>
      <c r="F1282" s="18"/>
      <c r="G1282" s="19"/>
      <c r="H1282" s="19">
        <f>D1282*G1282</f>
        <v>0</v>
      </c>
      <c r="K1282" s="1"/>
    </row>
    <row r="1283" spans="1:11" hidden="1" x14ac:dyDescent="0.2">
      <c r="B1283" s="110"/>
      <c r="C1283" s="18"/>
      <c r="D1283" s="16"/>
      <c r="E1283" s="17"/>
      <c r="F1283" s="18"/>
      <c r="G1283" s="19"/>
      <c r="H1283" s="19">
        <f>D1283*G1283</f>
        <v>0</v>
      </c>
      <c r="K1283" s="1"/>
    </row>
    <row r="1284" spans="1:11" ht="15.75" hidden="1" thickBot="1" x14ac:dyDescent="0.25">
      <c r="B1284" s="111"/>
      <c r="C1284" s="18"/>
      <c r="D1284" s="16"/>
      <c r="E1284" s="17"/>
      <c r="F1284" s="18"/>
      <c r="G1284" s="19"/>
      <c r="H1284" s="19">
        <f>D1284*G1284</f>
        <v>0</v>
      </c>
      <c r="K1284" s="1"/>
    </row>
    <row r="1285" spans="1:11" ht="16.5" hidden="1" thickTop="1" thickBot="1" x14ac:dyDescent="0.25">
      <c r="H1285" s="22">
        <f>SUM(H1282:H1284)</f>
        <v>0</v>
      </c>
      <c r="K1285" s="1"/>
    </row>
    <row r="1286" spans="1:11" ht="15.75" hidden="1" thickTop="1" x14ac:dyDescent="0.2">
      <c r="K1286" s="1"/>
    </row>
    <row r="1287" spans="1:11" ht="15.75" hidden="1" x14ac:dyDescent="0.25">
      <c r="A1287" s="1">
        <v>71</v>
      </c>
      <c r="B1287" s="11" t="s">
        <v>6</v>
      </c>
      <c r="C1287" s="12" t="s">
        <v>7</v>
      </c>
      <c r="D1287" s="12" t="s">
        <v>8</v>
      </c>
      <c r="E1287" s="13" t="s">
        <v>9</v>
      </c>
      <c r="F1287" s="12" t="s">
        <v>10</v>
      </c>
      <c r="G1287" s="14" t="s">
        <v>11</v>
      </c>
      <c r="H1287" s="14" t="s">
        <v>12</v>
      </c>
      <c r="K1287" s="1"/>
    </row>
    <row r="1288" spans="1:11" hidden="1" x14ac:dyDescent="0.2">
      <c r="B1288" s="109"/>
      <c r="C1288" s="18"/>
      <c r="D1288" s="16"/>
      <c r="E1288" s="17"/>
      <c r="F1288" s="18"/>
      <c r="G1288" s="19"/>
      <c r="H1288" s="19">
        <f>D1288*G1288</f>
        <v>0</v>
      </c>
      <c r="K1288" s="1"/>
    </row>
    <row r="1289" spans="1:11" hidden="1" x14ac:dyDescent="0.2">
      <c r="B1289" s="110"/>
      <c r="C1289" s="18"/>
      <c r="D1289" s="16"/>
      <c r="E1289" s="17"/>
      <c r="F1289" s="18"/>
      <c r="G1289" s="19"/>
      <c r="H1289" s="19">
        <f>D1289*G1289</f>
        <v>0</v>
      </c>
      <c r="K1289" s="1"/>
    </row>
    <row r="1290" spans="1:11" ht="15.75" hidden="1" thickBot="1" x14ac:dyDescent="0.25">
      <c r="B1290" s="111"/>
      <c r="C1290" s="18"/>
      <c r="D1290" s="16"/>
      <c r="E1290" s="17"/>
      <c r="F1290" s="18"/>
      <c r="G1290" s="19"/>
      <c r="H1290" s="19">
        <f>D1290*G1290</f>
        <v>0</v>
      </c>
      <c r="K1290" s="1"/>
    </row>
    <row r="1291" spans="1:11" ht="16.5" hidden="1" thickTop="1" thickBot="1" x14ac:dyDescent="0.25">
      <c r="H1291" s="22">
        <f>SUM(H1288:H1290)</f>
        <v>0</v>
      </c>
      <c r="K1291" s="1"/>
    </row>
    <row r="1292" spans="1:11" ht="15.75" hidden="1" thickTop="1" x14ac:dyDescent="0.2">
      <c r="K1292" s="1"/>
    </row>
    <row r="1293" spans="1:11" ht="15.75" hidden="1" x14ac:dyDescent="0.25">
      <c r="A1293" s="1">
        <v>72</v>
      </c>
      <c r="B1293" s="11" t="s">
        <v>6</v>
      </c>
      <c r="C1293" s="12" t="s">
        <v>7</v>
      </c>
      <c r="D1293" s="12" t="s">
        <v>8</v>
      </c>
      <c r="E1293" s="13" t="s">
        <v>9</v>
      </c>
      <c r="F1293" s="12" t="s">
        <v>10</v>
      </c>
      <c r="G1293" s="14" t="s">
        <v>11</v>
      </c>
      <c r="H1293" s="14" t="s">
        <v>12</v>
      </c>
      <c r="K1293" s="1"/>
    </row>
    <row r="1294" spans="1:11" hidden="1" x14ac:dyDescent="0.2">
      <c r="B1294" s="109"/>
      <c r="C1294" s="18"/>
      <c r="D1294" s="16"/>
      <c r="E1294" s="17"/>
      <c r="F1294" s="18"/>
      <c r="G1294" s="19"/>
      <c r="H1294" s="19">
        <f>D1294*G1294</f>
        <v>0</v>
      </c>
      <c r="K1294" s="1"/>
    </row>
    <row r="1295" spans="1:11" hidden="1" x14ac:dyDescent="0.2">
      <c r="B1295" s="110"/>
      <c r="C1295" s="18"/>
      <c r="D1295" s="16"/>
      <c r="E1295" s="17"/>
      <c r="F1295" s="18"/>
      <c r="G1295" s="19"/>
      <c r="H1295" s="19">
        <f t="shared" ref="H1295:H1305" si="67">D1295*G1295</f>
        <v>0</v>
      </c>
      <c r="K1295" s="1"/>
    </row>
    <row r="1296" spans="1:11" hidden="1" x14ac:dyDescent="0.2">
      <c r="B1296" s="110"/>
      <c r="C1296" s="18"/>
      <c r="D1296" s="16"/>
      <c r="E1296" s="17"/>
      <c r="F1296" s="18"/>
      <c r="G1296" s="19"/>
      <c r="H1296" s="19">
        <f t="shared" si="67"/>
        <v>0</v>
      </c>
      <c r="K1296" s="1"/>
    </row>
    <row r="1297" spans="1:11" hidden="1" x14ac:dyDescent="0.2">
      <c r="B1297" s="110"/>
      <c r="C1297" s="18"/>
      <c r="D1297" s="16"/>
      <c r="E1297" s="17"/>
      <c r="F1297" s="18"/>
      <c r="G1297" s="19"/>
      <c r="H1297" s="19">
        <f t="shared" si="67"/>
        <v>0</v>
      </c>
      <c r="K1297" s="1"/>
    </row>
    <row r="1298" spans="1:11" hidden="1" x14ac:dyDescent="0.2">
      <c r="B1298" s="110"/>
      <c r="C1298" s="18"/>
      <c r="D1298" s="16"/>
      <c r="E1298" s="17"/>
      <c r="F1298" s="18"/>
      <c r="G1298" s="19"/>
      <c r="H1298" s="19">
        <f t="shared" si="67"/>
        <v>0</v>
      </c>
      <c r="K1298" s="1"/>
    </row>
    <row r="1299" spans="1:11" hidden="1" x14ac:dyDescent="0.2">
      <c r="B1299" s="110"/>
      <c r="C1299" s="18"/>
      <c r="D1299" s="16"/>
      <c r="E1299" s="17"/>
      <c r="F1299" s="18"/>
      <c r="G1299" s="19"/>
      <c r="H1299" s="19">
        <f t="shared" si="67"/>
        <v>0</v>
      </c>
      <c r="K1299" s="1"/>
    </row>
    <row r="1300" spans="1:11" hidden="1" x14ac:dyDescent="0.2">
      <c r="B1300" s="110"/>
      <c r="C1300" s="18"/>
      <c r="D1300" s="16"/>
      <c r="E1300" s="17"/>
      <c r="F1300" s="18"/>
      <c r="G1300" s="19"/>
      <c r="H1300" s="19">
        <f t="shared" si="67"/>
        <v>0</v>
      </c>
      <c r="K1300" s="1"/>
    </row>
    <row r="1301" spans="1:11" hidden="1" x14ac:dyDescent="0.2">
      <c r="B1301" s="110"/>
      <c r="C1301" s="18"/>
      <c r="D1301" s="16"/>
      <c r="E1301" s="17"/>
      <c r="F1301" s="18"/>
      <c r="G1301" s="19"/>
      <c r="H1301" s="19">
        <f t="shared" si="67"/>
        <v>0</v>
      </c>
      <c r="K1301" s="1"/>
    </row>
    <row r="1302" spans="1:11" hidden="1" x14ac:dyDescent="0.2">
      <c r="B1302" s="110"/>
      <c r="C1302" s="18"/>
      <c r="D1302" s="16"/>
      <c r="E1302" s="17"/>
      <c r="F1302" s="18"/>
      <c r="G1302" s="19"/>
      <c r="H1302" s="19">
        <f t="shared" si="67"/>
        <v>0</v>
      </c>
      <c r="K1302" s="1"/>
    </row>
    <row r="1303" spans="1:11" hidden="1" x14ac:dyDescent="0.2">
      <c r="B1303" s="110"/>
      <c r="C1303" s="18"/>
      <c r="D1303" s="16"/>
      <c r="E1303" s="17"/>
      <c r="F1303" s="18"/>
      <c r="G1303" s="19"/>
      <c r="H1303" s="19">
        <f t="shared" si="67"/>
        <v>0</v>
      </c>
      <c r="K1303" s="1"/>
    </row>
    <row r="1304" spans="1:11" hidden="1" x14ac:dyDescent="0.2">
      <c r="B1304" s="110"/>
      <c r="C1304" s="18"/>
      <c r="D1304" s="16"/>
      <c r="E1304" s="17"/>
      <c r="F1304" s="18"/>
      <c r="G1304" s="19"/>
      <c r="H1304" s="19">
        <f t="shared" si="67"/>
        <v>0</v>
      </c>
      <c r="K1304" s="1"/>
    </row>
    <row r="1305" spans="1:11" hidden="1" x14ac:dyDescent="0.2">
      <c r="B1305" s="110"/>
      <c r="C1305" s="18"/>
      <c r="D1305" s="16"/>
      <c r="E1305" s="17"/>
      <c r="F1305" s="18"/>
      <c r="G1305" s="19"/>
      <c r="H1305" s="19">
        <f t="shared" si="67"/>
        <v>0</v>
      </c>
      <c r="K1305" s="1"/>
    </row>
    <row r="1306" spans="1:11" ht="15.75" hidden="1" thickBot="1" x14ac:dyDescent="0.25">
      <c r="B1306" s="111"/>
      <c r="C1306" s="18"/>
      <c r="D1306" s="16"/>
      <c r="E1306" s="17"/>
      <c r="F1306" s="18"/>
      <c r="G1306" s="19"/>
      <c r="H1306" s="19">
        <f>D1306*G1306</f>
        <v>0</v>
      </c>
      <c r="K1306" s="1"/>
    </row>
    <row r="1307" spans="1:11" ht="16.5" hidden="1" thickTop="1" thickBot="1" x14ac:dyDescent="0.25">
      <c r="H1307" s="22">
        <f>SUM(H1294:H1306)</f>
        <v>0</v>
      </c>
      <c r="K1307" s="1"/>
    </row>
    <row r="1308" spans="1:11" ht="15.75" hidden="1" thickTop="1" x14ac:dyDescent="0.2">
      <c r="K1308" s="1"/>
    </row>
    <row r="1309" spans="1:11" ht="15.75" hidden="1" x14ac:dyDescent="0.25">
      <c r="A1309" s="1">
        <v>73</v>
      </c>
      <c r="B1309" s="11" t="s">
        <v>6</v>
      </c>
      <c r="C1309" s="12" t="s">
        <v>7</v>
      </c>
      <c r="D1309" s="12" t="s">
        <v>8</v>
      </c>
      <c r="E1309" s="17" t="s">
        <v>9</v>
      </c>
      <c r="F1309" s="12" t="s">
        <v>10</v>
      </c>
      <c r="G1309" s="14" t="s">
        <v>11</v>
      </c>
      <c r="H1309" s="14" t="s">
        <v>12</v>
      </c>
      <c r="K1309" s="1"/>
    </row>
    <row r="1310" spans="1:11" hidden="1" x14ac:dyDescent="0.2">
      <c r="B1310" s="109"/>
      <c r="C1310" s="18"/>
      <c r="D1310" s="16"/>
      <c r="E1310" s="17"/>
      <c r="F1310" s="18"/>
      <c r="G1310" s="19"/>
      <c r="H1310" s="19">
        <f>D1310*G1310</f>
        <v>0</v>
      </c>
      <c r="K1310" s="1"/>
    </row>
    <row r="1311" spans="1:11" hidden="1" x14ac:dyDescent="0.2">
      <c r="B1311" s="110"/>
      <c r="C1311" s="18"/>
      <c r="D1311" s="16"/>
      <c r="E1311" s="17"/>
      <c r="F1311" s="18"/>
      <c r="G1311" s="19"/>
      <c r="H1311" s="19">
        <f>D1311*G1311</f>
        <v>0</v>
      </c>
      <c r="K1311" s="1"/>
    </row>
    <row r="1312" spans="1:11" ht="15.75" hidden="1" thickBot="1" x14ac:dyDescent="0.25">
      <c r="B1312" s="111"/>
      <c r="C1312" s="18"/>
      <c r="D1312" s="16"/>
      <c r="E1312" s="17"/>
      <c r="F1312" s="18"/>
      <c r="G1312" s="19"/>
      <c r="H1312" s="19">
        <f>D1312*G1312</f>
        <v>0</v>
      </c>
      <c r="K1312" s="1"/>
    </row>
    <row r="1313" spans="1:11" ht="16.5" hidden="1" thickTop="1" thickBot="1" x14ac:dyDescent="0.25">
      <c r="H1313" s="22">
        <f>SUM(H1310:H1312)</f>
        <v>0</v>
      </c>
      <c r="K1313" s="1"/>
    </row>
    <row r="1314" spans="1:11" ht="15.75" hidden="1" thickTop="1" x14ac:dyDescent="0.2">
      <c r="K1314" s="1"/>
    </row>
    <row r="1315" spans="1:11" ht="15.75" hidden="1" x14ac:dyDescent="0.25">
      <c r="A1315" s="1">
        <v>74</v>
      </c>
      <c r="B1315" s="11" t="s">
        <v>6</v>
      </c>
      <c r="C1315" s="12" t="s">
        <v>7</v>
      </c>
      <c r="D1315" s="12" t="s">
        <v>8</v>
      </c>
      <c r="E1315" s="13" t="s">
        <v>9</v>
      </c>
      <c r="F1315" s="12" t="s">
        <v>10</v>
      </c>
      <c r="G1315" s="14" t="s">
        <v>11</v>
      </c>
      <c r="H1315" s="14" t="s">
        <v>12</v>
      </c>
      <c r="K1315" s="1"/>
    </row>
    <row r="1316" spans="1:11" hidden="1" x14ac:dyDescent="0.2">
      <c r="B1316" s="109"/>
      <c r="C1316" s="18"/>
      <c r="D1316" s="16"/>
      <c r="E1316" s="17"/>
      <c r="F1316" s="18"/>
      <c r="G1316" s="19"/>
      <c r="H1316" s="19">
        <f>D1316*G1316</f>
        <v>0</v>
      </c>
      <c r="K1316" s="1"/>
    </row>
    <row r="1317" spans="1:11" hidden="1" x14ac:dyDescent="0.2">
      <c r="B1317" s="110"/>
      <c r="C1317" s="18"/>
      <c r="D1317" s="16"/>
      <c r="E1317" s="17"/>
      <c r="F1317" s="18"/>
      <c r="G1317" s="19"/>
      <c r="H1317" s="19">
        <f t="shared" ref="H1317:H1328" si="68">D1317*G1317</f>
        <v>0</v>
      </c>
      <c r="K1317" s="1"/>
    </row>
    <row r="1318" spans="1:11" hidden="1" x14ac:dyDescent="0.2">
      <c r="B1318" s="110"/>
      <c r="C1318" s="18"/>
      <c r="D1318" s="16"/>
      <c r="E1318" s="17"/>
      <c r="F1318" s="18"/>
      <c r="G1318" s="19"/>
      <c r="H1318" s="19">
        <f t="shared" si="68"/>
        <v>0</v>
      </c>
      <c r="K1318" s="1"/>
    </row>
    <row r="1319" spans="1:11" hidden="1" x14ac:dyDescent="0.2">
      <c r="B1319" s="110"/>
      <c r="C1319" s="18"/>
      <c r="D1319" s="16"/>
      <c r="E1319" s="17"/>
      <c r="F1319" s="18"/>
      <c r="G1319" s="19"/>
      <c r="H1319" s="19">
        <f t="shared" si="68"/>
        <v>0</v>
      </c>
      <c r="K1319" s="1"/>
    </row>
    <row r="1320" spans="1:11" hidden="1" x14ac:dyDescent="0.2">
      <c r="B1320" s="110"/>
      <c r="C1320" s="18"/>
      <c r="D1320" s="16"/>
      <c r="E1320" s="17"/>
      <c r="F1320" s="18"/>
      <c r="G1320" s="19"/>
      <c r="H1320" s="19">
        <f t="shared" si="68"/>
        <v>0</v>
      </c>
      <c r="K1320" s="1"/>
    </row>
    <row r="1321" spans="1:11" hidden="1" x14ac:dyDescent="0.2">
      <c r="B1321" s="110"/>
      <c r="C1321" s="18"/>
      <c r="D1321" s="16"/>
      <c r="E1321" s="17"/>
      <c r="F1321" s="18"/>
      <c r="G1321" s="19"/>
      <c r="H1321" s="19">
        <f t="shared" si="68"/>
        <v>0</v>
      </c>
      <c r="K1321" s="1"/>
    </row>
    <row r="1322" spans="1:11" hidden="1" x14ac:dyDescent="0.2">
      <c r="B1322" s="110"/>
      <c r="C1322" s="18"/>
      <c r="D1322" s="16"/>
      <c r="E1322" s="17"/>
      <c r="F1322" s="18"/>
      <c r="G1322" s="19"/>
      <c r="H1322" s="19">
        <f t="shared" si="68"/>
        <v>0</v>
      </c>
      <c r="K1322" s="1"/>
    </row>
    <row r="1323" spans="1:11" hidden="1" x14ac:dyDescent="0.2">
      <c r="B1323" s="110"/>
      <c r="C1323" s="18"/>
      <c r="D1323" s="16"/>
      <c r="E1323" s="17"/>
      <c r="F1323" s="18"/>
      <c r="G1323" s="19"/>
      <c r="H1323" s="19">
        <f t="shared" si="68"/>
        <v>0</v>
      </c>
      <c r="K1323" s="1"/>
    </row>
    <row r="1324" spans="1:11" hidden="1" x14ac:dyDescent="0.2">
      <c r="B1324" s="110"/>
      <c r="C1324" s="18"/>
      <c r="D1324" s="16"/>
      <c r="E1324" s="17"/>
      <c r="F1324" s="18"/>
      <c r="G1324" s="19"/>
      <c r="H1324" s="19">
        <f t="shared" si="68"/>
        <v>0</v>
      </c>
      <c r="K1324" s="1"/>
    </row>
    <row r="1325" spans="1:11" hidden="1" x14ac:dyDescent="0.2">
      <c r="B1325" s="110"/>
      <c r="C1325" s="18"/>
      <c r="D1325" s="16"/>
      <c r="E1325" s="17"/>
      <c r="F1325" s="18"/>
      <c r="G1325" s="19"/>
      <c r="H1325" s="19">
        <f t="shared" si="68"/>
        <v>0</v>
      </c>
      <c r="K1325" s="1"/>
    </row>
    <row r="1326" spans="1:11" hidden="1" x14ac:dyDescent="0.2">
      <c r="B1326" s="110"/>
      <c r="C1326" s="18"/>
      <c r="D1326" s="16"/>
      <c r="E1326" s="17"/>
      <c r="F1326" s="18"/>
      <c r="G1326" s="19"/>
      <c r="H1326" s="19">
        <f t="shared" si="68"/>
        <v>0</v>
      </c>
      <c r="K1326" s="1"/>
    </row>
    <row r="1327" spans="1:11" hidden="1" x14ac:dyDescent="0.2">
      <c r="B1327" s="110"/>
      <c r="C1327" s="18"/>
      <c r="D1327" s="16"/>
      <c r="E1327" s="17"/>
      <c r="F1327" s="18"/>
      <c r="G1327" s="19"/>
      <c r="H1327" s="19">
        <f t="shared" si="68"/>
        <v>0</v>
      </c>
      <c r="K1327" s="1"/>
    </row>
    <row r="1328" spans="1:11" ht="15.75" hidden="1" thickBot="1" x14ac:dyDescent="0.25">
      <c r="B1328" s="111"/>
      <c r="C1328" s="18"/>
      <c r="D1328" s="16"/>
      <c r="E1328" s="17"/>
      <c r="F1328" s="18"/>
      <c r="G1328" s="19"/>
      <c r="H1328" s="19">
        <f t="shared" si="68"/>
        <v>0</v>
      </c>
      <c r="K1328" s="1"/>
    </row>
    <row r="1329" spans="1:11" ht="16.5" hidden="1" thickTop="1" thickBot="1" x14ac:dyDescent="0.25">
      <c r="H1329" s="22">
        <f>SUM(H1316:H1328)</f>
        <v>0</v>
      </c>
      <c r="K1329" s="1"/>
    </row>
    <row r="1330" spans="1:11" ht="15.75" hidden="1" thickTop="1" x14ac:dyDescent="0.2">
      <c r="K1330" s="1"/>
    </row>
    <row r="1331" spans="1:11" ht="15.75" hidden="1" x14ac:dyDescent="0.25">
      <c r="A1331" s="1">
        <v>75</v>
      </c>
      <c r="B1331" s="11" t="s">
        <v>6</v>
      </c>
      <c r="C1331" s="12" t="s">
        <v>7</v>
      </c>
      <c r="D1331" s="12" t="s">
        <v>8</v>
      </c>
      <c r="E1331" s="13" t="s">
        <v>9</v>
      </c>
      <c r="F1331" s="12" t="s">
        <v>10</v>
      </c>
      <c r="G1331" s="14" t="s">
        <v>11</v>
      </c>
      <c r="H1331" s="14" t="s">
        <v>12</v>
      </c>
      <c r="K1331" s="1"/>
    </row>
    <row r="1332" spans="1:11" hidden="1" x14ac:dyDescent="0.2">
      <c r="B1332" s="109"/>
      <c r="C1332" s="18"/>
      <c r="D1332" s="16"/>
      <c r="E1332" s="17"/>
      <c r="F1332" s="18"/>
      <c r="G1332" s="19"/>
      <c r="H1332" s="19">
        <f>D1332*G1332</f>
        <v>0</v>
      </c>
      <c r="K1332" s="1"/>
    </row>
    <row r="1333" spans="1:11" hidden="1" x14ac:dyDescent="0.2">
      <c r="B1333" s="110"/>
      <c r="C1333" s="18"/>
      <c r="D1333" s="16"/>
      <c r="E1333" s="17"/>
      <c r="F1333" s="18"/>
      <c r="G1333" s="19"/>
      <c r="H1333" s="19">
        <f t="shared" ref="H1333:H1345" si="69">D1333*G1333</f>
        <v>0</v>
      </c>
      <c r="K1333" s="1"/>
    </row>
    <row r="1334" spans="1:11" hidden="1" x14ac:dyDescent="0.2">
      <c r="B1334" s="110"/>
      <c r="C1334" s="18"/>
      <c r="D1334" s="16"/>
      <c r="E1334" s="17"/>
      <c r="F1334" s="18"/>
      <c r="G1334" s="19"/>
      <c r="H1334" s="19">
        <f t="shared" si="69"/>
        <v>0</v>
      </c>
      <c r="K1334" s="1"/>
    </row>
    <row r="1335" spans="1:11" hidden="1" x14ac:dyDescent="0.2">
      <c r="B1335" s="110"/>
      <c r="C1335" s="18"/>
      <c r="D1335" s="16"/>
      <c r="E1335" s="17"/>
      <c r="F1335" s="18"/>
      <c r="G1335" s="19"/>
      <c r="H1335" s="19">
        <f t="shared" si="69"/>
        <v>0</v>
      </c>
      <c r="K1335" s="1"/>
    </row>
    <row r="1336" spans="1:11" hidden="1" x14ac:dyDescent="0.2">
      <c r="B1336" s="110"/>
      <c r="C1336" s="18"/>
      <c r="D1336" s="16"/>
      <c r="E1336" s="17"/>
      <c r="F1336" s="18"/>
      <c r="G1336" s="19"/>
      <c r="H1336" s="19">
        <f t="shared" si="69"/>
        <v>0</v>
      </c>
      <c r="K1336" s="1"/>
    </row>
    <row r="1337" spans="1:11" hidden="1" x14ac:dyDescent="0.2">
      <c r="B1337" s="110"/>
      <c r="C1337" s="18"/>
      <c r="D1337" s="16"/>
      <c r="E1337" s="17"/>
      <c r="F1337" s="18"/>
      <c r="G1337" s="19"/>
      <c r="H1337" s="19">
        <f t="shared" si="69"/>
        <v>0</v>
      </c>
      <c r="K1337" s="1"/>
    </row>
    <row r="1338" spans="1:11" hidden="1" x14ac:dyDescent="0.2">
      <c r="B1338" s="110"/>
      <c r="C1338" s="18"/>
      <c r="D1338" s="16"/>
      <c r="E1338" s="17"/>
      <c r="F1338" s="18"/>
      <c r="G1338" s="19"/>
      <c r="H1338" s="19">
        <f t="shared" si="69"/>
        <v>0</v>
      </c>
      <c r="K1338" s="1"/>
    </row>
    <row r="1339" spans="1:11" hidden="1" x14ac:dyDescent="0.2">
      <c r="B1339" s="110"/>
      <c r="C1339" s="18"/>
      <c r="D1339" s="16"/>
      <c r="E1339" s="17"/>
      <c r="F1339" s="18"/>
      <c r="G1339" s="19"/>
      <c r="H1339" s="19">
        <f t="shared" si="69"/>
        <v>0</v>
      </c>
      <c r="K1339" s="1"/>
    </row>
    <row r="1340" spans="1:11" hidden="1" x14ac:dyDescent="0.2">
      <c r="B1340" s="110"/>
      <c r="C1340" s="18"/>
      <c r="D1340" s="16"/>
      <c r="E1340" s="17"/>
      <c r="F1340" s="18"/>
      <c r="G1340" s="19"/>
      <c r="H1340" s="19">
        <f t="shared" si="69"/>
        <v>0</v>
      </c>
      <c r="K1340" s="1"/>
    </row>
    <row r="1341" spans="1:11" hidden="1" x14ac:dyDescent="0.2">
      <c r="B1341" s="110"/>
      <c r="C1341" s="18"/>
      <c r="D1341" s="16"/>
      <c r="E1341" s="17"/>
      <c r="F1341" s="18"/>
      <c r="G1341" s="19"/>
      <c r="H1341" s="19">
        <f t="shared" si="69"/>
        <v>0</v>
      </c>
      <c r="K1341" s="1"/>
    </row>
    <row r="1342" spans="1:11" hidden="1" x14ac:dyDescent="0.2">
      <c r="B1342" s="110"/>
      <c r="C1342" s="18"/>
      <c r="D1342" s="16"/>
      <c r="E1342" s="17"/>
      <c r="F1342" s="18"/>
      <c r="G1342" s="19"/>
      <c r="H1342" s="19">
        <f t="shared" si="69"/>
        <v>0</v>
      </c>
      <c r="K1342" s="1"/>
    </row>
    <row r="1343" spans="1:11" hidden="1" x14ac:dyDescent="0.2">
      <c r="B1343" s="110"/>
      <c r="C1343" s="18"/>
      <c r="D1343" s="16"/>
      <c r="E1343" s="17"/>
      <c r="F1343" s="18"/>
      <c r="G1343" s="19"/>
      <c r="H1343" s="19">
        <f t="shared" si="69"/>
        <v>0</v>
      </c>
      <c r="K1343" s="1"/>
    </row>
    <row r="1344" spans="1:11" hidden="1" x14ac:dyDescent="0.2">
      <c r="B1344" s="110"/>
      <c r="C1344" s="18"/>
      <c r="D1344" s="16"/>
      <c r="E1344" s="17"/>
      <c r="F1344" s="18"/>
      <c r="G1344" s="19"/>
      <c r="H1344" s="19">
        <f t="shared" si="69"/>
        <v>0</v>
      </c>
      <c r="K1344" s="1"/>
    </row>
    <row r="1345" spans="1:11" hidden="1" x14ac:dyDescent="0.2">
      <c r="B1345" s="110"/>
      <c r="C1345" s="18"/>
      <c r="D1345" s="16"/>
      <c r="E1345" s="17"/>
      <c r="F1345" s="18"/>
      <c r="G1345" s="19"/>
      <c r="H1345" s="19">
        <f t="shared" si="69"/>
        <v>0</v>
      </c>
      <c r="K1345" s="1"/>
    </row>
    <row r="1346" spans="1:11" ht="15.75" hidden="1" thickBot="1" x14ac:dyDescent="0.25">
      <c r="B1346" s="111"/>
      <c r="C1346" s="18"/>
      <c r="D1346" s="16"/>
      <c r="E1346" s="17"/>
      <c r="F1346" s="18"/>
      <c r="G1346" s="19"/>
      <c r="H1346" s="19">
        <f>D1346*G1346</f>
        <v>0</v>
      </c>
      <c r="K1346" s="1"/>
    </row>
    <row r="1347" spans="1:11" ht="16.5" hidden="1" thickTop="1" thickBot="1" x14ac:dyDescent="0.25">
      <c r="H1347" s="22">
        <f>SUM(H1332:H1346)</f>
        <v>0</v>
      </c>
      <c r="K1347" s="1"/>
    </row>
    <row r="1348" spans="1:11" ht="15.75" hidden="1" thickTop="1" x14ac:dyDescent="0.2">
      <c r="K1348" s="1"/>
    </row>
    <row r="1349" spans="1:11" ht="15.75" hidden="1" x14ac:dyDescent="0.25">
      <c r="A1349" s="1">
        <v>76</v>
      </c>
      <c r="B1349" s="11" t="s">
        <v>6</v>
      </c>
      <c r="C1349" s="12" t="s">
        <v>7</v>
      </c>
      <c r="D1349" s="12" t="s">
        <v>8</v>
      </c>
      <c r="E1349" s="13" t="s">
        <v>9</v>
      </c>
      <c r="F1349" s="12" t="s">
        <v>10</v>
      </c>
      <c r="G1349" s="14" t="s">
        <v>11</v>
      </c>
      <c r="H1349" s="14" t="s">
        <v>12</v>
      </c>
      <c r="K1349" s="1"/>
    </row>
    <row r="1350" spans="1:11" hidden="1" x14ac:dyDescent="0.2">
      <c r="B1350" s="109"/>
      <c r="C1350" s="18"/>
      <c r="D1350" s="16"/>
      <c r="E1350" s="17"/>
      <c r="F1350" s="18"/>
      <c r="G1350" s="19"/>
      <c r="H1350" s="19">
        <f>D1350*G1350</f>
        <v>0</v>
      </c>
      <c r="K1350" s="1"/>
    </row>
    <row r="1351" spans="1:11" hidden="1" x14ac:dyDescent="0.2">
      <c r="B1351" s="110"/>
      <c r="C1351" s="18"/>
      <c r="D1351" s="16"/>
      <c r="E1351" s="17"/>
      <c r="F1351" s="18"/>
      <c r="G1351" s="19"/>
      <c r="H1351" s="19">
        <f>D1351*G1351</f>
        <v>0</v>
      </c>
      <c r="K1351" s="1"/>
    </row>
    <row r="1352" spans="1:11" ht="15.75" hidden="1" thickBot="1" x14ac:dyDescent="0.25">
      <c r="B1352" s="111"/>
      <c r="C1352" s="18"/>
      <c r="D1352" s="16"/>
      <c r="E1352" s="17"/>
      <c r="F1352" s="18"/>
      <c r="G1352" s="19"/>
      <c r="H1352" s="19">
        <f>D1352*G1352</f>
        <v>0</v>
      </c>
      <c r="K1352" s="1"/>
    </row>
    <row r="1353" spans="1:11" ht="16.5" hidden="1" thickTop="1" thickBot="1" x14ac:dyDescent="0.25">
      <c r="H1353" s="22">
        <f>SUM(H1350:H1352)</f>
        <v>0</v>
      </c>
      <c r="K1353" s="1"/>
    </row>
    <row r="1354" spans="1:11" ht="15.75" hidden="1" thickTop="1" x14ac:dyDescent="0.2">
      <c r="K1354" s="1"/>
    </row>
    <row r="1355" spans="1:11" ht="15.75" hidden="1" x14ac:dyDescent="0.25">
      <c r="A1355" s="1">
        <v>77</v>
      </c>
      <c r="B1355" s="11" t="s">
        <v>6</v>
      </c>
      <c r="C1355" s="12" t="s">
        <v>7</v>
      </c>
      <c r="D1355" s="12" t="s">
        <v>8</v>
      </c>
      <c r="E1355" s="13" t="s">
        <v>9</v>
      </c>
      <c r="F1355" s="12" t="s">
        <v>10</v>
      </c>
      <c r="G1355" s="14" t="s">
        <v>11</v>
      </c>
      <c r="H1355" s="14" t="s">
        <v>12</v>
      </c>
      <c r="K1355" s="1"/>
    </row>
    <row r="1356" spans="1:11" hidden="1" x14ac:dyDescent="0.2">
      <c r="B1356" s="109"/>
      <c r="C1356" s="18"/>
      <c r="D1356" s="16"/>
      <c r="E1356" s="17"/>
      <c r="F1356" s="18"/>
      <c r="G1356" s="19"/>
      <c r="H1356" s="19">
        <f>D1356*G1356</f>
        <v>0</v>
      </c>
      <c r="K1356" s="1"/>
    </row>
    <row r="1357" spans="1:11" hidden="1" x14ac:dyDescent="0.2">
      <c r="B1357" s="110"/>
      <c r="C1357" s="18"/>
      <c r="D1357" s="16"/>
      <c r="E1357" s="17"/>
      <c r="F1357" s="18"/>
      <c r="G1357" s="19"/>
      <c r="H1357" s="19">
        <f>D1357*G1357</f>
        <v>0</v>
      </c>
      <c r="K1357" s="1"/>
    </row>
    <row r="1358" spans="1:11" ht="15.75" hidden="1" thickBot="1" x14ac:dyDescent="0.25">
      <c r="B1358" s="111"/>
      <c r="C1358" s="18"/>
      <c r="D1358" s="16"/>
      <c r="E1358" s="17"/>
      <c r="F1358" s="18"/>
      <c r="G1358" s="19"/>
      <c r="H1358" s="19">
        <f>D1358*G1358</f>
        <v>0</v>
      </c>
      <c r="K1358" s="1"/>
    </row>
    <row r="1359" spans="1:11" ht="16.5" hidden="1" thickTop="1" thickBot="1" x14ac:dyDescent="0.25">
      <c r="H1359" s="22">
        <f>SUM(H1356:H1358)</f>
        <v>0</v>
      </c>
      <c r="K1359" s="1"/>
    </row>
    <row r="1360" spans="1:11" ht="15.75" hidden="1" thickTop="1" x14ac:dyDescent="0.2">
      <c r="K1360" s="1"/>
    </row>
    <row r="1361" spans="1:11" ht="15.75" hidden="1" x14ac:dyDescent="0.25">
      <c r="A1361" s="1">
        <v>78</v>
      </c>
      <c r="B1361" s="11" t="s">
        <v>6</v>
      </c>
      <c r="C1361" s="12" t="s">
        <v>7</v>
      </c>
      <c r="D1361" s="12" t="s">
        <v>8</v>
      </c>
      <c r="E1361" s="13" t="s">
        <v>9</v>
      </c>
      <c r="F1361" s="12" t="s">
        <v>10</v>
      </c>
      <c r="G1361" s="14" t="s">
        <v>11</v>
      </c>
      <c r="H1361" s="14" t="s">
        <v>12</v>
      </c>
      <c r="K1361" s="1"/>
    </row>
    <row r="1362" spans="1:11" hidden="1" x14ac:dyDescent="0.2">
      <c r="B1362" s="109"/>
      <c r="C1362" s="18"/>
      <c r="D1362" s="16"/>
      <c r="E1362" s="17"/>
      <c r="F1362" s="18"/>
      <c r="G1362" s="19"/>
      <c r="H1362" s="19">
        <f>D1362*G1362</f>
        <v>0</v>
      </c>
      <c r="K1362" s="1"/>
    </row>
    <row r="1363" spans="1:11" hidden="1" x14ac:dyDescent="0.2">
      <c r="B1363" s="110"/>
      <c r="C1363" s="18"/>
      <c r="D1363" s="16"/>
      <c r="E1363" s="17"/>
      <c r="F1363" s="18"/>
      <c r="G1363" s="19"/>
      <c r="H1363" s="19">
        <f t="shared" ref="H1363:H1370" si="70">D1363*G1363</f>
        <v>0</v>
      </c>
      <c r="K1363" s="1"/>
    </row>
    <row r="1364" spans="1:11" hidden="1" x14ac:dyDescent="0.2">
      <c r="B1364" s="110"/>
      <c r="C1364" s="18"/>
      <c r="D1364" s="16"/>
      <c r="E1364" s="17"/>
      <c r="F1364" s="18"/>
      <c r="G1364" s="19"/>
      <c r="H1364" s="19">
        <f t="shared" si="70"/>
        <v>0</v>
      </c>
      <c r="K1364" s="1"/>
    </row>
    <row r="1365" spans="1:11" hidden="1" x14ac:dyDescent="0.2">
      <c r="B1365" s="110"/>
      <c r="C1365" s="18"/>
      <c r="D1365" s="16"/>
      <c r="E1365" s="17"/>
      <c r="F1365" s="18"/>
      <c r="G1365" s="19"/>
      <c r="H1365" s="19">
        <f t="shared" si="70"/>
        <v>0</v>
      </c>
      <c r="K1365" s="1"/>
    </row>
    <row r="1366" spans="1:11" hidden="1" x14ac:dyDescent="0.2">
      <c r="B1366" s="110"/>
      <c r="C1366" s="18"/>
      <c r="D1366" s="16"/>
      <c r="E1366" s="17"/>
      <c r="F1366" s="18"/>
      <c r="G1366" s="19"/>
      <c r="H1366" s="19">
        <f t="shared" si="70"/>
        <v>0</v>
      </c>
      <c r="K1366" s="1"/>
    </row>
    <row r="1367" spans="1:11" hidden="1" x14ac:dyDescent="0.2">
      <c r="B1367" s="110"/>
      <c r="C1367" s="18"/>
      <c r="D1367" s="16"/>
      <c r="E1367" s="17"/>
      <c r="F1367" s="18"/>
      <c r="G1367" s="19"/>
      <c r="H1367" s="19">
        <f t="shared" si="70"/>
        <v>0</v>
      </c>
      <c r="K1367" s="1"/>
    </row>
    <row r="1368" spans="1:11" hidden="1" x14ac:dyDescent="0.2">
      <c r="B1368" s="110"/>
      <c r="C1368" s="18"/>
      <c r="D1368" s="16"/>
      <c r="E1368" s="17"/>
      <c r="F1368" s="18"/>
      <c r="G1368" s="19"/>
      <c r="H1368" s="19">
        <f t="shared" si="70"/>
        <v>0</v>
      </c>
      <c r="K1368" s="1"/>
    </row>
    <row r="1369" spans="1:11" hidden="1" x14ac:dyDescent="0.2">
      <c r="B1369" s="110"/>
      <c r="C1369" s="18"/>
      <c r="D1369" s="16"/>
      <c r="E1369" s="17"/>
      <c r="F1369" s="18"/>
      <c r="G1369" s="19"/>
      <c r="H1369" s="19">
        <f t="shared" si="70"/>
        <v>0</v>
      </c>
      <c r="K1369" s="1"/>
    </row>
    <row r="1370" spans="1:11" hidden="1" x14ac:dyDescent="0.2">
      <c r="B1370" s="110"/>
      <c r="C1370" s="18"/>
      <c r="D1370" s="16"/>
      <c r="E1370" s="17"/>
      <c r="F1370" s="18"/>
      <c r="G1370" s="19"/>
      <c r="H1370" s="19">
        <f t="shared" si="70"/>
        <v>0</v>
      </c>
      <c r="K1370" s="1"/>
    </row>
    <row r="1371" spans="1:11" ht="15.75" hidden="1" thickBot="1" x14ac:dyDescent="0.25">
      <c r="B1371" s="111"/>
      <c r="C1371" s="18"/>
      <c r="D1371" s="16"/>
      <c r="E1371" s="17"/>
      <c r="F1371" s="18"/>
      <c r="G1371" s="19"/>
      <c r="H1371" s="19">
        <f>D1371*G1371</f>
        <v>0</v>
      </c>
      <c r="K1371" s="1"/>
    </row>
    <row r="1372" spans="1:11" ht="16.5" hidden="1" thickTop="1" thickBot="1" x14ac:dyDescent="0.25">
      <c r="H1372" s="22">
        <f>SUM(H1362:H1371)</f>
        <v>0</v>
      </c>
      <c r="K1372" s="1"/>
    </row>
    <row r="1373" spans="1:11" ht="15.75" hidden="1" thickTop="1" x14ac:dyDescent="0.2">
      <c r="K1373" s="1"/>
    </row>
    <row r="1374" spans="1:11" ht="15.75" hidden="1" x14ac:dyDescent="0.25">
      <c r="A1374" s="1">
        <v>79</v>
      </c>
      <c r="B1374" s="11" t="s">
        <v>6</v>
      </c>
      <c r="C1374" s="12" t="s">
        <v>7</v>
      </c>
      <c r="D1374" s="12" t="s">
        <v>8</v>
      </c>
      <c r="E1374" s="13" t="s">
        <v>9</v>
      </c>
      <c r="F1374" s="12" t="s">
        <v>10</v>
      </c>
      <c r="G1374" s="14" t="s">
        <v>11</v>
      </c>
      <c r="H1374" s="14" t="s">
        <v>12</v>
      </c>
      <c r="K1374" s="1"/>
    </row>
    <row r="1375" spans="1:11" hidden="1" x14ac:dyDescent="0.2">
      <c r="B1375" s="109"/>
      <c r="C1375" s="18"/>
      <c r="D1375" s="16"/>
      <c r="E1375" s="17"/>
      <c r="F1375" s="18"/>
      <c r="G1375" s="19"/>
      <c r="H1375" s="19">
        <f>D1375*G1375</f>
        <v>0</v>
      </c>
      <c r="K1375" s="1"/>
    </row>
    <row r="1376" spans="1:11" hidden="1" x14ac:dyDescent="0.2">
      <c r="B1376" s="110"/>
      <c r="C1376" s="18"/>
      <c r="D1376" s="16"/>
      <c r="E1376" s="17"/>
      <c r="F1376" s="18"/>
      <c r="G1376" s="19"/>
      <c r="H1376" s="19">
        <f>D1376*G1376</f>
        <v>0</v>
      </c>
      <c r="K1376" s="1"/>
    </row>
    <row r="1377" spans="1:11" ht="15.75" hidden="1" thickBot="1" x14ac:dyDescent="0.25">
      <c r="B1377" s="111"/>
      <c r="C1377" s="18"/>
      <c r="D1377" s="16"/>
      <c r="E1377" s="17"/>
      <c r="F1377" s="18"/>
      <c r="G1377" s="19"/>
      <c r="H1377" s="19">
        <f>D1377*G1377</f>
        <v>0</v>
      </c>
      <c r="K1377" s="1"/>
    </row>
    <row r="1378" spans="1:11" ht="16.5" hidden="1" thickTop="1" thickBot="1" x14ac:dyDescent="0.25">
      <c r="H1378" s="22">
        <f>SUM(H1375:H1377)</f>
        <v>0</v>
      </c>
      <c r="K1378" s="1"/>
    </row>
    <row r="1379" spans="1:11" ht="15.75" hidden="1" thickTop="1" x14ac:dyDescent="0.2">
      <c r="K1379" s="1"/>
    </row>
    <row r="1380" spans="1:11" ht="15.75" hidden="1" x14ac:dyDescent="0.25">
      <c r="A1380" s="1">
        <v>80</v>
      </c>
      <c r="B1380" s="11" t="s">
        <v>6</v>
      </c>
      <c r="C1380" s="12" t="s">
        <v>7</v>
      </c>
      <c r="D1380" s="12" t="s">
        <v>8</v>
      </c>
      <c r="E1380" s="13" t="s">
        <v>9</v>
      </c>
      <c r="F1380" s="12" t="s">
        <v>10</v>
      </c>
      <c r="G1380" s="14" t="s">
        <v>11</v>
      </c>
      <c r="H1380" s="14" t="s">
        <v>12</v>
      </c>
      <c r="K1380" s="1"/>
    </row>
    <row r="1381" spans="1:11" hidden="1" x14ac:dyDescent="0.2">
      <c r="B1381" s="109"/>
      <c r="C1381" s="18"/>
      <c r="D1381" s="16"/>
      <c r="E1381" s="17"/>
      <c r="F1381" s="18"/>
      <c r="G1381" s="19"/>
      <c r="H1381" s="19">
        <f>D1381*G1381</f>
        <v>0</v>
      </c>
      <c r="K1381" s="1"/>
    </row>
    <row r="1382" spans="1:11" hidden="1" x14ac:dyDescent="0.2">
      <c r="B1382" s="110"/>
      <c r="C1382" s="18"/>
      <c r="D1382" s="16"/>
      <c r="E1382" s="17"/>
      <c r="F1382" s="18"/>
      <c r="G1382" s="19"/>
      <c r="H1382" s="19">
        <f>D1382*G1382</f>
        <v>0</v>
      </c>
      <c r="K1382" s="1"/>
    </row>
    <row r="1383" spans="1:11" ht="15.75" hidden="1" thickBot="1" x14ac:dyDescent="0.25">
      <c r="B1383" s="111"/>
      <c r="C1383" s="18"/>
      <c r="D1383" s="16"/>
      <c r="E1383" s="17"/>
      <c r="F1383" s="18"/>
      <c r="G1383" s="19"/>
      <c r="H1383" s="19">
        <f>D1383*G1383</f>
        <v>0</v>
      </c>
      <c r="K1383" s="1"/>
    </row>
    <row r="1384" spans="1:11" ht="16.5" hidden="1" thickTop="1" thickBot="1" x14ac:dyDescent="0.25">
      <c r="H1384" s="22">
        <f>SUM(H1381:H1383)</f>
        <v>0</v>
      </c>
      <c r="K1384" s="1"/>
    </row>
    <row r="1385" spans="1:11" ht="15.75" hidden="1" thickTop="1" x14ac:dyDescent="0.2">
      <c r="K1385" s="1"/>
    </row>
    <row r="1386" spans="1:11" ht="15.75" hidden="1" x14ac:dyDescent="0.25">
      <c r="A1386" s="1">
        <v>81</v>
      </c>
      <c r="B1386" s="11" t="s">
        <v>6</v>
      </c>
      <c r="C1386" s="12" t="s">
        <v>7</v>
      </c>
      <c r="D1386" s="12" t="s">
        <v>8</v>
      </c>
      <c r="E1386" s="13" t="s">
        <v>9</v>
      </c>
      <c r="F1386" s="12" t="s">
        <v>10</v>
      </c>
      <c r="G1386" s="14" t="s">
        <v>11</v>
      </c>
      <c r="H1386" s="14" t="s">
        <v>12</v>
      </c>
      <c r="K1386" s="1"/>
    </row>
    <row r="1387" spans="1:11" hidden="1" x14ac:dyDescent="0.2">
      <c r="B1387" s="109"/>
      <c r="C1387" s="18"/>
      <c r="D1387" s="16"/>
      <c r="E1387" s="17"/>
      <c r="F1387" s="18"/>
      <c r="G1387" s="19"/>
      <c r="H1387" s="19">
        <f>D1387*G1387</f>
        <v>0</v>
      </c>
      <c r="K1387" s="1"/>
    </row>
    <row r="1388" spans="1:11" hidden="1" x14ac:dyDescent="0.2">
      <c r="B1388" s="110"/>
      <c r="C1388" s="18"/>
      <c r="D1388" s="16"/>
      <c r="E1388" s="17"/>
      <c r="F1388" s="18"/>
      <c r="G1388" s="19"/>
      <c r="H1388" s="19">
        <f t="shared" ref="H1388:H1399" si="71">D1388*G1388</f>
        <v>0</v>
      </c>
      <c r="K1388" s="1"/>
    </row>
    <row r="1389" spans="1:11" hidden="1" x14ac:dyDescent="0.2">
      <c r="B1389" s="110"/>
      <c r="C1389" s="18"/>
      <c r="D1389" s="16"/>
      <c r="E1389" s="17"/>
      <c r="F1389" s="18"/>
      <c r="G1389" s="19"/>
      <c r="H1389" s="19">
        <f t="shared" si="71"/>
        <v>0</v>
      </c>
      <c r="K1389" s="1"/>
    </row>
    <row r="1390" spans="1:11" hidden="1" x14ac:dyDescent="0.2">
      <c r="B1390" s="110"/>
      <c r="C1390" s="18"/>
      <c r="D1390" s="16"/>
      <c r="E1390" s="17"/>
      <c r="F1390" s="18"/>
      <c r="G1390" s="19"/>
      <c r="H1390" s="19">
        <f t="shared" si="71"/>
        <v>0</v>
      </c>
      <c r="K1390" s="1"/>
    </row>
    <row r="1391" spans="1:11" hidden="1" x14ac:dyDescent="0.2">
      <c r="B1391" s="110"/>
      <c r="C1391" s="18"/>
      <c r="D1391" s="16"/>
      <c r="E1391" s="17"/>
      <c r="F1391" s="18"/>
      <c r="G1391" s="19"/>
      <c r="H1391" s="19">
        <f t="shared" si="71"/>
        <v>0</v>
      </c>
      <c r="K1391" s="1"/>
    </row>
    <row r="1392" spans="1:11" hidden="1" x14ac:dyDescent="0.2">
      <c r="B1392" s="110"/>
      <c r="C1392" s="18"/>
      <c r="D1392" s="16"/>
      <c r="E1392" s="17"/>
      <c r="F1392" s="18"/>
      <c r="G1392" s="19"/>
      <c r="H1392" s="19">
        <f t="shared" si="71"/>
        <v>0</v>
      </c>
      <c r="K1392" s="1"/>
    </row>
    <row r="1393" spans="1:11" hidden="1" x14ac:dyDescent="0.2">
      <c r="B1393" s="110"/>
      <c r="C1393" s="18"/>
      <c r="D1393" s="16"/>
      <c r="E1393" s="17"/>
      <c r="F1393" s="18"/>
      <c r="G1393" s="19"/>
      <c r="H1393" s="19">
        <f t="shared" si="71"/>
        <v>0</v>
      </c>
      <c r="K1393" s="1"/>
    </row>
    <row r="1394" spans="1:11" hidden="1" x14ac:dyDescent="0.2">
      <c r="B1394" s="110"/>
      <c r="C1394" s="18"/>
      <c r="D1394" s="16"/>
      <c r="E1394" s="17"/>
      <c r="F1394" s="18"/>
      <c r="G1394" s="19"/>
      <c r="H1394" s="19">
        <f t="shared" si="71"/>
        <v>0</v>
      </c>
      <c r="K1394" s="1"/>
    </row>
    <row r="1395" spans="1:11" hidden="1" x14ac:dyDescent="0.2">
      <c r="B1395" s="110"/>
      <c r="C1395" s="18"/>
      <c r="D1395" s="16"/>
      <c r="E1395" s="17"/>
      <c r="F1395" s="18"/>
      <c r="G1395" s="19"/>
      <c r="H1395" s="19">
        <f t="shared" si="71"/>
        <v>0</v>
      </c>
      <c r="K1395" s="1"/>
    </row>
    <row r="1396" spans="1:11" hidden="1" x14ac:dyDescent="0.2">
      <c r="B1396" s="110"/>
      <c r="C1396" s="18"/>
      <c r="D1396" s="16"/>
      <c r="E1396" s="17"/>
      <c r="F1396" s="18"/>
      <c r="G1396" s="19"/>
      <c r="H1396" s="19">
        <f t="shared" si="71"/>
        <v>0</v>
      </c>
      <c r="K1396" s="1"/>
    </row>
    <row r="1397" spans="1:11" hidden="1" x14ac:dyDescent="0.2">
      <c r="B1397" s="110"/>
      <c r="C1397" s="18"/>
      <c r="D1397" s="16"/>
      <c r="E1397" s="17"/>
      <c r="F1397" s="18"/>
      <c r="G1397" s="19"/>
      <c r="H1397" s="19">
        <f t="shared" si="71"/>
        <v>0</v>
      </c>
      <c r="K1397" s="1"/>
    </row>
    <row r="1398" spans="1:11" hidden="1" x14ac:dyDescent="0.2">
      <c r="B1398" s="110"/>
      <c r="C1398" s="18"/>
      <c r="D1398" s="16"/>
      <c r="E1398" s="17"/>
      <c r="F1398" s="18"/>
      <c r="G1398" s="19"/>
      <c r="H1398" s="19">
        <f t="shared" si="71"/>
        <v>0</v>
      </c>
      <c r="K1398" s="1"/>
    </row>
    <row r="1399" spans="1:11" hidden="1" x14ac:dyDescent="0.2">
      <c r="B1399" s="110"/>
      <c r="C1399" s="18"/>
      <c r="D1399" s="16"/>
      <c r="E1399" s="17"/>
      <c r="F1399" s="18"/>
      <c r="G1399" s="19"/>
      <c r="H1399" s="19">
        <f t="shared" si="71"/>
        <v>0</v>
      </c>
      <c r="K1399" s="1"/>
    </row>
    <row r="1400" spans="1:11" ht="15.75" hidden="1" thickBot="1" x14ac:dyDescent="0.25">
      <c r="B1400" s="111"/>
      <c r="C1400" s="18"/>
      <c r="D1400" s="16"/>
      <c r="E1400" s="17"/>
      <c r="F1400" s="18"/>
      <c r="G1400" s="19"/>
      <c r="H1400" s="19">
        <f>D1400*G1400</f>
        <v>0</v>
      </c>
      <c r="K1400" s="1"/>
    </row>
    <row r="1401" spans="1:11" ht="16.5" hidden="1" thickTop="1" thickBot="1" x14ac:dyDescent="0.25">
      <c r="H1401" s="22">
        <f>SUM(H1387:H1400)</f>
        <v>0</v>
      </c>
      <c r="K1401" s="1"/>
    </row>
    <row r="1402" spans="1:11" ht="15.75" hidden="1" thickTop="1" x14ac:dyDescent="0.2">
      <c r="K1402" s="1"/>
    </row>
    <row r="1403" spans="1:11" ht="15.75" hidden="1" x14ac:dyDescent="0.25">
      <c r="A1403" s="1">
        <v>82</v>
      </c>
      <c r="B1403" s="11" t="s">
        <v>6</v>
      </c>
      <c r="C1403" s="12" t="s">
        <v>7</v>
      </c>
      <c r="D1403" s="12" t="s">
        <v>8</v>
      </c>
      <c r="E1403" s="13" t="s">
        <v>9</v>
      </c>
      <c r="F1403" s="12" t="s">
        <v>10</v>
      </c>
      <c r="G1403" s="14" t="s">
        <v>11</v>
      </c>
      <c r="H1403" s="14" t="s">
        <v>12</v>
      </c>
      <c r="K1403" s="1"/>
    </row>
    <row r="1404" spans="1:11" hidden="1" x14ac:dyDescent="0.2">
      <c r="B1404" s="109"/>
      <c r="C1404" s="18"/>
      <c r="D1404" s="16"/>
      <c r="E1404" s="17"/>
      <c r="F1404" s="18"/>
      <c r="G1404" s="19"/>
      <c r="H1404" s="19">
        <f>D1404*G1404</f>
        <v>0</v>
      </c>
      <c r="K1404" s="1"/>
    </row>
    <row r="1405" spans="1:11" hidden="1" x14ac:dyDescent="0.2">
      <c r="B1405" s="110"/>
      <c r="C1405" s="18"/>
      <c r="D1405" s="16"/>
      <c r="E1405" s="17"/>
      <c r="F1405" s="18"/>
      <c r="G1405" s="19"/>
      <c r="H1405" s="19">
        <f>D1405*G1405</f>
        <v>0</v>
      </c>
      <c r="K1405" s="1"/>
    </row>
    <row r="1406" spans="1:11" ht="15.75" hidden="1" thickBot="1" x14ac:dyDescent="0.25">
      <c r="B1406" s="111"/>
      <c r="C1406" s="18"/>
      <c r="D1406" s="16"/>
      <c r="E1406" s="17"/>
      <c r="F1406" s="18"/>
      <c r="G1406" s="19"/>
      <c r="H1406" s="19">
        <f>D1406*G1406</f>
        <v>0</v>
      </c>
      <c r="K1406" s="1"/>
    </row>
    <row r="1407" spans="1:11" ht="16.5" hidden="1" thickTop="1" thickBot="1" x14ac:dyDescent="0.25">
      <c r="H1407" s="22">
        <f>SUM(H1404:H1406)</f>
        <v>0</v>
      </c>
      <c r="K1407" s="1"/>
    </row>
    <row r="1408" spans="1:11" ht="15.75" hidden="1" thickTop="1" x14ac:dyDescent="0.2">
      <c r="K1408" s="1"/>
    </row>
    <row r="1409" spans="1:11" ht="15.75" hidden="1" x14ac:dyDescent="0.25">
      <c r="A1409" s="1">
        <v>83</v>
      </c>
      <c r="B1409" s="11" t="s">
        <v>6</v>
      </c>
      <c r="C1409" s="12" t="s">
        <v>7</v>
      </c>
      <c r="D1409" s="12" t="s">
        <v>8</v>
      </c>
      <c r="E1409" s="13" t="s">
        <v>9</v>
      </c>
      <c r="F1409" s="12" t="s">
        <v>10</v>
      </c>
      <c r="G1409" s="14" t="s">
        <v>11</v>
      </c>
      <c r="H1409" s="14" t="s">
        <v>12</v>
      </c>
      <c r="K1409" s="1"/>
    </row>
    <row r="1410" spans="1:11" hidden="1" x14ac:dyDescent="0.2">
      <c r="B1410" s="109"/>
      <c r="C1410" s="18"/>
      <c r="D1410" s="16"/>
      <c r="E1410" s="17"/>
      <c r="F1410" s="18"/>
      <c r="G1410" s="19"/>
      <c r="H1410" s="19">
        <f>D1410*G1410</f>
        <v>0</v>
      </c>
      <c r="K1410" s="1"/>
    </row>
    <row r="1411" spans="1:11" hidden="1" x14ac:dyDescent="0.2">
      <c r="B1411" s="110"/>
      <c r="C1411" s="18"/>
      <c r="D1411" s="16"/>
      <c r="E1411" s="17"/>
      <c r="F1411" s="18"/>
      <c r="G1411" s="19"/>
      <c r="H1411" s="19">
        <f>D1411*G1411</f>
        <v>0</v>
      </c>
      <c r="K1411" s="1"/>
    </row>
    <row r="1412" spans="1:11" ht="15.75" hidden="1" thickBot="1" x14ac:dyDescent="0.25">
      <c r="B1412" s="111"/>
      <c r="C1412" s="18"/>
      <c r="D1412" s="16"/>
      <c r="E1412" s="17"/>
      <c r="F1412" s="18"/>
      <c r="G1412" s="19"/>
      <c r="H1412" s="19">
        <f>D1412*G1412</f>
        <v>0</v>
      </c>
      <c r="K1412" s="1"/>
    </row>
    <row r="1413" spans="1:11" ht="16.5" hidden="1" thickTop="1" thickBot="1" x14ac:dyDescent="0.25">
      <c r="H1413" s="22">
        <f>SUM(H1410:H1412)</f>
        <v>0</v>
      </c>
      <c r="K1413" s="1"/>
    </row>
    <row r="1414" spans="1:11" ht="15.75" hidden="1" thickTop="1" x14ac:dyDescent="0.2">
      <c r="K1414" s="1"/>
    </row>
    <row r="1415" spans="1:11" ht="15.75" hidden="1" x14ac:dyDescent="0.25">
      <c r="A1415" s="1">
        <v>84</v>
      </c>
      <c r="B1415" s="11" t="s">
        <v>6</v>
      </c>
      <c r="C1415" s="12" t="s">
        <v>7</v>
      </c>
      <c r="D1415" s="12" t="s">
        <v>8</v>
      </c>
      <c r="E1415" s="13" t="s">
        <v>9</v>
      </c>
      <c r="F1415" s="12" t="s">
        <v>10</v>
      </c>
      <c r="G1415" s="14" t="s">
        <v>11</v>
      </c>
      <c r="H1415" s="14" t="s">
        <v>12</v>
      </c>
      <c r="K1415" s="1"/>
    </row>
    <row r="1416" spans="1:11" hidden="1" x14ac:dyDescent="0.2">
      <c r="B1416" s="109"/>
      <c r="C1416" s="18"/>
      <c r="D1416" s="16"/>
      <c r="E1416" s="17"/>
      <c r="F1416" s="18"/>
      <c r="G1416" s="19"/>
      <c r="H1416" s="19">
        <f>D1416*G1416</f>
        <v>0</v>
      </c>
      <c r="K1416" s="1"/>
    </row>
    <row r="1417" spans="1:11" hidden="1" x14ac:dyDescent="0.2">
      <c r="B1417" s="110"/>
      <c r="C1417" s="18"/>
      <c r="D1417" s="16"/>
      <c r="E1417" s="17"/>
      <c r="F1417" s="18"/>
      <c r="G1417" s="19"/>
      <c r="H1417" s="19">
        <f>D1417*G1417</f>
        <v>0</v>
      </c>
      <c r="K1417" s="1"/>
    </row>
    <row r="1418" spans="1:11" ht="15.75" hidden="1" thickBot="1" x14ac:dyDescent="0.25">
      <c r="B1418" s="111"/>
      <c r="C1418" s="18"/>
      <c r="D1418" s="16"/>
      <c r="E1418" s="17"/>
      <c r="F1418" s="18"/>
      <c r="G1418" s="19"/>
      <c r="H1418" s="19">
        <f>D1418*G1418</f>
        <v>0</v>
      </c>
      <c r="K1418" s="1"/>
    </row>
    <row r="1419" spans="1:11" ht="16.5" hidden="1" thickTop="1" thickBot="1" x14ac:dyDescent="0.25">
      <c r="E1419" s="3"/>
      <c r="H1419" s="22">
        <f>SUM(H1416:H1418)</f>
        <v>0</v>
      </c>
      <c r="K1419" s="1"/>
    </row>
    <row r="1420" spans="1:11" ht="15.75" hidden="1" thickTop="1" x14ac:dyDescent="0.2">
      <c r="K1420" s="1"/>
    </row>
    <row r="1421" spans="1:11" ht="15.75" hidden="1" x14ac:dyDescent="0.25">
      <c r="A1421" s="1">
        <v>85</v>
      </c>
      <c r="B1421" s="11" t="s">
        <v>6</v>
      </c>
      <c r="C1421" s="12" t="s">
        <v>7</v>
      </c>
      <c r="D1421" s="12" t="s">
        <v>8</v>
      </c>
      <c r="E1421" s="13" t="s">
        <v>9</v>
      </c>
      <c r="F1421" s="12" t="s">
        <v>10</v>
      </c>
      <c r="G1421" s="14" t="s">
        <v>11</v>
      </c>
      <c r="H1421" s="14" t="s">
        <v>12</v>
      </c>
      <c r="K1421" s="1"/>
    </row>
    <row r="1422" spans="1:11" hidden="1" x14ac:dyDescent="0.2">
      <c r="B1422" s="109"/>
      <c r="C1422" s="18"/>
      <c r="D1422" s="16"/>
      <c r="E1422" s="17"/>
      <c r="F1422" s="18"/>
      <c r="G1422" s="19"/>
      <c r="H1422" s="19">
        <f>D1422*G1422</f>
        <v>0</v>
      </c>
      <c r="K1422" s="1"/>
    </row>
    <row r="1423" spans="1:11" hidden="1" x14ac:dyDescent="0.2">
      <c r="B1423" s="110"/>
      <c r="C1423" s="18"/>
      <c r="D1423" s="16"/>
      <c r="E1423" s="17"/>
      <c r="F1423" s="18"/>
      <c r="G1423" s="19"/>
      <c r="H1423" s="19">
        <f>D1423*G1423</f>
        <v>0</v>
      </c>
      <c r="K1423" s="1"/>
    </row>
    <row r="1424" spans="1:11" ht="15.75" hidden="1" thickBot="1" x14ac:dyDescent="0.25">
      <c r="B1424" s="111"/>
      <c r="C1424" s="18"/>
      <c r="D1424" s="16"/>
      <c r="E1424" s="17"/>
      <c r="F1424" s="18"/>
      <c r="G1424" s="19"/>
      <c r="H1424" s="19">
        <f>D1424*G1424</f>
        <v>0</v>
      </c>
      <c r="K1424" s="1"/>
    </row>
    <row r="1425" spans="1:11" ht="16.5" hidden="1" thickTop="1" thickBot="1" x14ac:dyDescent="0.25">
      <c r="H1425" s="22">
        <f>SUM(H1422:H1424)</f>
        <v>0</v>
      </c>
      <c r="K1425" s="1"/>
    </row>
    <row r="1426" spans="1:11" ht="15.75" hidden="1" thickTop="1" x14ac:dyDescent="0.2">
      <c r="K1426" s="1"/>
    </row>
    <row r="1427" spans="1:11" ht="15.75" hidden="1" x14ac:dyDescent="0.25">
      <c r="A1427" s="1">
        <v>86</v>
      </c>
      <c r="B1427" s="11" t="s">
        <v>6</v>
      </c>
      <c r="C1427" s="12" t="s">
        <v>7</v>
      </c>
      <c r="D1427" s="12" t="s">
        <v>8</v>
      </c>
      <c r="E1427" s="13" t="s">
        <v>9</v>
      </c>
      <c r="F1427" s="12" t="s">
        <v>10</v>
      </c>
      <c r="G1427" s="14" t="s">
        <v>11</v>
      </c>
      <c r="H1427" s="14" t="s">
        <v>12</v>
      </c>
      <c r="K1427" s="1"/>
    </row>
    <row r="1428" spans="1:11" hidden="1" x14ac:dyDescent="0.2">
      <c r="B1428" s="109"/>
      <c r="C1428" s="18"/>
      <c r="D1428" s="16"/>
      <c r="E1428" s="17"/>
      <c r="F1428" s="18"/>
      <c r="G1428" s="19"/>
      <c r="H1428" s="19">
        <f>D1428*G1428</f>
        <v>0</v>
      </c>
      <c r="K1428" s="1"/>
    </row>
    <row r="1429" spans="1:11" hidden="1" x14ac:dyDescent="0.2">
      <c r="B1429" s="110"/>
      <c r="C1429" s="18"/>
      <c r="D1429" s="16"/>
      <c r="E1429" s="17"/>
      <c r="F1429" s="18"/>
      <c r="G1429" s="19"/>
      <c r="H1429" s="19">
        <f>D1429*G1429</f>
        <v>0</v>
      </c>
      <c r="K1429" s="1"/>
    </row>
    <row r="1430" spans="1:11" ht="15.75" hidden="1" thickBot="1" x14ac:dyDescent="0.25">
      <c r="B1430" s="111"/>
      <c r="C1430" s="18"/>
      <c r="D1430" s="16"/>
      <c r="E1430" s="17"/>
      <c r="F1430" s="18"/>
      <c r="G1430" s="19"/>
      <c r="H1430" s="19">
        <f>D1430*G1430</f>
        <v>0</v>
      </c>
      <c r="K1430" s="1"/>
    </row>
    <row r="1431" spans="1:11" ht="16.5" hidden="1" thickTop="1" thickBot="1" x14ac:dyDescent="0.25">
      <c r="H1431" s="22">
        <f>SUM(H1428:H1430)</f>
        <v>0</v>
      </c>
      <c r="K1431" s="1"/>
    </row>
    <row r="1432" spans="1:11" ht="15.75" hidden="1" thickTop="1" x14ac:dyDescent="0.2">
      <c r="K1432" s="1"/>
    </row>
    <row r="1433" spans="1:11" ht="15.75" hidden="1" x14ac:dyDescent="0.25">
      <c r="A1433" s="1">
        <v>87</v>
      </c>
      <c r="B1433" s="11" t="s">
        <v>6</v>
      </c>
      <c r="C1433" s="12" t="s">
        <v>7</v>
      </c>
      <c r="D1433" s="12" t="s">
        <v>8</v>
      </c>
      <c r="E1433" s="13" t="s">
        <v>9</v>
      </c>
      <c r="F1433" s="12" t="s">
        <v>10</v>
      </c>
      <c r="G1433" s="14" t="s">
        <v>11</v>
      </c>
      <c r="H1433" s="14" t="s">
        <v>12</v>
      </c>
      <c r="K1433" s="1"/>
    </row>
    <row r="1434" spans="1:11" hidden="1" x14ac:dyDescent="0.2">
      <c r="B1434" s="109"/>
      <c r="C1434" s="18"/>
      <c r="D1434" s="16"/>
      <c r="E1434" s="17"/>
      <c r="F1434" s="18"/>
      <c r="G1434" s="19"/>
      <c r="H1434" s="19">
        <f>D1434*G1434</f>
        <v>0</v>
      </c>
      <c r="K1434" s="1"/>
    </row>
    <row r="1435" spans="1:11" hidden="1" x14ac:dyDescent="0.2">
      <c r="B1435" s="110"/>
      <c r="C1435" s="18"/>
      <c r="D1435" s="16"/>
      <c r="E1435" s="17"/>
      <c r="F1435" s="18"/>
      <c r="G1435" s="19"/>
      <c r="H1435" s="19">
        <f t="shared" ref="H1435:H1444" si="72">D1435*G1435</f>
        <v>0</v>
      </c>
      <c r="K1435" s="1"/>
    </row>
    <row r="1436" spans="1:11" hidden="1" x14ac:dyDescent="0.2">
      <c r="B1436" s="110"/>
      <c r="C1436" s="18"/>
      <c r="D1436" s="16"/>
      <c r="E1436" s="17"/>
      <c r="F1436" s="18"/>
      <c r="G1436" s="19"/>
      <c r="H1436" s="19">
        <f t="shared" si="72"/>
        <v>0</v>
      </c>
      <c r="K1436" s="1"/>
    </row>
    <row r="1437" spans="1:11" hidden="1" x14ac:dyDescent="0.2">
      <c r="B1437" s="110"/>
      <c r="C1437" s="18"/>
      <c r="D1437" s="16"/>
      <c r="E1437" s="17"/>
      <c r="F1437" s="18"/>
      <c r="G1437" s="19"/>
      <c r="H1437" s="19">
        <f t="shared" si="72"/>
        <v>0</v>
      </c>
      <c r="K1437" s="1"/>
    </row>
    <row r="1438" spans="1:11" hidden="1" x14ac:dyDescent="0.2">
      <c r="B1438" s="110"/>
      <c r="C1438" s="18"/>
      <c r="D1438" s="16"/>
      <c r="E1438" s="17"/>
      <c r="F1438" s="18"/>
      <c r="G1438" s="19"/>
      <c r="H1438" s="19">
        <f t="shared" si="72"/>
        <v>0</v>
      </c>
      <c r="K1438" s="1"/>
    </row>
    <row r="1439" spans="1:11" hidden="1" x14ac:dyDescent="0.2">
      <c r="B1439" s="110"/>
      <c r="C1439" s="18"/>
      <c r="D1439" s="16"/>
      <c r="E1439" s="17"/>
      <c r="F1439" s="18"/>
      <c r="G1439" s="19"/>
      <c r="H1439" s="19">
        <f t="shared" si="72"/>
        <v>0</v>
      </c>
      <c r="K1439" s="1"/>
    </row>
    <row r="1440" spans="1:11" hidden="1" x14ac:dyDescent="0.2">
      <c r="B1440" s="110"/>
      <c r="C1440" s="18"/>
      <c r="D1440" s="16"/>
      <c r="E1440" s="17"/>
      <c r="F1440" s="18"/>
      <c r="G1440" s="19"/>
      <c r="H1440" s="19">
        <f t="shared" si="72"/>
        <v>0</v>
      </c>
      <c r="K1440" s="1"/>
    </row>
    <row r="1441" spans="1:11" hidden="1" x14ac:dyDescent="0.2">
      <c r="B1441" s="110"/>
      <c r="C1441" s="18"/>
      <c r="D1441" s="16"/>
      <c r="E1441" s="17"/>
      <c r="F1441" s="18"/>
      <c r="G1441" s="19"/>
      <c r="H1441" s="19">
        <f t="shared" si="72"/>
        <v>0</v>
      </c>
      <c r="K1441" s="1"/>
    </row>
    <row r="1442" spans="1:11" hidden="1" x14ac:dyDescent="0.2">
      <c r="B1442" s="110"/>
      <c r="C1442" s="18"/>
      <c r="D1442" s="16"/>
      <c r="E1442" s="17"/>
      <c r="F1442" s="18"/>
      <c r="G1442" s="19"/>
      <c r="H1442" s="19">
        <f t="shared" si="72"/>
        <v>0</v>
      </c>
      <c r="K1442" s="1"/>
    </row>
    <row r="1443" spans="1:11" hidden="1" x14ac:dyDescent="0.2">
      <c r="B1443" s="110"/>
      <c r="C1443" s="18"/>
      <c r="D1443" s="16"/>
      <c r="E1443" s="17"/>
      <c r="F1443" s="18"/>
      <c r="G1443" s="19"/>
      <c r="H1443" s="19">
        <f t="shared" si="72"/>
        <v>0</v>
      </c>
      <c r="K1443" s="1"/>
    </row>
    <row r="1444" spans="1:11" hidden="1" x14ac:dyDescent="0.2">
      <c r="B1444" s="110"/>
      <c r="C1444" s="18"/>
      <c r="D1444" s="16"/>
      <c r="E1444" s="17"/>
      <c r="F1444" s="18"/>
      <c r="G1444" s="19"/>
      <c r="H1444" s="19">
        <f t="shared" si="72"/>
        <v>0</v>
      </c>
      <c r="K1444" s="1"/>
    </row>
    <row r="1445" spans="1:11" ht="15.75" hidden="1" thickBot="1" x14ac:dyDescent="0.25">
      <c r="B1445" s="111"/>
      <c r="C1445" s="18"/>
      <c r="D1445" s="16"/>
      <c r="E1445" s="17"/>
      <c r="F1445" s="18"/>
      <c r="G1445" s="19"/>
      <c r="H1445" s="19">
        <f>D1445*G1445</f>
        <v>0</v>
      </c>
      <c r="K1445" s="1"/>
    </row>
    <row r="1446" spans="1:11" ht="16.5" hidden="1" thickTop="1" thickBot="1" x14ac:dyDescent="0.25">
      <c r="H1446" s="22">
        <f>SUM(H1434:H1445)</f>
        <v>0</v>
      </c>
      <c r="K1446" s="1"/>
    </row>
    <row r="1447" spans="1:11" ht="15.75" hidden="1" thickTop="1" x14ac:dyDescent="0.2">
      <c r="K1447" s="1"/>
    </row>
    <row r="1448" spans="1:11" ht="15.75" hidden="1" x14ac:dyDescent="0.25">
      <c r="A1448" s="1">
        <v>88</v>
      </c>
      <c r="B1448" s="11" t="s">
        <v>6</v>
      </c>
      <c r="C1448" s="12" t="s">
        <v>7</v>
      </c>
      <c r="D1448" s="12" t="s">
        <v>8</v>
      </c>
      <c r="E1448" s="13" t="s">
        <v>9</v>
      </c>
      <c r="F1448" s="12" t="s">
        <v>10</v>
      </c>
      <c r="G1448" s="14" t="s">
        <v>11</v>
      </c>
      <c r="H1448" s="14" t="s">
        <v>12</v>
      </c>
      <c r="K1448" s="1"/>
    </row>
    <row r="1449" spans="1:11" hidden="1" x14ac:dyDescent="0.2">
      <c r="B1449" s="109"/>
      <c r="C1449" s="18"/>
      <c r="D1449" s="16"/>
      <c r="E1449" s="17"/>
      <c r="F1449" s="18"/>
      <c r="G1449" s="19"/>
      <c r="H1449" s="19">
        <f>D1449*G1449</f>
        <v>0</v>
      </c>
      <c r="K1449" s="1"/>
    </row>
    <row r="1450" spans="1:11" hidden="1" x14ac:dyDescent="0.2">
      <c r="B1450" s="110"/>
      <c r="C1450" s="18"/>
      <c r="D1450" s="16"/>
      <c r="E1450" s="17"/>
      <c r="F1450" s="18"/>
      <c r="G1450" s="19"/>
      <c r="H1450" s="19">
        <f>D1450*G1450</f>
        <v>0</v>
      </c>
      <c r="K1450" s="1"/>
    </row>
    <row r="1451" spans="1:11" ht="15.75" hidden="1" thickBot="1" x14ac:dyDescent="0.25">
      <c r="B1451" s="111"/>
      <c r="C1451" s="18"/>
      <c r="D1451" s="16"/>
      <c r="E1451" s="17"/>
      <c r="F1451" s="18"/>
      <c r="G1451" s="19"/>
      <c r="H1451" s="19">
        <f>D1451*G1451</f>
        <v>0</v>
      </c>
      <c r="K1451" s="1"/>
    </row>
    <row r="1452" spans="1:11" ht="16.5" hidden="1" thickTop="1" thickBot="1" x14ac:dyDescent="0.25">
      <c r="H1452" s="22">
        <f>SUM(H1449:H1451)</f>
        <v>0</v>
      </c>
      <c r="K1452" s="1"/>
    </row>
    <row r="1453" spans="1:11" ht="15.75" hidden="1" thickTop="1" x14ac:dyDescent="0.2">
      <c r="K1453" s="1"/>
    </row>
    <row r="1454" spans="1:11" ht="15.75" hidden="1" x14ac:dyDescent="0.25">
      <c r="A1454" s="1">
        <v>89</v>
      </c>
      <c r="B1454" s="11" t="s">
        <v>6</v>
      </c>
      <c r="C1454" s="12" t="s">
        <v>7</v>
      </c>
      <c r="D1454" s="12" t="s">
        <v>8</v>
      </c>
      <c r="E1454" s="13" t="s">
        <v>9</v>
      </c>
      <c r="F1454" s="12" t="s">
        <v>10</v>
      </c>
      <c r="G1454" s="14" t="s">
        <v>11</v>
      </c>
      <c r="H1454" s="14" t="s">
        <v>12</v>
      </c>
      <c r="K1454" s="1"/>
    </row>
    <row r="1455" spans="1:11" hidden="1" x14ac:dyDescent="0.2">
      <c r="B1455" s="109"/>
      <c r="C1455" s="18"/>
      <c r="D1455" s="16"/>
      <c r="E1455" s="17"/>
      <c r="F1455" s="18"/>
      <c r="G1455" s="19"/>
      <c r="H1455" s="19">
        <f>D1455*G1455</f>
        <v>0</v>
      </c>
      <c r="K1455" s="1"/>
    </row>
    <row r="1456" spans="1:11" hidden="1" x14ac:dyDescent="0.2">
      <c r="B1456" s="110"/>
      <c r="C1456" s="18"/>
      <c r="D1456" s="16"/>
      <c r="E1456" s="17"/>
      <c r="F1456" s="18"/>
      <c r="G1456" s="19"/>
      <c r="H1456" s="19">
        <f t="shared" ref="H1456:H1461" si="73">D1456*G1456</f>
        <v>0</v>
      </c>
      <c r="K1456" s="1"/>
    </row>
    <row r="1457" spans="1:11" hidden="1" x14ac:dyDescent="0.2">
      <c r="B1457" s="110"/>
      <c r="C1457" s="18"/>
      <c r="D1457" s="16"/>
      <c r="E1457" s="17"/>
      <c r="F1457" s="18"/>
      <c r="G1457" s="19"/>
      <c r="H1457" s="19">
        <f t="shared" si="73"/>
        <v>0</v>
      </c>
      <c r="K1457" s="1"/>
    </row>
    <row r="1458" spans="1:11" hidden="1" x14ac:dyDescent="0.2">
      <c r="B1458" s="110"/>
      <c r="C1458" s="18"/>
      <c r="D1458" s="16"/>
      <c r="E1458" s="17"/>
      <c r="F1458" s="18"/>
      <c r="G1458" s="19"/>
      <c r="H1458" s="19">
        <f t="shared" si="73"/>
        <v>0</v>
      </c>
      <c r="K1458" s="1"/>
    </row>
    <row r="1459" spans="1:11" hidden="1" x14ac:dyDescent="0.2">
      <c r="B1459" s="110"/>
      <c r="C1459" s="18"/>
      <c r="D1459" s="16"/>
      <c r="E1459" s="17"/>
      <c r="F1459" s="18"/>
      <c r="G1459" s="19"/>
      <c r="H1459" s="19">
        <f t="shared" si="73"/>
        <v>0</v>
      </c>
      <c r="K1459" s="1"/>
    </row>
    <row r="1460" spans="1:11" hidden="1" x14ac:dyDescent="0.2">
      <c r="B1460" s="110"/>
      <c r="C1460" s="18"/>
      <c r="D1460" s="16"/>
      <c r="E1460" s="17"/>
      <c r="F1460" s="18"/>
      <c r="G1460" s="19"/>
      <c r="H1460" s="19">
        <f t="shared" si="73"/>
        <v>0</v>
      </c>
      <c r="K1460" s="1"/>
    </row>
    <row r="1461" spans="1:11" hidden="1" x14ac:dyDescent="0.2">
      <c r="B1461" s="110"/>
      <c r="C1461" s="18"/>
      <c r="D1461" s="16"/>
      <c r="E1461" s="17"/>
      <c r="F1461" s="18"/>
      <c r="G1461" s="19"/>
      <c r="H1461" s="19">
        <f t="shared" si="73"/>
        <v>0</v>
      </c>
      <c r="K1461" s="1"/>
    </row>
    <row r="1462" spans="1:11" ht="15.75" hidden="1" thickBot="1" x14ac:dyDescent="0.25">
      <c r="B1462" s="111"/>
      <c r="C1462" s="18"/>
      <c r="D1462" s="16"/>
      <c r="E1462" s="17"/>
      <c r="F1462" s="18"/>
      <c r="G1462" s="19"/>
      <c r="H1462" s="19">
        <f>D1462*G1462</f>
        <v>0</v>
      </c>
      <c r="K1462" s="1"/>
    </row>
    <row r="1463" spans="1:11" ht="16.5" hidden="1" thickTop="1" thickBot="1" x14ac:dyDescent="0.25">
      <c r="H1463" s="22">
        <f>SUM(H1455:H1462)</f>
        <v>0</v>
      </c>
      <c r="K1463" s="1"/>
    </row>
    <row r="1464" spans="1:11" ht="15.75" hidden="1" thickTop="1" x14ac:dyDescent="0.2">
      <c r="K1464" s="1"/>
    </row>
    <row r="1465" spans="1:11" ht="15.75" hidden="1" x14ac:dyDescent="0.25">
      <c r="A1465" s="1">
        <v>90</v>
      </c>
      <c r="B1465" s="11" t="s">
        <v>6</v>
      </c>
      <c r="C1465" s="12" t="s">
        <v>7</v>
      </c>
      <c r="D1465" s="12" t="s">
        <v>8</v>
      </c>
      <c r="E1465" s="13" t="s">
        <v>9</v>
      </c>
      <c r="F1465" s="12" t="s">
        <v>10</v>
      </c>
      <c r="G1465" s="14" t="s">
        <v>11</v>
      </c>
      <c r="H1465" s="14" t="s">
        <v>12</v>
      </c>
      <c r="K1465" s="1"/>
    </row>
    <row r="1466" spans="1:11" hidden="1" x14ac:dyDescent="0.2">
      <c r="B1466" s="109"/>
      <c r="C1466" s="18"/>
      <c r="D1466" s="16"/>
      <c r="E1466" s="17"/>
      <c r="F1466" s="18"/>
      <c r="G1466" s="19"/>
      <c r="H1466" s="19">
        <f>D1466*G1466</f>
        <v>0</v>
      </c>
      <c r="K1466" s="1"/>
    </row>
    <row r="1467" spans="1:11" hidden="1" x14ac:dyDescent="0.2">
      <c r="B1467" s="110"/>
      <c r="C1467" s="18"/>
      <c r="D1467" s="16"/>
      <c r="E1467" s="17"/>
      <c r="F1467" s="18"/>
      <c r="G1467" s="19"/>
      <c r="H1467" s="19">
        <f t="shared" ref="H1467:H1474" si="74">D1467*G1467</f>
        <v>0</v>
      </c>
      <c r="K1467" s="1"/>
    </row>
    <row r="1468" spans="1:11" hidden="1" x14ac:dyDescent="0.2">
      <c r="B1468" s="110"/>
      <c r="C1468" s="18"/>
      <c r="D1468" s="16"/>
      <c r="E1468" s="17"/>
      <c r="F1468" s="18"/>
      <c r="G1468" s="19"/>
      <c r="H1468" s="19">
        <f t="shared" si="74"/>
        <v>0</v>
      </c>
      <c r="K1468" s="1"/>
    </row>
    <row r="1469" spans="1:11" hidden="1" x14ac:dyDescent="0.2">
      <c r="B1469" s="110"/>
      <c r="C1469" s="18"/>
      <c r="D1469" s="16"/>
      <c r="E1469" s="17"/>
      <c r="F1469" s="18"/>
      <c r="G1469" s="19"/>
      <c r="H1469" s="19">
        <f t="shared" si="74"/>
        <v>0</v>
      </c>
      <c r="K1469" s="1"/>
    </row>
    <row r="1470" spans="1:11" hidden="1" x14ac:dyDescent="0.2">
      <c r="B1470" s="110"/>
      <c r="C1470" s="18"/>
      <c r="D1470" s="16"/>
      <c r="E1470" s="17"/>
      <c r="F1470" s="18"/>
      <c r="G1470" s="19"/>
      <c r="H1470" s="19">
        <f t="shared" si="74"/>
        <v>0</v>
      </c>
      <c r="K1470" s="1"/>
    </row>
    <row r="1471" spans="1:11" hidden="1" x14ac:dyDescent="0.2">
      <c r="B1471" s="110"/>
      <c r="C1471" s="18"/>
      <c r="D1471" s="16"/>
      <c r="E1471" s="17"/>
      <c r="F1471" s="18"/>
      <c r="G1471" s="19"/>
      <c r="H1471" s="19">
        <f t="shared" si="74"/>
        <v>0</v>
      </c>
      <c r="K1471" s="1"/>
    </row>
    <row r="1472" spans="1:11" hidden="1" x14ac:dyDescent="0.2">
      <c r="B1472" s="110"/>
      <c r="C1472" s="18"/>
      <c r="D1472" s="16"/>
      <c r="E1472" s="17"/>
      <c r="F1472" s="18"/>
      <c r="G1472" s="19"/>
      <c r="H1472" s="19">
        <f t="shared" si="74"/>
        <v>0</v>
      </c>
      <c r="K1472" s="1"/>
    </row>
    <row r="1473" spans="1:11" hidden="1" x14ac:dyDescent="0.2">
      <c r="B1473" s="110"/>
      <c r="C1473" s="18"/>
      <c r="D1473" s="16"/>
      <c r="E1473" s="17"/>
      <c r="F1473" s="18"/>
      <c r="G1473" s="19"/>
      <c r="H1473" s="19">
        <f t="shared" si="74"/>
        <v>0</v>
      </c>
      <c r="K1473" s="1"/>
    </row>
    <row r="1474" spans="1:11" hidden="1" x14ac:dyDescent="0.2">
      <c r="B1474" s="110"/>
      <c r="C1474" s="18"/>
      <c r="D1474" s="16"/>
      <c r="E1474" s="17"/>
      <c r="F1474" s="18"/>
      <c r="G1474" s="19"/>
      <c r="H1474" s="19">
        <f t="shared" si="74"/>
        <v>0</v>
      </c>
      <c r="K1474" s="1"/>
    </row>
    <row r="1475" spans="1:11" ht="15.75" hidden="1" thickBot="1" x14ac:dyDescent="0.25">
      <c r="B1475" s="111"/>
      <c r="C1475" s="18"/>
      <c r="D1475" s="16"/>
      <c r="E1475" s="17"/>
      <c r="F1475" s="18"/>
      <c r="G1475" s="19"/>
      <c r="H1475" s="19">
        <f>D1475*G1475</f>
        <v>0</v>
      </c>
      <c r="K1475" s="1"/>
    </row>
    <row r="1476" spans="1:11" ht="16.5" hidden="1" thickTop="1" thickBot="1" x14ac:dyDescent="0.25">
      <c r="F1476" s="36"/>
      <c r="H1476" s="22">
        <f>SUM(H1466:H1475)</f>
        <v>0</v>
      </c>
      <c r="K1476" s="1"/>
    </row>
    <row r="1477" spans="1:11" ht="15.75" hidden="1" thickTop="1" x14ac:dyDescent="0.2">
      <c r="F1477" s="36"/>
      <c r="K1477" s="1"/>
    </row>
    <row r="1478" spans="1:11" ht="15.75" hidden="1" x14ac:dyDescent="0.25">
      <c r="A1478" s="1">
        <v>91</v>
      </c>
      <c r="B1478" s="11" t="s">
        <v>6</v>
      </c>
      <c r="C1478" s="12" t="s">
        <v>7</v>
      </c>
      <c r="D1478" s="12" t="s">
        <v>8</v>
      </c>
      <c r="E1478" s="13" t="s">
        <v>9</v>
      </c>
      <c r="F1478" s="12" t="s">
        <v>10</v>
      </c>
      <c r="G1478" s="14" t="s">
        <v>11</v>
      </c>
      <c r="H1478" s="14" t="s">
        <v>12</v>
      </c>
      <c r="K1478" s="1"/>
    </row>
    <row r="1479" spans="1:11" hidden="1" x14ac:dyDescent="0.2">
      <c r="B1479" s="109"/>
      <c r="C1479" s="18"/>
      <c r="D1479" s="16"/>
      <c r="E1479" s="17"/>
      <c r="F1479" s="18"/>
      <c r="G1479" s="19"/>
      <c r="H1479" s="19">
        <f>D1479*G1479</f>
        <v>0</v>
      </c>
      <c r="K1479" s="1"/>
    </row>
    <row r="1480" spans="1:11" hidden="1" x14ac:dyDescent="0.2">
      <c r="B1480" s="110"/>
      <c r="C1480" s="18"/>
      <c r="D1480" s="16"/>
      <c r="E1480" s="17"/>
      <c r="F1480" s="18"/>
      <c r="G1480" s="19"/>
      <c r="H1480" s="19">
        <f>D1480*G1480</f>
        <v>0</v>
      </c>
      <c r="K1480" s="1"/>
    </row>
    <row r="1481" spans="1:11" ht="15.75" hidden="1" thickBot="1" x14ac:dyDescent="0.25">
      <c r="B1481" s="111"/>
      <c r="C1481" s="18"/>
      <c r="D1481" s="16"/>
      <c r="E1481" s="17"/>
      <c r="F1481" s="18"/>
      <c r="G1481" s="19"/>
      <c r="H1481" s="19">
        <f>D1481*G1481</f>
        <v>0</v>
      </c>
      <c r="K1481" s="1"/>
    </row>
    <row r="1482" spans="1:11" ht="16.5" hidden="1" thickTop="1" thickBot="1" x14ac:dyDescent="0.25">
      <c r="H1482" s="22">
        <f>SUM(H1479:H1481)</f>
        <v>0</v>
      </c>
      <c r="K1482" s="1"/>
    </row>
    <row r="1483" spans="1:11" ht="15.75" hidden="1" thickTop="1" x14ac:dyDescent="0.2">
      <c r="K1483" s="1"/>
    </row>
    <row r="1484" spans="1:11" ht="15.75" hidden="1" x14ac:dyDescent="0.25">
      <c r="A1484" s="1">
        <v>92</v>
      </c>
      <c r="B1484" s="11" t="s">
        <v>6</v>
      </c>
      <c r="C1484" s="12" t="s">
        <v>7</v>
      </c>
      <c r="D1484" s="12" t="s">
        <v>8</v>
      </c>
      <c r="E1484" s="13" t="s">
        <v>9</v>
      </c>
      <c r="F1484" s="12" t="s">
        <v>10</v>
      </c>
      <c r="G1484" s="14" t="s">
        <v>11</v>
      </c>
      <c r="H1484" s="14" t="s">
        <v>12</v>
      </c>
      <c r="K1484" s="1"/>
    </row>
    <row r="1485" spans="1:11" hidden="1" x14ac:dyDescent="0.2">
      <c r="B1485" s="109"/>
      <c r="C1485" s="18"/>
      <c r="D1485" s="16"/>
      <c r="E1485" s="17"/>
      <c r="F1485" s="18"/>
      <c r="G1485" s="19"/>
      <c r="H1485" s="19">
        <f>D1485*G1485</f>
        <v>0</v>
      </c>
      <c r="K1485" s="1"/>
    </row>
    <row r="1486" spans="1:11" hidden="1" x14ac:dyDescent="0.2">
      <c r="B1486" s="110"/>
      <c r="C1486" s="18"/>
      <c r="D1486" s="16"/>
      <c r="E1486" s="17"/>
      <c r="F1486" s="18"/>
      <c r="G1486" s="19"/>
      <c r="H1486" s="19">
        <f>D1486*G1486</f>
        <v>0</v>
      </c>
      <c r="K1486" s="1"/>
    </row>
    <row r="1487" spans="1:11" ht="15.75" hidden="1" thickBot="1" x14ac:dyDescent="0.25">
      <c r="B1487" s="111"/>
      <c r="C1487" s="18"/>
      <c r="D1487" s="16"/>
      <c r="E1487" s="17"/>
      <c r="F1487" s="18"/>
      <c r="G1487" s="19"/>
      <c r="H1487" s="19">
        <f>D1487*G1487</f>
        <v>0</v>
      </c>
      <c r="K1487" s="1"/>
    </row>
    <row r="1488" spans="1:11" ht="16.5" hidden="1" thickTop="1" thickBot="1" x14ac:dyDescent="0.25">
      <c r="H1488" s="22">
        <f>SUM(H1485:H1487)</f>
        <v>0</v>
      </c>
      <c r="K1488" s="1"/>
    </row>
    <row r="1489" spans="1:11" ht="15.75" hidden="1" thickTop="1" x14ac:dyDescent="0.2">
      <c r="K1489" s="1"/>
    </row>
    <row r="1490" spans="1:11" ht="15.75" hidden="1" x14ac:dyDescent="0.25">
      <c r="A1490" s="1">
        <v>93</v>
      </c>
      <c r="B1490" s="11" t="s">
        <v>6</v>
      </c>
      <c r="C1490" s="12" t="s">
        <v>7</v>
      </c>
      <c r="D1490" s="12" t="s">
        <v>8</v>
      </c>
      <c r="E1490" s="13" t="s">
        <v>9</v>
      </c>
      <c r="F1490" s="12" t="s">
        <v>10</v>
      </c>
      <c r="G1490" s="14" t="s">
        <v>11</v>
      </c>
      <c r="H1490" s="14" t="s">
        <v>12</v>
      </c>
      <c r="K1490" s="1"/>
    </row>
    <row r="1491" spans="1:11" hidden="1" x14ac:dyDescent="0.2">
      <c r="B1491" s="109"/>
      <c r="C1491" s="18"/>
      <c r="D1491" s="16"/>
      <c r="E1491" s="17"/>
      <c r="F1491" s="18"/>
      <c r="G1491" s="19"/>
      <c r="H1491" s="19">
        <f>D1491*G1491</f>
        <v>0</v>
      </c>
      <c r="K1491" s="1"/>
    </row>
    <row r="1492" spans="1:11" hidden="1" x14ac:dyDescent="0.2">
      <c r="B1492" s="110"/>
      <c r="C1492" s="18"/>
      <c r="D1492" s="16"/>
      <c r="E1492" s="17"/>
      <c r="F1492" s="18"/>
      <c r="G1492" s="19"/>
      <c r="H1492" s="19">
        <f>D1492*G1492</f>
        <v>0</v>
      </c>
      <c r="K1492" s="1"/>
    </row>
    <row r="1493" spans="1:11" ht="15.75" hidden="1" thickBot="1" x14ac:dyDescent="0.25">
      <c r="B1493" s="111"/>
      <c r="C1493" s="18"/>
      <c r="D1493" s="16"/>
      <c r="E1493" s="17"/>
      <c r="F1493" s="18"/>
      <c r="G1493" s="19"/>
      <c r="H1493" s="19">
        <f>D1493*G1493</f>
        <v>0</v>
      </c>
      <c r="K1493" s="1"/>
    </row>
    <row r="1494" spans="1:11" ht="16.5" hidden="1" thickTop="1" thickBot="1" x14ac:dyDescent="0.25">
      <c r="H1494" s="22">
        <f>SUM(H1491:H1493)</f>
        <v>0</v>
      </c>
      <c r="K1494" s="1"/>
    </row>
    <row r="1495" spans="1:11" ht="15.75" hidden="1" thickTop="1" x14ac:dyDescent="0.2">
      <c r="K1495" s="1"/>
    </row>
    <row r="1496" spans="1:11" ht="15.75" hidden="1" x14ac:dyDescent="0.25">
      <c r="A1496" s="1">
        <v>94</v>
      </c>
      <c r="B1496" s="11" t="s">
        <v>6</v>
      </c>
      <c r="C1496" s="12" t="s">
        <v>7</v>
      </c>
      <c r="D1496" s="12" t="s">
        <v>8</v>
      </c>
      <c r="E1496" s="13" t="s">
        <v>9</v>
      </c>
      <c r="F1496" s="12" t="s">
        <v>10</v>
      </c>
      <c r="G1496" s="14" t="s">
        <v>11</v>
      </c>
      <c r="H1496" s="14" t="s">
        <v>12</v>
      </c>
      <c r="K1496" s="1"/>
    </row>
    <row r="1497" spans="1:11" hidden="1" x14ac:dyDescent="0.2">
      <c r="B1497" s="109"/>
      <c r="C1497" s="18"/>
      <c r="D1497" s="16"/>
      <c r="E1497" s="17"/>
      <c r="F1497" s="18"/>
      <c r="G1497" s="19"/>
      <c r="H1497" s="19">
        <f>D1497*G1497</f>
        <v>0</v>
      </c>
      <c r="K1497" s="1"/>
    </row>
    <row r="1498" spans="1:11" hidden="1" x14ac:dyDescent="0.2">
      <c r="B1498" s="110"/>
      <c r="C1498" s="18"/>
      <c r="D1498" s="16"/>
      <c r="E1498" s="17"/>
      <c r="F1498" s="18"/>
      <c r="G1498" s="19"/>
      <c r="H1498" s="19">
        <f>D1498*G1498</f>
        <v>0</v>
      </c>
      <c r="K1498" s="1"/>
    </row>
    <row r="1499" spans="1:11" ht="15.75" hidden="1" thickBot="1" x14ac:dyDescent="0.25">
      <c r="B1499" s="111"/>
      <c r="C1499" s="18"/>
      <c r="D1499" s="16"/>
      <c r="E1499" s="17"/>
      <c r="F1499" s="18"/>
      <c r="G1499" s="19"/>
      <c r="H1499" s="19">
        <f>D1499*G1499</f>
        <v>0</v>
      </c>
      <c r="K1499" s="1"/>
    </row>
    <row r="1500" spans="1:11" ht="16.5" hidden="1" thickTop="1" thickBot="1" x14ac:dyDescent="0.25">
      <c r="H1500" s="22">
        <f>SUM(H1497:H1499)</f>
        <v>0</v>
      </c>
      <c r="K1500" s="1"/>
    </row>
    <row r="1501" spans="1:11" ht="15.75" hidden="1" thickTop="1" x14ac:dyDescent="0.2">
      <c r="K1501" s="1"/>
    </row>
    <row r="1502" spans="1:11" ht="15.75" hidden="1" x14ac:dyDescent="0.25">
      <c r="A1502" s="1">
        <v>95</v>
      </c>
      <c r="B1502" s="11" t="s">
        <v>6</v>
      </c>
      <c r="C1502" s="12" t="s">
        <v>7</v>
      </c>
      <c r="D1502" s="12" t="s">
        <v>8</v>
      </c>
      <c r="E1502" s="13" t="s">
        <v>9</v>
      </c>
      <c r="F1502" s="12" t="s">
        <v>10</v>
      </c>
      <c r="G1502" s="14" t="s">
        <v>11</v>
      </c>
      <c r="H1502" s="14" t="s">
        <v>12</v>
      </c>
      <c r="K1502" s="1"/>
    </row>
    <row r="1503" spans="1:11" hidden="1" x14ac:dyDescent="0.2">
      <c r="B1503" s="109"/>
      <c r="C1503" s="18"/>
      <c r="D1503" s="16"/>
      <c r="E1503" s="17"/>
      <c r="F1503" s="18"/>
      <c r="G1503" s="19"/>
      <c r="H1503" s="19">
        <f>D1503*G1503</f>
        <v>0</v>
      </c>
      <c r="K1503" s="1"/>
    </row>
    <row r="1504" spans="1:11" hidden="1" x14ac:dyDescent="0.2">
      <c r="B1504" s="110"/>
      <c r="C1504" s="18"/>
      <c r="D1504" s="16"/>
      <c r="E1504" s="17"/>
      <c r="F1504" s="18"/>
      <c r="G1504" s="19"/>
      <c r="H1504" s="19">
        <f>D1504*G1504</f>
        <v>0</v>
      </c>
      <c r="K1504" s="1"/>
    </row>
    <row r="1505" spans="1:11" ht="15.75" hidden="1" thickBot="1" x14ac:dyDescent="0.25">
      <c r="B1505" s="111"/>
      <c r="C1505" s="18"/>
      <c r="D1505" s="16"/>
      <c r="E1505" s="17"/>
      <c r="F1505" s="18"/>
      <c r="G1505" s="19"/>
      <c r="H1505" s="19">
        <f>D1505*G1505</f>
        <v>0</v>
      </c>
      <c r="K1505" s="1"/>
    </row>
    <row r="1506" spans="1:11" ht="16.5" hidden="1" thickTop="1" thickBot="1" x14ac:dyDescent="0.25">
      <c r="H1506" s="22">
        <f>SUM(H1503:H1505)</f>
        <v>0</v>
      </c>
      <c r="K1506" s="1"/>
    </row>
    <row r="1507" spans="1:11" ht="15.75" hidden="1" thickTop="1" x14ac:dyDescent="0.2">
      <c r="K1507" s="1"/>
    </row>
    <row r="1508" spans="1:11" ht="15.75" hidden="1" x14ac:dyDescent="0.25">
      <c r="A1508" s="1">
        <v>96</v>
      </c>
      <c r="B1508" s="11" t="s">
        <v>6</v>
      </c>
      <c r="C1508" s="12" t="s">
        <v>7</v>
      </c>
      <c r="D1508" s="12" t="s">
        <v>8</v>
      </c>
      <c r="E1508" s="13" t="s">
        <v>9</v>
      </c>
      <c r="F1508" s="12" t="s">
        <v>10</v>
      </c>
      <c r="G1508" s="14" t="s">
        <v>11</v>
      </c>
      <c r="H1508" s="14" t="s">
        <v>12</v>
      </c>
      <c r="K1508" s="1"/>
    </row>
    <row r="1509" spans="1:11" hidden="1" x14ac:dyDescent="0.2">
      <c r="B1509" s="109"/>
      <c r="C1509" s="18"/>
      <c r="D1509" s="16"/>
      <c r="E1509" s="17"/>
      <c r="F1509" s="18"/>
      <c r="G1509" s="19"/>
      <c r="H1509" s="19">
        <f>D1509*G1509</f>
        <v>0</v>
      </c>
      <c r="K1509" s="1"/>
    </row>
    <row r="1510" spans="1:11" hidden="1" x14ac:dyDescent="0.2">
      <c r="B1510" s="110"/>
      <c r="C1510" s="18"/>
      <c r="D1510" s="16"/>
      <c r="E1510" s="17"/>
      <c r="F1510" s="18"/>
      <c r="G1510" s="19"/>
      <c r="H1510" s="19">
        <f>D1510*G1510</f>
        <v>0</v>
      </c>
      <c r="K1510" s="1"/>
    </row>
    <row r="1511" spans="1:11" ht="15.75" hidden="1" thickBot="1" x14ac:dyDescent="0.25">
      <c r="B1511" s="111"/>
      <c r="C1511" s="18"/>
      <c r="D1511" s="16"/>
      <c r="E1511" s="17"/>
      <c r="F1511" s="18"/>
      <c r="G1511" s="19"/>
      <c r="H1511" s="19">
        <f>D1511*G1511</f>
        <v>0</v>
      </c>
      <c r="K1511" s="1"/>
    </row>
    <row r="1512" spans="1:11" ht="16.5" hidden="1" thickTop="1" thickBot="1" x14ac:dyDescent="0.25">
      <c r="H1512" s="22">
        <f>SUM(H1509:H1511)</f>
        <v>0</v>
      </c>
      <c r="K1512" s="1"/>
    </row>
    <row r="1513" spans="1:11" ht="15.75" hidden="1" thickTop="1" x14ac:dyDescent="0.2">
      <c r="K1513" s="1"/>
    </row>
    <row r="1514" spans="1:11" ht="15.75" hidden="1" x14ac:dyDescent="0.25">
      <c r="A1514" s="1">
        <v>97</v>
      </c>
      <c r="B1514" s="11" t="s">
        <v>6</v>
      </c>
      <c r="C1514" s="12" t="s">
        <v>7</v>
      </c>
      <c r="D1514" s="12" t="s">
        <v>8</v>
      </c>
      <c r="E1514" s="13" t="s">
        <v>9</v>
      </c>
      <c r="F1514" s="12" t="s">
        <v>10</v>
      </c>
      <c r="G1514" s="14" t="s">
        <v>11</v>
      </c>
      <c r="H1514" s="14" t="s">
        <v>12</v>
      </c>
      <c r="K1514" s="1"/>
    </row>
    <row r="1515" spans="1:11" hidden="1" x14ac:dyDescent="0.2">
      <c r="B1515" s="109"/>
      <c r="C1515" s="18"/>
      <c r="D1515" s="16"/>
      <c r="E1515" s="17"/>
      <c r="F1515" s="18"/>
      <c r="G1515" s="19"/>
      <c r="H1515" s="19">
        <f>D1515*G1515</f>
        <v>0</v>
      </c>
      <c r="K1515" s="1"/>
    </row>
    <row r="1516" spans="1:11" hidden="1" x14ac:dyDescent="0.2">
      <c r="B1516" s="110"/>
      <c r="C1516" s="18"/>
      <c r="D1516" s="16"/>
      <c r="E1516" s="17"/>
      <c r="F1516" s="18"/>
      <c r="G1516" s="19"/>
      <c r="H1516" s="19">
        <f>D1516*G1516</f>
        <v>0</v>
      </c>
      <c r="K1516" s="1"/>
    </row>
    <row r="1517" spans="1:11" ht="15.75" hidden="1" thickBot="1" x14ac:dyDescent="0.25">
      <c r="B1517" s="111"/>
      <c r="C1517" s="18"/>
      <c r="D1517" s="16"/>
      <c r="E1517" s="17"/>
      <c r="F1517" s="18"/>
      <c r="G1517" s="19"/>
      <c r="H1517" s="19">
        <f>D1517*G1517</f>
        <v>0</v>
      </c>
      <c r="K1517" s="1"/>
    </row>
    <row r="1518" spans="1:11" ht="16.5" hidden="1" thickTop="1" thickBot="1" x14ac:dyDescent="0.25">
      <c r="H1518" s="22">
        <f>SUM(H1515:H1517)</f>
        <v>0</v>
      </c>
      <c r="K1518" s="1"/>
    </row>
    <row r="1519" spans="1:11" ht="15.75" hidden="1" thickTop="1" x14ac:dyDescent="0.2">
      <c r="K1519" s="1"/>
    </row>
    <row r="1520" spans="1:11" ht="15.75" hidden="1" x14ac:dyDescent="0.25">
      <c r="A1520" s="1">
        <v>98</v>
      </c>
      <c r="B1520" s="11" t="s">
        <v>6</v>
      </c>
      <c r="C1520" s="12" t="s">
        <v>7</v>
      </c>
      <c r="D1520" s="12" t="s">
        <v>8</v>
      </c>
      <c r="E1520" s="13" t="s">
        <v>9</v>
      </c>
      <c r="F1520" s="12" t="s">
        <v>10</v>
      </c>
      <c r="G1520" s="14" t="s">
        <v>11</v>
      </c>
      <c r="H1520" s="14" t="s">
        <v>12</v>
      </c>
      <c r="K1520" s="1"/>
    </row>
    <row r="1521" spans="1:11" hidden="1" x14ac:dyDescent="0.2">
      <c r="B1521" s="109"/>
      <c r="C1521" s="18"/>
      <c r="D1521" s="16"/>
      <c r="E1521" s="17"/>
      <c r="F1521" s="18"/>
      <c r="G1521" s="19"/>
      <c r="H1521" s="19">
        <f>D1521*G1521</f>
        <v>0</v>
      </c>
      <c r="K1521" s="1"/>
    </row>
    <row r="1522" spans="1:11" hidden="1" x14ac:dyDescent="0.2">
      <c r="B1522" s="110"/>
      <c r="C1522" s="18"/>
      <c r="D1522" s="16"/>
      <c r="E1522" s="17"/>
      <c r="F1522" s="18"/>
      <c r="G1522" s="19"/>
      <c r="H1522" s="19">
        <f>D1522*G1522</f>
        <v>0</v>
      </c>
      <c r="K1522" s="1"/>
    </row>
    <row r="1523" spans="1:11" ht="15.75" hidden="1" thickBot="1" x14ac:dyDescent="0.25">
      <c r="B1523" s="111"/>
      <c r="C1523" s="18"/>
      <c r="D1523" s="16"/>
      <c r="E1523" s="17"/>
      <c r="F1523" s="18"/>
      <c r="G1523" s="19"/>
      <c r="H1523" s="19">
        <f>D1523*G1523</f>
        <v>0</v>
      </c>
      <c r="K1523" s="1"/>
    </row>
    <row r="1524" spans="1:11" ht="16.5" hidden="1" thickTop="1" thickBot="1" x14ac:dyDescent="0.25">
      <c r="H1524" s="22">
        <f>SUM(H1521:H1523)</f>
        <v>0</v>
      </c>
      <c r="K1524" s="1"/>
    </row>
    <row r="1525" spans="1:11" ht="15.75" hidden="1" thickTop="1" x14ac:dyDescent="0.2">
      <c r="K1525" s="1"/>
    </row>
    <row r="1526" spans="1:11" ht="15.75" hidden="1" x14ac:dyDescent="0.25">
      <c r="A1526" s="1">
        <v>99</v>
      </c>
      <c r="B1526" s="11" t="s">
        <v>6</v>
      </c>
      <c r="C1526" s="12" t="s">
        <v>7</v>
      </c>
      <c r="D1526" s="12" t="s">
        <v>8</v>
      </c>
      <c r="E1526" s="13" t="s">
        <v>9</v>
      </c>
      <c r="F1526" s="12" t="s">
        <v>10</v>
      </c>
      <c r="G1526" s="14" t="s">
        <v>11</v>
      </c>
      <c r="H1526" s="14" t="s">
        <v>12</v>
      </c>
      <c r="K1526" s="1"/>
    </row>
    <row r="1527" spans="1:11" hidden="1" x14ac:dyDescent="0.2">
      <c r="B1527" s="109"/>
      <c r="C1527" s="18"/>
      <c r="D1527" s="16"/>
      <c r="E1527" s="17"/>
      <c r="F1527" s="18"/>
      <c r="G1527" s="19"/>
      <c r="H1527" s="19">
        <f>D1527*G1527</f>
        <v>0</v>
      </c>
      <c r="K1527" s="1"/>
    </row>
    <row r="1528" spans="1:11" hidden="1" x14ac:dyDescent="0.2">
      <c r="B1528" s="110"/>
      <c r="C1528" s="18"/>
      <c r="D1528" s="16"/>
      <c r="E1528" s="17"/>
      <c r="F1528" s="18"/>
      <c r="G1528" s="19"/>
      <c r="H1528" s="19">
        <f>D1528*G1528</f>
        <v>0</v>
      </c>
      <c r="K1528" s="1"/>
    </row>
    <row r="1529" spans="1:11" ht="15.75" hidden="1" thickBot="1" x14ac:dyDescent="0.25">
      <c r="B1529" s="111"/>
      <c r="C1529" s="18"/>
      <c r="D1529" s="16"/>
      <c r="E1529" s="17"/>
      <c r="F1529" s="18"/>
      <c r="G1529" s="19"/>
      <c r="H1529" s="19">
        <f>D1529*G1529</f>
        <v>0</v>
      </c>
      <c r="K1529" s="1"/>
    </row>
    <row r="1530" spans="1:11" ht="16.5" hidden="1" thickTop="1" thickBot="1" x14ac:dyDescent="0.25">
      <c r="H1530" s="22">
        <f>SUM(H1527:H1529)</f>
        <v>0</v>
      </c>
      <c r="K1530" s="1"/>
    </row>
    <row r="1531" spans="1:11" ht="15.75" hidden="1" thickTop="1" x14ac:dyDescent="0.2">
      <c r="K1531" s="1"/>
    </row>
    <row r="1532" spans="1:11" ht="15.75" hidden="1" x14ac:dyDescent="0.25">
      <c r="A1532" s="1">
        <v>100</v>
      </c>
      <c r="B1532" s="11" t="s">
        <v>6</v>
      </c>
      <c r="C1532" s="12" t="s">
        <v>7</v>
      </c>
      <c r="D1532" s="12" t="s">
        <v>8</v>
      </c>
      <c r="E1532" s="13" t="s">
        <v>9</v>
      </c>
      <c r="F1532" s="12" t="s">
        <v>10</v>
      </c>
      <c r="G1532" s="14" t="s">
        <v>11</v>
      </c>
      <c r="H1532" s="14" t="s">
        <v>12</v>
      </c>
      <c r="K1532" s="1"/>
    </row>
    <row r="1533" spans="1:11" hidden="1" x14ac:dyDescent="0.2">
      <c r="B1533" s="109"/>
      <c r="C1533" s="18"/>
      <c r="D1533" s="16"/>
      <c r="E1533" s="17"/>
      <c r="F1533" s="18"/>
      <c r="G1533" s="19"/>
      <c r="H1533" s="19">
        <f>D1533*G1533</f>
        <v>0</v>
      </c>
      <c r="K1533" s="1"/>
    </row>
    <row r="1534" spans="1:11" hidden="1" x14ac:dyDescent="0.2">
      <c r="B1534" s="110"/>
      <c r="C1534" s="18"/>
      <c r="D1534" s="16"/>
      <c r="E1534" s="17"/>
      <c r="F1534" s="18"/>
      <c r="G1534" s="19"/>
      <c r="H1534" s="19">
        <f>D1534*G1534</f>
        <v>0</v>
      </c>
      <c r="K1534" s="1"/>
    </row>
    <row r="1535" spans="1:11" ht="15.75" hidden="1" thickBot="1" x14ac:dyDescent="0.25">
      <c r="B1535" s="111"/>
      <c r="C1535" s="18"/>
      <c r="D1535" s="16"/>
      <c r="E1535" s="17"/>
      <c r="F1535" s="18"/>
      <c r="G1535" s="19"/>
      <c r="H1535" s="19">
        <f>D1535*G1535</f>
        <v>0</v>
      </c>
      <c r="K1535" s="1"/>
    </row>
    <row r="1536" spans="1:11" ht="16.5" hidden="1" thickTop="1" thickBot="1" x14ac:dyDescent="0.25">
      <c r="H1536" s="22">
        <f>SUM(H1533:H1535)</f>
        <v>0</v>
      </c>
      <c r="K1536" s="1"/>
    </row>
    <row r="1537" spans="1:11" ht="15.75" hidden="1" thickTop="1" x14ac:dyDescent="0.2">
      <c r="K1537" s="1"/>
    </row>
    <row r="1538" spans="1:11" ht="15.75" hidden="1" x14ac:dyDescent="0.25">
      <c r="A1538" s="1">
        <v>101</v>
      </c>
      <c r="B1538" s="11" t="s">
        <v>6</v>
      </c>
      <c r="C1538" s="12" t="s">
        <v>7</v>
      </c>
      <c r="D1538" s="12" t="s">
        <v>8</v>
      </c>
      <c r="E1538" s="13" t="s">
        <v>9</v>
      </c>
      <c r="F1538" s="12" t="s">
        <v>10</v>
      </c>
      <c r="G1538" s="14" t="s">
        <v>11</v>
      </c>
      <c r="H1538" s="14" t="s">
        <v>12</v>
      </c>
      <c r="K1538" s="1"/>
    </row>
    <row r="1539" spans="1:11" hidden="1" x14ac:dyDescent="0.2">
      <c r="B1539" s="109"/>
      <c r="C1539" s="18"/>
      <c r="D1539" s="16"/>
      <c r="E1539" s="17"/>
      <c r="F1539" s="18"/>
      <c r="G1539" s="19"/>
      <c r="H1539" s="19">
        <f>D1539*G1539</f>
        <v>0</v>
      </c>
      <c r="K1539" s="1"/>
    </row>
    <row r="1540" spans="1:11" hidden="1" x14ac:dyDescent="0.2">
      <c r="B1540" s="110"/>
      <c r="C1540" s="18"/>
      <c r="D1540" s="16"/>
      <c r="E1540" s="17"/>
      <c r="F1540" s="18"/>
      <c r="G1540" s="19"/>
      <c r="H1540" s="19">
        <f>D1540*G1540</f>
        <v>0</v>
      </c>
      <c r="K1540" s="1"/>
    </row>
    <row r="1541" spans="1:11" ht="15.75" hidden="1" thickBot="1" x14ac:dyDescent="0.25">
      <c r="B1541" s="111"/>
      <c r="C1541" s="18"/>
      <c r="D1541" s="16"/>
      <c r="E1541" s="17"/>
      <c r="F1541" s="18"/>
      <c r="G1541" s="19"/>
      <c r="H1541" s="19">
        <f>D1541*G1541</f>
        <v>0</v>
      </c>
      <c r="K1541" s="1"/>
    </row>
    <row r="1542" spans="1:11" ht="16.5" hidden="1" thickTop="1" thickBot="1" x14ac:dyDescent="0.25">
      <c r="H1542" s="22">
        <f>SUM(H1539:H1541)</f>
        <v>0</v>
      </c>
      <c r="K1542" s="1"/>
    </row>
    <row r="1543" spans="1:11" ht="15.75" hidden="1" thickTop="1" x14ac:dyDescent="0.2">
      <c r="K1543" s="1"/>
    </row>
    <row r="1544" spans="1:11" ht="15.75" hidden="1" x14ac:dyDescent="0.25">
      <c r="A1544" s="1">
        <v>102</v>
      </c>
      <c r="B1544" s="11" t="s">
        <v>6</v>
      </c>
      <c r="C1544" s="12" t="s">
        <v>7</v>
      </c>
      <c r="D1544" s="12" t="s">
        <v>8</v>
      </c>
      <c r="E1544" s="13" t="s">
        <v>9</v>
      </c>
      <c r="F1544" s="12" t="s">
        <v>10</v>
      </c>
      <c r="G1544" s="14" t="s">
        <v>11</v>
      </c>
      <c r="H1544" s="14" t="s">
        <v>12</v>
      </c>
      <c r="K1544" s="1"/>
    </row>
    <row r="1545" spans="1:11" hidden="1" x14ac:dyDescent="0.2">
      <c r="B1545" s="109"/>
      <c r="C1545" s="18"/>
      <c r="D1545" s="16"/>
      <c r="E1545" s="17"/>
      <c r="F1545" s="18"/>
      <c r="G1545" s="19"/>
      <c r="H1545" s="19">
        <f>D1545*G1545</f>
        <v>0</v>
      </c>
      <c r="K1545" s="1"/>
    </row>
    <row r="1546" spans="1:11" hidden="1" x14ac:dyDescent="0.2">
      <c r="B1546" s="110"/>
      <c r="C1546" s="18"/>
      <c r="D1546" s="16"/>
      <c r="E1546" s="17"/>
      <c r="F1546" s="18"/>
      <c r="G1546" s="19"/>
      <c r="H1546" s="19">
        <f>D1546*G1546</f>
        <v>0</v>
      </c>
      <c r="K1546" s="1"/>
    </row>
    <row r="1547" spans="1:11" ht="15.75" hidden="1" thickBot="1" x14ac:dyDescent="0.25">
      <c r="B1547" s="111"/>
      <c r="C1547" s="18"/>
      <c r="D1547" s="16"/>
      <c r="E1547" s="17"/>
      <c r="F1547" s="18"/>
      <c r="G1547" s="19"/>
      <c r="H1547" s="19">
        <f>D1547*G1547</f>
        <v>0</v>
      </c>
      <c r="K1547" s="1"/>
    </row>
    <row r="1548" spans="1:11" ht="16.5" hidden="1" thickTop="1" thickBot="1" x14ac:dyDescent="0.25">
      <c r="H1548" s="22">
        <f>SUM(H1545:H1547)</f>
        <v>0</v>
      </c>
      <c r="K1548" s="1"/>
    </row>
    <row r="1549" spans="1:11" ht="15.75" hidden="1" thickTop="1" x14ac:dyDescent="0.2">
      <c r="K1549" s="1"/>
    </row>
    <row r="1550" spans="1:11" ht="15.75" hidden="1" x14ac:dyDescent="0.25">
      <c r="A1550" s="1">
        <v>103</v>
      </c>
      <c r="B1550" s="11" t="s">
        <v>6</v>
      </c>
      <c r="C1550" s="12" t="s">
        <v>7</v>
      </c>
      <c r="D1550" s="12" t="s">
        <v>8</v>
      </c>
      <c r="E1550" s="13" t="s">
        <v>9</v>
      </c>
      <c r="F1550" s="12" t="s">
        <v>10</v>
      </c>
      <c r="G1550" s="14" t="s">
        <v>11</v>
      </c>
      <c r="H1550" s="14" t="s">
        <v>12</v>
      </c>
      <c r="K1550" s="1"/>
    </row>
    <row r="1551" spans="1:11" hidden="1" x14ac:dyDescent="0.2">
      <c r="B1551" s="109"/>
      <c r="C1551" s="18"/>
      <c r="D1551" s="16"/>
      <c r="E1551" s="17"/>
      <c r="F1551" s="18"/>
      <c r="G1551" s="19"/>
      <c r="H1551" s="19">
        <f>D1551*G1551</f>
        <v>0</v>
      </c>
      <c r="K1551" s="1"/>
    </row>
    <row r="1552" spans="1:11" hidden="1" x14ac:dyDescent="0.2">
      <c r="B1552" s="110"/>
      <c r="C1552" s="18"/>
      <c r="D1552" s="16"/>
      <c r="E1552" s="17"/>
      <c r="F1552" s="18"/>
      <c r="G1552" s="19"/>
      <c r="H1552" s="19">
        <f>D1552*G1552</f>
        <v>0</v>
      </c>
      <c r="K1552" s="1"/>
    </row>
    <row r="1553" spans="1:11" ht="15.75" hidden="1" thickBot="1" x14ac:dyDescent="0.25">
      <c r="B1553" s="111"/>
      <c r="C1553" s="18"/>
      <c r="D1553" s="16"/>
      <c r="E1553" s="17"/>
      <c r="F1553" s="18"/>
      <c r="G1553" s="19"/>
      <c r="H1553" s="19">
        <f>D1553*G1553</f>
        <v>0</v>
      </c>
      <c r="K1553" s="1"/>
    </row>
    <row r="1554" spans="1:11" ht="16.5" hidden="1" thickTop="1" thickBot="1" x14ac:dyDescent="0.25">
      <c r="H1554" s="22">
        <f>SUM(H1551:H1553)</f>
        <v>0</v>
      </c>
      <c r="K1554" s="1"/>
    </row>
    <row r="1555" spans="1:11" ht="15.75" hidden="1" thickTop="1" x14ac:dyDescent="0.2">
      <c r="K1555" s="1"/>
    </row>
    <row r="1556" spans="1:11" ht="15.75" hidden="1" x14ac:dyDescent="0.25">
      <c r="A1556" s="1">
        <v>104</v>
      </c>
      <c r="B1556" s="11" t="s">
        <v>6</v>
      </c>
      <c r="C1556" s="12" t="s">
        <v>7</v>
      </c>
      <c r="D1556" s="12" t="s">
        <v>8</v>
      </c>
      <c r="E1556" s="13" t="s">
        <v>9</v>
      </c>
      <c r="F1556" s="12" t="s">
        <v>10</v>
      </c>
      <c r="G1556" s="14" t="s">
        <v>11</v>
      </c>
      <c r="H1556" s="14" t="s">
        <v>12</v>
      </c>
      <c r="K1556" s="1"/>
    </row>
    <row r="1557" spans="1:11" hidden="1" x14ac:dyDescent="0.2">
      <c r="B1557" s="109"/>
      <c r="C1557" s="18"/>
      <c r="D1557" s="16"/>
      <c r="E1557" s="17"/>
      <c r="F1557" s="18"/>
      <c r="G1557" s="19"/>
      <c r="H1557" s="19">
        <f>D1557*G1557</f>
        <v>0</v>
      </c>
      <c r="K1557" s="1"/>
    </row>
    <row r="1558" spans="1:11" hidden="1" x14ac:dyDescent="0.2">
      <c r="B1558" s="110"/>
      <c r="C1558" s="18"/>
      <c r="D1558" s="16"/>
      <c r="E1558" s="17"/>
      <c r="F1558" s="18"/>
      <c r="G1558" s="19"/>
      <c r="H1558" s="19">
        <f>D1558*G1558</f>
        <v>0</v>
      </c>
      <c r="K1558" s="1"/>
    </row>
    <row r="1559" spans="1:11" ht="15.75" hidden="1" thickBot="1" x14ac:dyDescent="0.25">
      <c r="B1559" s="111"/>
      <c r="C1559" s="18"/>
      <c r="D1559" s="16"/>
      <c r="E1559" s="17"/>
      <c r="F1559" s="18"/>
      <c r="G1559" s="19"/>
      <c r="H1559" s="19">
        <f>D1559*G1559</f>
        <v>0</v>
      </c>
      <c r="K1559" s="1"/>
    </row>
    <row r="1560" spans="1:11" ht="16.5" hidden="1" thickTop="1" thickBot="1" x14ac:dyDescent="0.25">
      <c r="H1560" s="22">
        <f>SUM(H1557:H1559)</f>
        <v>0</v>
      </c>
      <c r="K1560" s="1"/>
    </row>
    <row r="1561" spans="1:11" ht="15.75" hidden="1" thickTop="1" x14ac:dyDescent="0.2">
      <c r="K1561" s="1"/>
    </row>
    <row r="1562" spans="1:11" ht="15.75" hidden="1" x14ac:dyDescent="0.25">
      <c r="A1562" s="1">
        <v>105</v>
      </c>
      <c r="B1562" s="11" t="s">
        <v>6</v>
      </c>
      <c r="C1562" s="12" t="s">
        <v>7</v>
      </c>
      <c r="D1562" s="12" t="s">
        <v>8</v>
      </c>
      <c r="E1562" s="13" t="s">
        <v>9</v>
      </c>
      <c r="F1562" s="12" t="s">
        <v>10</v>
      </c>
      <c r="G1562" s="14" t="s">
        <v>11</v>
      </c>
      <c r="H1562" s="14" t="s">
        <v>12</v>
      </c>
      <c r="K1562" s="1"/>
    </row>
    <row r="1563" spans="1:11" hidden="1" x14ac:dyDescent="0.2">
      <c r="B1563" s="109"/>
      <c r="C1563" s="18"/>
      <c r="D1563" s="16"/>
      <c r="E1563" s="17"/>
      <c r="F1563" s="18"/>
      <c r="G1563" s="19"/>
      <c r="H1563" s="19">
        <f>D1563*G1563</f>
        <v>0</v>
      </c>
      <c r="K1563" s="1"/>
    </row>
    <row r="1564" spans="1:11" hidden="1" x14ac:dyDescent="0.2">
      <c r="B1564" s="110"/>
      <c r="C1564" s="18"/>
      <c r="D1564" s="16"/>
      <c r="E1564" s="17"/>
      <c r="F1564" s="18"/>
      <c r="G1564" s="19"/>
      <c r="H1564" s="19">
        <f>D1564*G1564</f>
        <v>0</v>
      </c>
      <c r="K1564" s="1"/>
    </row>
    <row r="1565" spans="1:11" ht="15.75" hidden="1" thickBot="1" x14ac:dyDescent="0.25">
      <c r="B1565" s="111"/>
      <c r="C1565" s="18"/>
      <c r="D1565" s="16"/>
      <c r="E1565" s="17"/>
      <c r="F1565" s="18"/>
      <c r="G1565" s="19"/>
      <c r="H1565" s="19">
        <f>D1565*G1565</f>
        <v>0</v>
      </c>
      <c r="K1565" s="1"/>
    </row>
    <row r="1566" spans="1:11" ht="16.5" hidden="1" thickTop="1" thickBot="1" x14ac:dyDescent="0.25">
      <c r="H1566" s="22">
        <f>SUM(H1563:H1565)</f>
        <v>0</v>
      </c>
      <c r="K1566" s="1"/>
    </row>
    <row r="1567" spans="1:11" ht="16.5" hidden="1" thickTop="1" x14ac:dyDescent="0.25">
      <c r="A1567" s="1">
        <v>106</v>
      </c>
      <c r="B1567" s="11" t="s">
        <v>6</v>
      </c>
      <c r="C1567" s="12" t="s">
        <v>7</v>
      </c>
      <c r="D1567" s="12" t="s">
        <v>8</v>
      </c>
      <c r="E1567" s="13" t="s">
        <v>9</v>
      </c>
      <c r="F1567" s="12" t="s">
        <v>10</v>
      </c>
      <c r="G1567" s="14" t="s">
        <v>11</v>
      </c>
      <c r="H1567" s="14" t="s">
        <v>12</v>
      </c>
      <c r="K1567" s="1"/>
    </row>
    <row r="1568" spans="1:11" hidden="1" x14ac:dyDescent="0.2">
      <c r="B1568" s="109"/>
      <c r="C1568" s="18"/>
      <c r="D1568" s="16"/>
      <c r="E1568" s="17"/>
      <c r="F1568" s="18"/>
      <c r="G1568" s="19"/>
      <c r="H1568" s="19">
        <f>D1568*G1568</f>
        <v>0</v>
      </c>
      <c r="K1568" s="1"/>
    </row>
    <row r="1569" spans="1:11" hidden="1" x14ac:dyDescent="0.2">
      <c r="B1569" s="110"/>
      <c r="C1569" s="18"/>
      <c r="D1569" s="16"/>
      <c r="E1569" s="17"/>
      <c r="F1569" s="18"/>
      <c r="G1569" s="19"/>
      <c r="H1569" s="19">
        <f>D1569*G1569</f>
        <v>0</v>
      </c>
      <c r="K1569" s="1"/>
    </row>
    <row r="1570" spans="1:11" ht="15.75" hidden="1" thickBot="1" x14ac:dyDescent="0.25">
      <c r="B1570" s="111"/>
      <c r="C1570" s="18"/>
      <c r="D1570" s="16"/>
      <c r="E1570" s="17"/>
      <c r="F1570" s="18"/>
      <c r="G1570" s="19"/>
      <c r="H1570" s="19">
        <f>D1570*G1570</f>
        <v>0</v>
      </c>
      <c r="K1570" s="1"/>
    </row>
    <row r="1571" spans="1:11" ht="16.5" hidden="1" thickTop="1" thickBot="1" x14ac:dyDescent="0.25">
      <c r="H1571" s="22">
        <f>SUM(H1568:H1570)</f>
        <v>0</v>
      </c>
      <c r="K1571" s="1"/>
    </row>
    <row r="1572" spans="1:11" ht="15.75" hidden="1" thickTop="1" x14ac:dyDescent="0.2">
      <c r="K1572" s="1"/>
    </row>
    <row r="1573" spans="1:11" ht="15.75" hidden="1" x14ac:dyDescent="0.25">
      <c r="A1573" s="1">
        <v>107</v>
      </c>
      <c r="B1573" s="11" t="s">
        <v>6</v>
      </c>
      <c r="C1573" s="12" t="s">
        <v>7</v>
      </c>
      <c r="D1573" s="12" t="s">
        <v>8</v>
      </c>
      <c r="E1573" s="13" t="s">
        <v>9</v>
      </c>
      <c r="F1573" s="12" t="s">
        <v>10</v>
      </c>
      <c r="G1573" s="14" t="s">
        <v>11</v>
      </c>
      <c r="H1573" s="14" t="s">
        <v>12</v>
      </c>
      <c r="K1573" s="1"/>
    </row>
    <row r="1574" spans="1:11" hidden="1" x14ac:dyDescent="0.2">
      <c r="B1574" s="109"/>
      <c r="C1574" s="18"/>
      <c r="D1574" s="16"/>
      <c r="E1574" s="17"/>
      <c r="F1574" s="18"/>
      <c r="G1574" s="19"/>
      <c r="H1574" s="19">
        <f>D1574*G1574</f>
        <v>0</v>
      </c>
      <c r="K1574" s="1"/>
    </row>
    <row r="1575" spans="1:11" hidden="1" x14ac:dyDescent="0.2">
      <c r="B1575" s="110"/>
      <c r="C1575" s="18"/>
      <c r="D1575" s="16"/>
      <c r="E1575" s="17"/>
      <c r="F1575" s="18"/>
      <c r="G1575" s="19"/>
      <c r="H1575" s="19">
        <f>D1575*G1575</f>
        <v>0</v>
      </c>
      <c r="K1575" s="1"/>
    </row>
    <row r="1576" spans="1:11" ht="15.75" hidden="1" thickBot="1" x14ac:dyDescent="0.25">
      <c r="B1576" s="111"/>
      <c r="C1576" s="18"/>
      <c r="D1576" s="16"/>
      <c r="E1576" s="17"/>
      <c r="F1576" s="18"/>
      <c r="G1576" s="19"/>
      <c r="H1576" s="19">
        <f>D1576*G1576</f>
        <v>0</v>
      </c>
      <c r="K1576" s="1"/>
    </row>
    <row r="1577" spans="1:11" ht="16.5" hidden="1" thickTop="1" thickBot="1" x14ac:dyDescent="0.25">
      <c r="H1577" s="22">
        <f>SUM(H1574:H1576)</f>
        <v>0</v>
      </c>
      <c r="K1577" s="1"/>
    </row>
    <row r="1578" spans="1:11" ht="15.75" hidden="1" thickTop="1" x14ac:dyDescent="0.2">
      <c r="K1578" s="1"/>
    </row>
    <row r="1579" spans="1:11" ht="15.75" hidden="1" x14ac:dyDescent="0.25">
      <c r="A1579" s="1">
        <v>108</v>
      </c>
      <c r="B1579" s="11" t="s">
        <v>6</v>
      </c>
      <c r="C1579" s="12" t="s">
        <v>7</v>
      </c>
      <c r="D1579" s="12" t="s">
        <v>8</v>
      </c>
      <c r="E1579" s="13" t="s">
        <v>9</v>
      </c>
      <c r="F1579" s="12" t="s">
        <v>10</v>
      </c>
      <c r="G1579" s="14" t="s">
        <v>11</v>
      </c>
      <c r="H1579" s="14" t="s">
        <v>12</v>
      </c>
      <c r="K1579" s="1"/>
    </row>
    <row r="1580" spans="1:11" hidden="1" x14ac:dyDescent="0.2">
      <c r="B1580" s="109"/>
      <c r="C1580" s="18"/>
      <c r="D1580" s="16"/>
      <c r="E1580" s="17"/>
      <c r="F1580" s="18"/>
      <c r="G1580" s="19"/>
      <c r="H1580" s="19">
        <f>D1580*G1580</f>
        <v>0</v>
      </c>
      <c r="K1580" s="1"/>
    </row>
    <row r="1581" spans="1:11" hidden="1" x14ac:dyDescent="0.2">
      <c r="B1581" s="110"/>
      <c r="C1581" s="18"/>
      <c r="D1581" s="16"/>
      <c r="E1581" s="17"/>
      <c r="F1581" s="18"/>
      <c r="G1581" s="19"/>
      <c r="H1581" s="19">
        <f>D1581*G1581</f>
        <v>0</v>
      </c>
      <c r="K1581" s="1"/>
    </row>
    <row r="1582" spans="1:11" ht="15.75" hidden="1" thickBot="1" x14ac:dyDescent="0.25">
      <c r="B1582" s="111"/>
      <c r="C1582" s="18"/>
      <c r="D1582" s="16"/>
      <c r="E1582" s="17"/>
      <c r="F1582" s="18"/>
      <c r="G1582" s="19"/>
      <c r="H1582" s="19">
        <f>D1582*G1582</f>
        <v>0</v>
      </c>
      <c r="K1582" s="1"/>
    </row>
    <row r="1583" spans="1:11" ht="16.5" hidden="1" thickTop="1" thickBot="1" x14ac:dyDescent="0.25">
      <c r="H1583" s="22">
        <f>SUM(H1580:H1582)</f>
        <v>0</v>
      </c>
      <c r="K1583" s="1"/>
    </row>
    <row r="1584" spans="1:11" ht="15.75" hidden="1" thickTop="1" x14ac:dyDescent="0.2">
      <c r="K1584" s="1"/>
    </row>
    <row r="1585" spans="1:11" ht="15.75" hidden="1" x14ac:dyDescent="0.25">
      <c r="A1585" s="1">
        <v>109</v>
      </c>
      <c r="B1585" s="11" t="s">
        <v>6</v>
      </c>
      <c r="C1585" s="12" t="s">
        <v>7</v>
      </c>
      <c r="D1585" s="12" t="s">
        <v>8</v>
      </c>
      <c r="E1585" s="13" t="s">
        <v>9</v>
      </c>
      <c r="F1585" s="12" t="s">
        <v>10</v>
      </c>
      <c r="G1585" s="14" t="s">
        <v>11</v>
      </c>
      <c r="H1585" s="14" t="s">
        <v>12</v>
      </c>
      <c r="K1585" s="1"/>
    </row>
    <row r="1586" spans="1:11" hidden="1" x14ac:dyDescent="0.2">
      <c r="B1586" s="109"/>
      <c r="C1586" s="18"/>
      <c r="D1586" s="16"/>
      <c r="E1586" s="17"/>
      <c r="F1586" s="18"/>
      <c r="G1586" s="19"/>
      <c r="H1586" s="19">
        <f>D1586*G1586</f>
        <v>0</v>
      </c>
      <c r="K1586" s="1"/>
    </row>
    <row r="1587" spans="1:11" hidden="1" x14ac:dyDescent="0.2">
      <c r="B1587" s="110"/>
      <c r="C1587" s="18"/>
      <c r="D1587" s="16"/>
      <c r="E1587" s="17"/>
      <c r="F1587" s="18"/>
      <c r="G1587" s="19"/>
      <c r="H1587" s="19">
        <f>D1587*G1587</f>
        <v>0</v>
      </c>
      <c r="K1587" s="1"/>
    </row>
    <row r="1588" spans="1:11" ht="15.75" hidden="1" thickBot="1" x14ac:dyDescent="0.25">
      <c r="B1588" s="111"/>
      <c r="C1588" s="18"/>
      <c r="D1588" s="16"/>
      <c r="E1588" s="17"/>
      <c r="F1588" s="18"/>
      <c r="G1588" s="19"/>
      <c r="H1588" s="19">
        <f>D1588*G1588</f>
        <v>0</v>
      </c>
      <c r="K1588" s="1"/>
    </row>
    <row r="1589" spans="1:11" ht="16.5" hidden="1" thickTop="1" thickBot="1" x14ac:dyDescent="0.25">
      <c r="H1589" s="22">
        <f>SUM(H1586:H1588)</f>
        <v>0</v>
      </c>
      <c r="K1589" s="1"/>
    </row>
    <row r="1590" spans="1:11" ht="15.75" hidden="1" thickTop="1" x14ac:dyDescent="0.2">
      <c r="K1590" s="1"/>
    </row>
    <row r="1591" spans="1:11" ht="15.75" hidden="1" x14ac:dyDescent="0.25">
      <c r="A1591" s="1">
        <v>110</v>
      </c>
      <c r="B1591" s="11" t="s">
        <v>6</v>
      </c>
      <c r="C1591" s="12" t="s">
        <v>7</v>
      </c>
      <c r="D1591" s="12" t="s">
        <v>8</v>
      </c>
      <c r="E1591" s="13" t="s">
        <v>9</v>
      </c>
      <c r="F1591" s="12" t="s">
        <v>10</v>
      </c>
      <c r="G1591" s="14" t="s">
        <v>11</v>
      </c>
      <c r="H1591" s="14" t="s">
        <v>12</v>
      </c>
      <c r="K1591" s="1"/>
    </row>
    <row r="1592" spans="1:11" hidden="1" x14ac:dyDescent="0.2">
      <c r="B1592" s="109"/>
      <c r="C1592" s="18"/>
      <c r="D1592" s="16"/>
      <c r="E1592" s="17"/>
      <c r="F1592" s="18"/>
      <c r="G1592" s="19"/>
      <c r="H1592" s="19">
        <f>D1592*G1592</f>
        <v>0</v>
      </c>
      <c r="K1592" s="1"/>
    </row>
    <row r="1593" spans="1:11" hidden="1" x14ac:dyDescent="0.2">
      <c r="B1593" s="110"/>
      <c r="C1593" s="18"/>
      <c r="D1593" s="16"/>
      <c r="E1593" s="17"/>
      <c r="F1593" s="18"/>
      <c r="G1593" s="19"/>
      <c r="H1593" s="19">
        <f>D1593*G1593</f>
        <v>0</v>
      </c>
      <c r="K1593" s="1"/>
    </row>
    <row r="1594" spans="1:11" ht="15.75" hidden="1" thickBot="1" x14ac:dyDescent="0.25">
      <c r="B1594" s="111"/>
      <c r="C1594" s="18"/>
      <c r="D1594" s="16"/>
      <c r="E1594" s="17"/>
      <c r="F1594" s="18"/>
      <c r="G1594" s="19"/>
      <c r="H1594" s="19">
        <f>D1594*G1594</f>
        <v>0</v>
      </c>
      <c r="K1594" s="1"/>
    </row>
    <row r="1595" spans="1:11" ht="16.5" hidden="1" thickTop="1" thickBot="1" x14ac:dyDescent="0.25">
      <c r="H1595" s="22">
        <f>SUM(H1592:H1594)</f>
        <v>0</v>
      </c>
      <c r="K1595" s="1"/>
    </row>
    <row r="1596" spans="1:11" ht="15.75" hidden="1" thickTop="1" x14ac:dyDescent="0.2">
      <c r="K1596" s="1"/>
    </row>
    <row r="1597" spans="1:11" ht="15.75" hidden="1" x14ac:dyDescent="0.25">
      <c r="A1597" s="1">
        <v>111</v>
      </c>
      <c r="B1597" s="11" t="s">
        <v>6</v>
      </c>
      <c r="C1597" s="12" t="s">
        <v>7</v>
      </c>
      <c r="D1597" s="12" t="s">
        <v>8</v>
      </c>
      <c r="E1597" s="13" t="s">
        <v>9</v>
      </c>
      <c r="F1597" s="12" t="s">
        <v>10</v>
      </c>
      <c r="G1597" s="14" t="s">
        <v>11</v>
      </c>
      <c r="H1597" s="14" t="s">
        <v>12</v>
      </c>
      <c r="K1597" s="1"/>
    </row>
    <row r="1598" spans="1:11" hidden="1" x14ac:dyDescent="0.2">
      <c r="B1598" s="109"/>
      <c r="C1598" s="18"/>
      <c r="D1598" s="16"/>
      <c r="E1598" s="17"/>
      <c r="F1598" s="18"/>
      <c r="G1598" s="19"/>
      <c r="H1598" s="19">
        <f>D1598*G1598</f>
        <v>0</v>
      </c>
      <c r="K1598" s="1"/>
    </row>
    <row r="1599" spans="1:11" hidden="1" x14ac:dyDescent="0.2">
      <c r="B1599" s="110"/>
      <c r="C1599" s="18"/>
      <c r="D1599" s="16"/>
      <c r="E1599" s="17"/>
      <c r="F1599" s="18"/>
      <c r="G1599" s="19"/>
      <c r="H1599" s="19">
        <f>D1599*G1599</f>
        <v>0</v>
      </c>
      <c r="K1599" s="1"/>
    </row>
    <row r="1600" spans="1:11" ht="15.75" hidden="1" thickBot="1" x14ac:dyDescent="0.25">
      <c r="B1600" s="111"/>
      <c r="C1600" s="18"/>
      <c r="D1600" s="16"/>
      <c r="E1600" s="17"/>
      <c r="F1600" s="18"/>
      <c r="G1600" s="19"/>
      <c r="H1600" s="19">
        <f>D1600*G1600</f>
        <v>0</v>
      </c>
      <c r="K1600" s="1"/>
    </row>
    <row r="1601" spans="1:11" ht="16.5" hidden="1" thickTop="1" thickBot="1" x14ac:dyDescent="0.25">
      <c r="H1601" s="22">
        <f>SUM(H1598:H1600)</f>
        <v>0</v>
      </c>
      <c r="K1601" s="1"/>
    </row>
    <row r="1602" spans="1:11" ht="15.75" hidden="1" thickTop="1" x14ac:dyDescent="0.2">
      <c r="K1602" s="1"/>
    </row>
    <row r="1603" spans="1:11" ht="15.75" hidden="1" x14ac:dyDescent="0.25">
      <c r="A1603" s="1">
        <v>112</v>
      </c>
      <c r="B1603" s="11" t="s">
        <v>6</v>
      </c>
      <c r="C1603" s="12" t="s">
        <v>7</v>
      </c>
      <c r="D1603" s="12" t="s">
        <v>8</v>
      </c>
      <c r="E1603" s="13" t="s">
        <v>9</v>
      </c>
      <c r="F1603" s="12" t="s">
        <v>10</v>
      </c>
      <c r="G1603" s="14" t="s">
        <v>11</v>
      </c>
      <c r="H1603" s="14" t="s">
        <v>12</v>
      </c>
      <c r="K1603" s="1"/>
    </row>
    <row r="1604" spans="1:11" hidden="1" x14ac:dyDescent="0.2">
      <c r="B1604" s="109"/>
      <c r="C1604" s="18"/>
      <c r="D1604" s="16"/>
      <c r="E1604" s="17"/>
      <c r="F1604" s="18"/>
      <c r="G1604" s="19"/>
      <c r="H1604" s="19">
        <f>D1604*G1604</f>
        <v>0</v>
      </c>
      <c r="K1604" s="1"/>
    </row>
    <row r="1605" spans="1:11" hidden="1" x14ac:dyDescent="0.2">
      <c r="B1605" s="110"/>
      <c r="C1605" s="18"/>
      <c r="D1605" s="16"/>
      <c r="E1605" s="17"/>
      <c r="F1605" s="18"/>
      <c r="G1605" s="19"/>
      <c r="H1605" s="19">
        <f>D1605*G1605</f>
        <v>0</v>
      </c>
      <c r="K1605" s="1"/>
    </row>
    <row r="1606" spans="1:11" ht="15.75" hidden="1" thickBot="1" x14ac:dyDescent="0.25">
      <c r="B1606" s="111"/>
      <c r="C1606" s="18"/>
      <c r="D1606" s="16"/>
      <c r="E1606" s="17"/>
      <c r="F1606" s="18"/>
      <c r="G1606" s="19"/>
      <c r="H1606" s="19">
        <f>D1606*G1606</f>
        <v>0</v>
      </c>
      <c r="K1606" s="1"/>
    </row>
    <row r="1607" spans="1:11" ht="16.5" hidden="1" thickTop="1" thickBot="1" x14ac:dyDescent="0.25">
      <c r="H1607" s="22">
        <f>SUM(H1604:H1606)</f>
        <v>0</v>
      </c>
      <c r="K1607" s="1"/>
    </row>
    <row r="1608" spans="1:11" ht="15.75" hidden="1" thickTop="1" x14ac:dyDescent="0.2">
      <c r="K1608" s="1"/>
    </row>
    <row r="1609" spans="1:11" ht="15.75" hidden="1" x14ac:dyDescent="0.25">
      <c r="A1609" s="1">
        <v>113</v>
      </c>
      <c r="B1609" s="11" t="s">
        <v>6</v>
      </c>
      <c r="C1609" s="12" t="s">
        <v>7</v>
      </c>
      <c r="D1609" s="12" t="s">
        <v>8</v>
      </c>
      <c r="E1609" s="13" t="s">
        <v>9</v>
      </c>
      <c r="F1609" s="12" t="s">
        <v>10</v>
      </c>
      <c r="G1609" s="14" t="s">
        <v>11</v>
      </c>
      <c r="H1609" s="14" t="s">
        <v>12</v>
      </c>
      <c r="K1609" s="1"/>
    </row>
    <row r="1610" spans="1:11" hidden="1" x14ac:dyDescent="0.2">
      <c r="B1610" s="109"/>
      <c r="C1610" s="18"/>
      <c r="D1610" s="16"/>
      <c r="E1610" s="17"/>
      <c r="F1610" s="18"/>
      <c r="G1610" s="19"/>
      <c r="H1610" s="19">
        <f>D1610*G1610</f>
        <v>0</v>
      </c>
      <c r="K1610" s="1"/>
    </row>
    <row r="1611" spans="1:11" hidden="1" x14ac:dyDescent="0.2">
      <c r="B1611" s="110"/>
      <c r="C1611" s="18"/>
      <c r="D1611" s="16"/>
      <c r="E1611" s="17"/>
      <c r="F1611" s="18"/>
      <c r="G1611" s="19"/>
      <c r="H1611" s="19">
        <f>D1611*G1611</f>
        <v>0</v>
      </c>
      <c r="K1611" s="1"/>
    </row>
    <row r="1612" spans="1:11" ht="15.75" hidden="1" thickBot="1" x14ac:dyDescent="0.25">
      <c r="B1612" s="111"/>
      <c r="C1612" s="18"/>
      <c r="D1612" s="16"/>
      <c r="E1612" s="17"/>
      <c r="F1612" s="18"/>
      <c r="G1612" s="19"/>
      <c r="H1612" s="19">
        <f>D1612*G1612</f>
        <v>0</v>
      </c>
      <c r="K1612" s="1"/>
    </row>
    <row r="1613" spans="1:11" ht="16.5" hidden="1" thickTop="1" thickBot="1" x14ac:dyDescent="0.25">
      <c r="H1613" s="22">
        <f>SUM(H1610:H1612)</f>
        <v>0</v>
      </c>
      <c r="K1613" s="1"/>
    </row>
    <row r="1614" spans="1:11" ht="15.75" hidden="1" thickTop="1" x14ac:dyDescent="0.2">
      <c r="K1614" s="1"/>
    </row>
    <row r="1615" spans="1:11" ht="15.75" hidden="1" x14ac:dyDescent="0.25">
      <c r="A1615" s="1">
        <v>114</v>
      </c>
      <c r="B1615" s="11" t="s">
        <v>6</v>
      </c>
      <c r="C1615" s="12" t="s">
        <v>7</v>
      </c>
      <c r="D1615" s="12" t="s">
        <v>8</v>
      </c>
      <c r="E1615" s="13" t="s">
        <v>9</v>
      </c>
      <c r="F1615" s="12" t="s">
        <v>10</v>
      </c>
      <c r="G1615" s="14" t="s">
        <v>11</v>
      </c>
      <c r="H1615" s="14" t="s">
        <v>12</v>
      </c>
      <c r="K1615" s="1"/>
    </row>
    <row r="1616" spans="1:11" hidden="1" x14ac:dyDescent="0.2">
      <c r="B1616" s="109"/>
      <c r="C1616" s="18"/>
      <c r="D1616" s="16"/>
      <c r="E1616" s="17"/>
      <c r="F1616" s="18"/>
      <c r="G1616" s="19"/>
      <c r="H1616" s="19">
        <f>D1616*G1616</f>
        <v>0</v>
      </c>
      <c r="K1616" s="1"/>
    </row>
    <row r="1617" spans="1:11" hidden="1" x14ac:dyDescent="0.2">
      <c r="B1617" s="110"/>
      <c r="C1617" s="18"/>
      <c r="D1617" s="16"/>
      <c r="E1617" s="17"/>
      <c r="F1617" s="18"/>
      <c r="G1617" s="19"/>
      <c r="H1617" s="19">
        <f>D1617*G1617</f>
        <v>0</v>
      </c>
      <c r="K1617" s="1"/>
    </row>
    <row r="1618" spans="1:11" ht="15.75" hidden="1" thickBot="1" x14ac:dyDescent="0.25">
      <c r="B1618" s="111"/>
      <c r="C1618" s="18"/>
      <c r="D1618" s="16"/>
      <c r="E1618" s="17"/>
      <c r="F1618" s="18"/>
      <c r="G1618" s="19"/>
      <c r="H1618" s="19">
        <f>D1618*G1618</f>
        <v>0</v>
      </c>
      <c r="K1618" s="1"/>
    </row>
    <row r="1619" spans="1:11" ht="16.5" hidden="1" thickTop="1" thickBot="1" x14ac:dyDescent="0.25">
      <c r="H1619" s="22">
        <f>SUM(H1616:H1618)</f>
        <v>0</v>
      </c>
      <c r="K1619" s="1"/>
    </row>
    <row r="1620" spans="1:11" ht="15.75" hidden="1" thickTop="1" x14ac:dyDescent="0.2">
      <c r="K1620" s="1"/>
    </row>
    <row r="1621" spans="1:11" ht="15.75" hidden="1" x14ac:dyDescent="0.25">
      <c r="A1621" s="1">
        <v>115</v>
      </c>
      <c r="B1621" s="11" t="s">
        <v>6</v>
      </c>
      <c r="C1621" s="12" t="s">
        <v>7</v>
      </c>
      <c r="D1621" s="12" t="s">
        <v>8</v>
      </c>
      <c r="E1621" s="13" t="s">
        <v>9</v>
      </c>
      <c r="F1621" s="12" t="s">
        <v>10</v>
      </c>
      <c r="G1621" s="14" t="s">
        <v>11</v>
      </c>
      <c r="H1621" s="14" t="s">
        <v>12</v>
      </c>
      <c r="K1621" s="1"/>
    </row>
    <row r="1622" spans="1:11" hidden="1" x14ac:dyDescent="0.2">
      <c r="B1622" s="109"/>
      <c r="C1622" s="18"/>
      <c r="D1622" s="16"/>
      <c r="E1622" s="17"/>
      <c r="F1622" s="18"/>
      <c r="G1622" s="19"/>
      <c r="H1622" s="19">
        <f>D1622*G1622</f>
        <v>0</v>
      </c>
      <c r="K1622" s="1"/>
    </row>
    <row r="1623" spans="1:11" hidden="1" x14ac:dyDescent="0.2">
      <c r="B1623" s="110"/>
      <c r="C1623" s="18"/>
      <c r="D1623" s="16"/>
      <c r="E1623" s="17"/>
      <c r="F1623" s="18"/>
      <c r="G1623" s="19"/>
      <c r="H1623" s="19">
        <f>D1623*G1623</f>
        <v>0</v>
      </c>
      <c r="K1623" s="1"/>
    </row>
    <row r="1624" spans="1:11" ht="15.75" hidden="1" thickBot="1" x14ac:dyDescent="0.25">
      <c r="B1624" s="111"/>
      <c r="C1624" s="18"/>
      <c r="D1624" s="16"/>
      <c r="E1624" s="17"/>
      <c r="F1624" s="18"/>
      <c r="G1624" s="19"/>
      <c r="H1624" s="19">
        <f>D1624*G1624</f>
        <v>0</v>
      </c>
      <c r="K1624" s="1"/>
    </row>
    <row r="1625" spans="1:11" ht="16.5" hidden="1" thickTop="1" thickBot="1" x14ac:dyDescent="0.25">
      <c r="H1625" s="22">
        <f>SUM(H1622:H1624)</f>
        <v>0</v>
      </c>
      <c r="K1625" s="1"/>
    </row>
    <row r="1626" spans="1:11" ht="15.75" hidden="1" thickTop="1" x14ac:dyDescent="0.2">
      <c r="K1626" s="1"/>
    </row>
    <row r="1627" spans="1:11" ht="15.75" hidden="1" x14ac:dyDescent="0.25">
      <c r="A1627" s="1">
        <v>116</v>
      </c>
      <c r="B1627" s="11" t="s">
        <v>6</v>
      </c>
      <c r="C1627" s="12" t="s">
        <v>7</v>
      </c>
      <c r="D1627" s="12" t="s">
        <v>8</v>
      </c>
      <c r="E1627" s="13" t="s">
        <v>9</v>
      </c>
      <c r="F1627" s="12" t="s">
        <v>10</v>
      </c>
      <c r="G1627" s="14" t="s">
        <v>11</v>
      </c>
      <c r="H1627" s="14" t="s">
        <v>12</v>
      </c>
      <c r="K1627" s="1"/>
    </row>
    <row r="1628" spans="1:11" hidden="1" x14ac:dyDescent="0.2">
      <c r="B1628" s="109"/>
      <c r="C1628" s="18"/>
      <c r="D1628" s="16"/>
      <c r="E1628" s="17"/>
      <c r="F1628" s="18"/>
      <c r="G1628" s="19"/>
      <c r="H1628" s="19">
        <f>D1628*G1628</f>
        <v>0</v>
      </c>
      <c r="K1628" s="1"/>
    </row>
    <row r="1629" spans="1:11" hidden="1" x14ac:dyDescent="0.2">
      <c r="B1629" s="110"/>
      <c r="C1629" s="18"/>
      <c r="D1629" s="16"/>
      <c r="E1629" s="17"/>
      <c r="F1629" s="18"/>
      <c r="G1629" s="19"/>
      <c r="H1629" s="19">
        <f>D1629*G1629</f>
        <v>0</v>
      </c>
      <c r="K1629" s="1"/>
    </row>
    <row r="1630" spans="1:11" ht="15.75" hidden="1" thickBot="1" x14ac:dyDescent="0.25">
      <c r="B1630" s="111"/>
      <c r="C1630" s="18"/>
      <c r="D1630" s="16"/>
      <c r="E1630" s="17"/>
      <c r="F1630" s="18"/>
      <c r="G1630" s="19"/>
      <c r="H1630" s="19">
        <f>D1630*G1630</f>
        <v>0</v>
      </c>
      <c r="K1630" s="1"/>
    </row>
    <row r="1631" spans="1:11" ht="16.5" hidden="1" thickTop="1" thickBot="1" x14ac:dyDescent="0.25">
      <c r="H1631" s="22">
        <f>SUM(H1628:H1630)</f>
        <v>0</v>
      </c>
      <c r="K1631" s="1"/>
    </row>
    <row r="1632" spans="1:11" ht="15.75" hidden="1" thickTop="1" x14ac:dyDescent="0.2">
      <c r="K1632" s="1"/>
    </row>
    <row r="1633" spans="1:11" ht="15.75" hidden="1" x14ac:dyDescent="0.25">
      <c r="A1633" s="1">
        <v>117</v>
      </c>
      <c r="B1633" s="11" t="s">
        <v>6</v>
      </c>
      <c r="C1633" s="12" t="s">
        <v>7</v>
      </c>
      <c r="D1633" s="12" t="s">
        <v>8</v>
      </c>
      <c r="E1633" s="13" t="s">
        <v>9</v>
      </c>
      <c r="F1633" s="12" t="s">
        <v>10</v>
      </c>
      <c r="G1633" s="14" t="s">
        <v>11</v>
      </c>
      <c r="H1633" s="14" t="s">
        <v>12</v>
      </c>
      <c r="K1633" s="1"/>
    </row>
    <row r="1634" spans="1:11" hidden="1" x14ac:dyDescent="0.2">
      <c r="B1634" s="109"/>
      <c r="C1634" s="18"/>
      <c r="D1634" s="16"/>
      <c r="E1634" s="17"/>
      <c r="F1634" s="18"/>
      <c r="G1634" s="19"/>
      <c r="H1634" s="19">
        <f>D1634*G1634</f>
        <v>0</v>
      </c>
      <c r="K1634" s="1"/>
    </row>
    <row r="1635" spans="1:11" hidden="1" x14ac:dyDescent="0.2">
      <c r="B1635" s="110"/>
      <c r="C1635" s="18"/>
      <c r="D1635" s="16"/>
      <c r="E1635" s="17"/>
      <c r="F1635" s="18"/>
      <c r="G1635" s="19"/>
      <c r="H1635" s="19">
        <f>D1635*G1635</f>
        <v>0</v>
      </c>
      <c r="K1635" s="1"/>
    </row>
    <row r="1636" spans="1:11" ht="15.75" hidden="1" thickBot="1" x14ac:dyDescent="0.25">
      <c r="B1636" s="111"/>
      <c r="C1636" s="18"/>
      <c r="D1636" s="16"/>
      <c r="E1636" s="17"/>
      <c r="F1636" s="18"/>
      <c r="G1636" s="19"/>
      <c r="H1636" s="19">
        <f>D1636*G1636</f>
        <v>0</v>
      </c>
      <c r="K1636" s="1"/>
    </row>
    <row r="1637" spans="1:11" ht="16.5" hidden="1" thickTop="1" thickBot="1" x14ac:dyDescent="0.25">
      <c r="H1637" s="22">
        <f>SUM(H1634:H1636)</f>
        <v>0</v>
      </c>
      <c r="K1637" s="1"/>
    </row>
    <row r="1638" spans="1:11" ht="15.75" hidden="1" thickTop="1" x14ac:dyDescent="0.2">
      <c r="K1638" s="1"/>
    </row>
    <row r="1639" spans="1:11" ht="15.75" hidden="1" x14ac:dyDescent="0.25">
      <c r="A1639" s="1">
        <v>118</v>
      </c>
      <c r="B1639" s="11" t="s">
        <v>6</v>
      </c>
      <c r="C1639" s="12" t="s">
        <v>7</v>
      </c>
      <c r="D1639" s="12" t="s">
        <v>8</v>
      </c>
      <c r="E1639" s="13" t="s">
        <v>9</v>
      </c>
      <c r="F1639" s="12" t="s">
        <v>10</v>
      </c>
      <c r="G1639" s="14" t="s">
        <v>11</v>
      </c>
      <c r="H1639" s="14" t="s">
        <v>12</v>
      </c>
      <c r="K1639" s="1"/>
    </row>
    <row r="1640" spans="1:11" hidden="1" x14ac:dyDescent="0.2">
      <c r="B1640" s="109"/>
      <c r="C1640" s="18"/>
      <c r="D1640" s="16"/>
      <c r="E1640" s="17"/>
      <c r="F1640" s="18"/>
      <c r="G1640" s="19"/>
      <c r="H1640" s="19">
        <f>D1640*G1640</f>
        <v>0</v>
      </c>
      <c r="K1640" s="1"/>
    </row>
    <row r="1641" spans="1:11" hidden="1" x14ac:dyDescent="0.2">
      <c r="B1641" s="110"/>
      <c r="C1641" s="18"/>
      <c r="D1641" s="16"/>
      <c r="E1641" s="17"/>
      <c r="F1641" s="18"/>
      <c r="G1641" s="19"/>
      <c r="H1641" s="19">
        <f>D1641*G1641</f>
        <v>0</v>
      </c>
      <c r="K1641" s="1"/>
    </row>
    <row r="1642" spans="1:11" ht="15.75" hidden="1" thickBot="1" x14ac:dyDescent="0.25">
      <c r="B1642" s="111"/>
      <c r="C1642" s="18"/>
      <c r="D1642" s="16"/>
      <c r="E1642" s="17"/>
      <c r="F1642" s="18"/>
      <c r="G1642" s="19"/>
      <c r="H1642" s="19">
        <f>D1642*G1642</f>
        <v>0</v>
      </c>
      <c r="K1642" s="1"/>
    </row>
    <row r="1643" spans="1:11" ht="16.5" hidden="1" thickTop="1" thickBot="1" x14ac:dyDescent="0.25">
      <c r="H1643" s="22">
        <f>SUM(H1640:H1642)</f>
        <v>0</v>
      </c>
      <c r="K1643" s="1"/>
    </row>
    <row r="1644" spans="1:11" ht="15.75" hidden="1" thickTop="1" x14ac:dyDescent="0.2">
      <c r="K1644" s="1"/>
    </row>
    <row r="1645" spans="1:11" ht="15.75" hidden="1" x14ac:dyDescent="0.25">
      <c r="A1645" s="1">
        <v>119</v>
      </c>
      <c r="B1645" s="11" t="s">
        <v>6</v>
      </c>
      <c r="C1645" s="12" t="s">
        <v>7</v>
      </c>
      <c r="D1645" s="12" t="s">
        <v>8</v>
      </c>
      <c r="E1645" s="13" t="s">
        <v>9</v>
      </c>
      <c r="F1645" s="12" t="s">
        <v>10</v>
      </c>
      <c r="G1645" s="14" t="s">
        <v>11</v>
      </c>
      <c r="H1645" s="14" t="s">
        <v>12</v>
      </c>
      <c r="K1645" s="1"/>
    </row>
    <row r="1646" spans="1:11" hidden="1" x14ac:dyDescent="0.2">
      <c r="B1646" s="109"/>
      <c r="C1646" s="18"/>
      <c r="D1646" s="16"/>
      <c r="E1646" s="17"/>
      <c r="F1646" s="18"/>
      <c r="G1646" s="19"/>
      <c r="H1646" s="19">
        <f>D1646*G1646</f>
        <v>0</v>
      </c>
      <c r="K1646" s="1"/>
    </row>
    <row r="1647" spans="1:11" hidden="1" x14ac:dyDescent="0.2">
      <c r="B1647" s="110"/>
      <c r="C1647" s="18"/>
      <c r="D1647" s="16"/>
      <c r="E1647" s="17"/>
      <c r="F1647" s="18"/>
      <c r="G1647" s="19"/>
      <c r="H1647" s="19">
        <f>D1647*G1647</f>
        <v>0</v>
      </c>
      <c r="K1647" s="1"/>
    </row>
    <row r="1648" spans="1:11" ht="15.75" hidden="1" thickBot="1" x14ac:dyDescent="0.25">
      <c r="B1648" s="111"/>
      <c r="C1648" s="18"/>
      <c r="D1648" s="16"/>
      <c r="E1648" s="17"/>
      <c r="F1648" s="18"/>
      <c r="G1648" s="19"/>
      <c r="H1648" s="19">
        <f>D1648*G1648</f>
        <v>0</v>
      </c>
      <c r="K1648" s="1"/>
    </row>
    <row r="1649" spans="1:13" ht="16.5" hidden="1" thickTop="1" thickBot="1" x14ac:dyDescent="0.25">
      <c r="H1649" s="22">
        <f>SUM(H1646:H1648)</f>
        <v>0</v>
      </c>
      <c r="K1649" s="1"/>
    </row>
    <row r="1650" spans="1:13" ht="15.75" hidden="1" thickTop="1" x14ac:dyDescent="0.2">
      <c r="K1650" s="1"/>
    </row>
    <row r="1651" spans="1:13" ht="15.75" hidden="1" x14ac:dyDescent="0.25">
      <c r="A1651" s="1">
        <v>120</v>
      </c>
      <c r="B1651" s="11" t="s">
        <v>6</v>
      </c>
      <c r="C1651" s="12" t="s">
        <v>7</v>
      </c>
      <c r="D1651" s="12" t="s">
        <v>8</v>
      </c>
      <c r="E1651" s="13" t="s">
        <v>9</v>
      </c>
      <c r="F1651" s="12" t="s">
        <v>10</v>
      </c>
      <c r="G1651" s="14" t="s">
        <v>11</v>
      </c>
      <c r="H1651" s="14" t="s">
        <v>12</v>
      </c>
      <c r="K1651" s="1"/>
    </row>
    <row r="1652" spans="1:13" hidden="1" x14ac:dyDescent="0.2">
      <c r="B1652" s="109"/>
      <c r="C1652" s="114"/>
      <c r="D1652" s="16"/>
      <c r="E1652" s="17"/>
      <c r="F1652" s="18"/>
      <c r="G1652" s="19"/>
      <c r="H1652" s="19">
        <f>D1652*G1652</f>
        <v>0</v>
      </c>
    </row>
    <row r="1653" spans="1:13" hidden="1" x14ac:dyDescent="0.2">
      <c r="B1653" s="110"/>
      <c r="C1653" s="115"/>
      <c r="D1653" s="16"/>
      <c r="E1653" s="17"/>
      <c r="F1653" s="18"/>
      <c r="G1653" s="19"/>
      <c r="H1653" s="19">
        <f>D1653*G1653</f>
        <v>0</v>
      </c>
    </row>
    <row r="1654" spans="1:13" ht="15.75" hidden="1" thickBot="1" x14ac:dyDescent="0.25">
      <c r="B1654" s="111"/>
      <c r="C1654" s="116"/>
      <c r="D1654" s="16"/>
      <c r="E1654" s="17"/>
      <c r="F1654" s="18"/>
      <c r="G1654" s="19"/>
      <c r="H1654" s="19">
        <f>D1654*G1654</f>
        <v>0</v>
      </c>
    </row>
    <row r="1655" spans="1:13" ht="16.5" hidden="1" thickTop="1" thickBot="1" x14ac:dyDescent="0.25">
      <c r="H1655" s="22">
        <f>SUM(H1652:H1654)</f>
        <v>0</v>
      </c>
    </row>
    <row r="1656" spans="1:13" ht="15.75" hidden="1" thickTop="1" x14ac:dyDescent="0.2"/>
    <row r="1657" spans="1:13" ht="15.75" hidden="1" thickBot="1" x14ac:dyDescent="0.25"/>
    <row r="1658" spans="1:13" ht="16.5" hidden="1" thickBot="1" x14ac:dyDescent="0.3">
      <c r="B1658" s="6" t="str">
        <f>B4</f>
        <v>Client:</v>
      </c>
      <c r="C1658" s="124" t="str">
        <f>C4</f>
        <v xml:space="preserve">Mer </v>
      </c>
      <c r="D1658" s="124"/>
      <c r="E1658" s="124"/>
      <c r="F1658" s="124"/>
      <c r="G1658" s="8" t="str">
        <f>G4</f>
        <v>VILLE :</v>
      </c>
      <c r="H1658" s="8">
        <f>H4</f>
        <v>0</v>
      </c>
    </row>
    <row r="1659" spans="1:13" ht="16.5" hidden="1" thickBot="1" x14ac:dyDescent="0.3">
      <c r="B1659" s="6"/>
      <c r="C1659" s="124">
        <f>C5</f>
        <v>0</v>
      </c>
      <c r="D1659" s="124"/>
      <c r="E1659" s="124"/>
      <c r="F1659" s="124"/>
    </row>
    <row r="1660" spans="1:13" ht="16.5" hidden="1" thickBot="1" x14ac:dyDescent="0.3">
      <c r="B1660" s="6"/>
      <c r="C1660" s="124">
        <f>C6</f>
        <v>0</v>
      </c>
      <c r="D1660" s="124"/>
      <c r="E1660" s="124"/>
      <c r="F1660" s="124"/>
    </row>
    <row r="1661" spans="1:13" ht="16.5" hidden="1" thickBot="1" x14ac:dyDescent="0.3">
      <c r="B1661" s="6" t="str">
        <f>B7</f>
        <v>Fax:</v>
      </c>
      <c r="C1661" s="124">
        <f>C7</f>
        <v>0</v>
      </c>
      <c r="D1661" s="124"/>
      <c r="E1661" s="124"/>
      <c r="F1661" s="124"/>
    </row>
    <row r="1662" spans="1:13" ht="15.75" hidden="1" thickBot="1" x14ac:dyDescent="0.25"/>
    <row r="1663" spans="1:13" ht="17.25" hidden="1" thickTop="1" thickBot="1" x14ac:dyDescent="0.3">
      <c r="B1663" s="37" t="s">
        <v>6</v>
      </c>
      <c r="C1663" s="38" t="s">
        <v>7</v>
      </c>
      <c r="D1663" s="39" t="s">
        <v>12</v>
      </c>
      <c r="E1663" s="40" t="s">
        <v>13</v>
      </c>
      <c r="F1663" s="39" t="s">
        <v>14</v>
      </c>
      <c r="G1663" s="39" t="s">
        <v>15</v>
      </c>
      <c r="H1663" s="39" t="s">
        <v>16</v>
      </c>
      <c r="I1663" s="41" t="s">
        <v>17</v>
      </c>
      <c r="J1663" s="42" t="s">
        <v>6</v>
      </c>
      <c r="K1663" s="43" t="s">
        <v>18</v>
      </c>
    </row>
    <row r="1664" spans="1:13" ht="16.5" hidden="1" thickTop="1" x14ac:dyDescent="0.25">
      <c r="B1664" s="44" t="s">
        <v>19</v>
      </c>
      <c r="C1664" s="45"/>
      <c r="D1664" s="45"/>
      <c r="E1664" s="46"/>
      <c r="F1664" s="45"/>
      <c r="G1664" s="47"/>
      <c r="H1664" s="48">
        <v>235936.96666666662</v>
      </c>
      <c r="I1664" s="49"/>
      <c r="J1664" s="50">
        <v>44138</v>
      </c>
      <c r="K1664" s="51">
        <v>735</v>
      </c>
      <c r="L1664" s="52">
        <v>25608.959999999999</v>
      </c>
      <c r="M1664" s="27">
        <v>200641.20333333328</v>
      </c>
    </row>
    <row r="1665" spans="1:13" ht="15.75" hidden="1" x14ac:dyDescent="0.25">
      <c r="A1665" s="1">
        <v>1</v>
      </c>
      <c r="B1665" s="53">
        <f>B10</f>
        <v>44201</v>
      </c>
      <c r="C1665" s="54">
        <f>C10</f>
        <v>13</v>
      </c>
      <c r="D1665" s="55">
        <f>H46</f>
        <v>31071.760000000002</v>
      </c>
      <c r="E1665" s="55">
        <v>3106.15</v>
      </c>
      <c r="F1665" s="56">
        <f t="shared" ref="F1665:F1675" si="75">D1665-E1665</f>
        <v>27965.61</v>
      </c>
      <c r="G1665" s="57">
        <v>200641.20333333328</v>
      </c>
      <c r="H1665" s="19">
        <f>H1664+F1665-G1665</f>
        <v>63261.373333333322</v>
      </c>
      <c r="I1665" s="18" t="s">
        <v>20</v>
      </c>
      <c r="J1665" s="58">
        <v>44140</v>
      </c>
      <c r="K1665" s="51">
        <v>736</v>
      </c>
      <c r="L1665" s="52">
        <v>43887.6</v>
      </c>
      <c r="M1665" s="27"/>
    </row>
    <row r="1666" spans="1:13" ht="15.75" hidden="1" x14ac:dyDescent="0.25">
      <c r="A1666" s="1">
        <v>2</v>
      </c>
      <c r="B1666" s="53">
        <f>B49</f>
        <v>44201</v>
      </c>
      <c r="C1666" s="54">
        <f>C49</f>
        <v>14</v>
      </c>
      <c r="D1666" s="55">
        <f>H53</f>
        <v>816</v>
      </c>
      <c r="E1666" s="55">
        <f t="shared" ref="E1666:E1729" si="76">D1666*10%</f>
        <v>81.600000000000009</v>
      </c>
      <c r="F1666" s="56">
        <f t="shared" si="75"/>
        <v>734.4</v>
      </c>
      <c r="G1666" s="57">
        <v>35152.199999999997</v>
      </c>
      <c r="H1666" s="19">
        <f t="shared" ref="H1666:H1729" si="77">H1665+F1666-G1666</f>
        <v>28843.573333333326</v>
      </c>
      <c r="I1666" s="18" t="s">
        <v>21</v>
      </c>
      <c r="J1666" s="50">
        <v>44140</v>
      </c>
      <c r="K1666" s="51">
        <v>761</v>
      </c>
      <c r="L1666" s="52">
        <v>41574.11</v>
      </c>
      <c r="M1666" s="27"/>
    </row>
    <row r="1667" spans="1:13" ht="15.75" hidden="1" x14ac:dyDescent="0.25">
      <c r="A1667" s="1">
        <v>3</v>
      </c>
      <c r="B1667" s="53">
        <f>B56</f>
        <v>44204</v>
      </c>
      <c r="C1667" s="54">
        <f>C56</f>
        <v>27</v>
      </c>
      <c r="D1667" s="55">
        <f>H68</f>
        <v>9200</v>
      </c>
      <c r="E1667" s="55">
        <v>1168.4000000000001</v>
      </c>
      <c r="F1667" s="56">
        <f t="shared" si="75"/>
        <v>8031.6</v>
      </c>
      <c r="G1667" s="59"/>
      <c r="H1667" s="19">
        <f t="shared" si="77"/>
        <v>36875.173333333325</v>
      </c>
      <c r="I1667" s="18"/>
      <c r="J1667" s="58">
        <v>44144</v>
      </c>
      <c r="K1667" s="51">
        <v>778</v>
      </c>
      <c r="L1667" s="52">
        <v>1885.68</v>
      </c>
      <c r="M1667" s="27"/>
    </row>
    <row r="1668" spans="1:13" ht="15.75" hidden="1" x14ac:dyDescent="0.25">
      <c r="A1668" s="1">
        <v>4</v>
      </c>
      <c r="B1668" s="53">
        <f>B71</f>
        <v>44216</v>
      </c>
      <c r="C1668" s="54">
        <f>C71</f>
        <v>60</v>
      </c>
      <c r="D1668" s="55">
        <f>H73</f>
        <v>2905</v>
      </c>
      <c r="E1668" s="55">
        <f t="shared" si="76"/>
        <v>290.5</v>
      </c>
      <c r="F1668" s="56">
        <f t="shared" si="75"/>
        <v>2614.5</v>
      </c>
      <c r="G1668" s="57"/>
      <c r="H1668" s="19">
        <f t="shared" si="77"/>
        <v>39489.673333333325</v>
      </c>
      <c r="I1668" s="18"/>
      <c r="J1668" s="58">
        <v>44151</v>
      </c>
      <c r="K1668" s="51">
        <v>141</v>
      </c>
      <c r="L1668" s="52">
        <v>-171</v>
      </c>
      <c r="M1668" s="27"/>
    </row>
    <row r="1669" spans="1:13" ht="15.75" hidden="1" x14ac:dyDescent="0.25">
      <c r="A1669" s="1">
        <v>5</v>
      </c>
      <c r="B1669" s="60">
        <f>B76</f>
        <v>44230</v>
      </c>
      <c r="C1669" s="61">
        <f>C76</f>
        <v>10</v>
      </c>
      <c r="D1669" s="62">
        <f>H78</f>
        <v>-159.5</v>
      </c>
      <c r="E1669" s="63">
        <f t="shared" si="76"/>
        <v>-15.950000000000001</v>
      </c>
      <c r="F1669" s="19">
        <f t="shared" si="75"/>
        <v>-143.55000000000001</v>
      </c>
      <c r="G1669" s="57"/>
      <c r="H1669" s="19">
        <f t="shared" si="77"/>
        <v>39346.123333333322</v>
      </c>
      <c r="I1669" s="18"/>
      <c r="J1669" s="58">
        <v>44155</v>
      </c>
      <c r="K1669" s="51">
        <v>818</v>
      </c>
      <c r="L1669" s="52">
        <v>45696.6</v>
      </c>
      <c r="M1669" s="27"/>
    </row>
    <row r="1670" spans="1:13" hidden="1" x14ac:dyDescent="0.2">
      <c r="A1670" s="1">
        <v>6</v>
      </c>
      <c r="B1670" s="64">
        <f>B81</f>
        <v>44232</v>
      </c>
      <c r="C1670" s="65">
        <f>C81</f>
        <v>80</v>
      </c>
      <c r="D1670" s="66">
        <f>H83</f>
        <v>18500</v>
      </c>
      <c r="E1670" s="66">
        <f t="shared" si="76"/>
        <v>1850</v>
      </c>
      <c r="F1670" s="67"/>
      <c r="H1670" s="19">
        <f t="shared" si="77"/>
        <v>39346.123333333322</v>
      </c>
      <c r="I1670" s="18"/>
      <c r="J1670" s="58">
        <v>44159</v>
      </c>
      <c r="K1670" s="51">
        <v>831</v>
      </c>
      <c r="L1670" s="52">
        <v>45122.05333333333</v>
      </c>
      <c r="M1670" s="27"/>
    </row>
    <row r="1671" spans="1:13" hidden="1" x14ac:dyDescent="0.2">
      <c r="A1671" s="1">
        <v>7</v>
      </c>
      <c r="B1671" s="64">
        <f>B86</f>
        <v>44242</v>
      </c>
      <c r="C1671" s="65">
        <f>C86</f>
        <v>95</v>
      </c>
      <c r="D1671" s="66">
        <f>H95</f>
        <v>33715</v>
      </c>
      <c r="E1671" s="66">
        <f t="shared" si="76"/>
        <v>3371.5</v>
      </c>
      <c r="F1671" s="67">
        <f t="shared" si="75"/>
        <v>30343.5</v>
      </c>
      <c r="G1671" s="19"/>
      <c r="H1671" s="19">
        <f t="shared" si="77"/>
        <v>69689.623333333322</v>
      </c>
      <c r="I1671" s="18"/>
      <c r="J1671" s="58">
        <v>44162</v>
      </c>
      <c r="K1671" s="51">
        <v>149</v>
      </c>
      <c r="L1671" s="52">
        <v>-7254</v>
      </c>
      <c r="M1671" s="27"/>
    </row>
    <row r="1672" spans="1:13" hidden="1" x14ac:dyDescent="0.2">
      <c r="A1672" s="1">
        <v>8</v>
      </c>
      <c r="B1672" s="64">
        <f>B98</f>
        <v>44250</v>
      </c>
      <c r="C1672" s="65">
        <f>C98</f>
        <v>119</v>
      </c>
      <c r="D1672" s="66">
        <f>H104</f>
        <v>18687</v>
      </c>
      <c r="E1672" s="66">
        <f t="shared" si="76"/>
        <v>1868.7</v>
      </c>
      <c r="F1672" s="67">
        <f t="shared" si="75"/>
        <v>16818.3</v>
      </c>
      <c r="G1672" s="19"/>
      <c r="H1672" s="19">
        <f t="shared" si="77"/>
        <v>86507.923333333325</v>
      </c>
      <c r="I1672" s="18"/>
      <c r="J1672" s="58">
        <v>44162</v>
      </c>
      <c r="K1672" s="51">
        <v>841</v>
      </c>
      <c r="L1672" s="52">
        <v>5140.8</v>
      </c>
      <c r="M1672" s="27"/>
    </row>
    <row r="1673" spans="1:13" hidden="1" x14ac:dyDescent="0.2">
      <c r="A1673" s="1">
        <v>9</v>
      </c>
      <c r="B1673" s="60">
        <f>B107</f>
        <v>44253</v>
      </c>
      <c r="C1673" s="61">
        <f>C107</f>
        <v>16</v>
      </c>
      <c r="D1673" s="62">
        <f>H111</f>
        <v>-2029</v>
      </c>
      <c r="E1673" s="62">
        <f t="shared" si="76"/>
        <v>-202.9</v>
      </c>
      <c r="F1673" s="68">
        <f t="shared" si="75"/>
        <v>-1826.1</v>
      </c>
      <c r="G1673" s="19"/>
      <c r="H1673" s="19">
        <f t="shared" si="77"/>
        <v>84681.823333333319</v>
      </c>
      <c r="I1673" s="18"/>
      <c r="J1673" s="50">
        <v>44172</v>
      </c>
      <c r="K1673" s="51">
        <v>154</v>
      </c>
      <c r="L1673" s="52">
        <v>-849.6</v>
      </c>
      <c r="M1673" s="27"/>
    </row>
    <row r="1674" spans="1:13" hidden="1" x14ac:dyDescent="0.2">
      <c r="A1674" s="1">
        <v>10</v>
      </c>
      <c r="B1674" s="60">
        <f>B114</f>
        <v>44253</v>
      </c>
      <c r="C1674" s="61">
        <f>C114</f>
        <v>17</v>
      </c>
      <c r="D1674" s="62">
        <f>H118</f>
        <v>-130</v>
      </c>
      <c r="E1674" s="62">
        <f t="shared" si="76"/>
        <v>-13</v>
      </c>
      <c r="F1674" s="68">
        <f t="shared" si="75"/>
        <v>-117</v>
      </c>
      <c r="H1674" s="19">
        <f t="shared" si="77"/>
        <v>84564.823333333319</v>
      </c>
      <c r="J1674" s="69">
        <v>44173</v>
      </c>
      <c r="K1674" s="70">
        <v>865</v>
      </c>
      <c r="L1674" s="71">
        <v>32876.563333333332</v>
      </c>
      <c r="M1674" s="27"/>
    </row>
    <row r="1675" spans="1:13" hidden="1" x14ac:dyDescent="0.2">
      <c r="A1675" s="1">
        <v>11</v>
      </c>
      <c r="B1675" s="60">
        <f>B121</f>
        <v>44253</v>
      </c>
      <c r="C1675" s="61">
        <f>C121</f>
        <v>18</v>
      </c>
      <c r="D1675" s="62">
        <f>H126</f>
        <v>-730</v>
      </c>
      <c r="E1675" s="62">
        <f t="shared" si="76"/>
        <v>-73</v>
      </c>
      <c r="F1675" s="68">
        <f t="shared" si="75"/>
        <v>-657</v>
      </c>
      <c r="G1675" s="19"/>
      <c r="H1675" s="19">
        <f t="shared" si="77"/>
        <v>83907.823333333319</v>
      </c>
      <c r="I1675" s="18"/>
      <c r="J1675" s="69">
        <v>44181</v>
      </c>
      <c r="K1675" s="70">
        <v>880</v>
      </c>
      <c r="L1675" s="71">
        <v>2419.1999999999998</v>
      </c>
      <c r="M1675" s="27"/>
    </row>
    <row r="1676" spans="1:13" hidden="1" x14ac:dyDescent="0.2">
      <c r="A1676" s="1">
        <v>12</v>
      </c>
      <c r="B1676" s="72">
        <f>B129</f>
        <v>44259</v>
      </c>
      <c r="C1676" s="73">
        <f>C129</f>
        <v>133</v>
      </c>
      <c r="D1676" s="74">
        <f>H152</f>
        <v>35689</v>
      </c>
      <c r="E1676" s="74">
        <f t="shared" si="76"/>
        <v>3568.9</v>
      </c>
      <c r="F1676" s="75">
        <f>D1676-E1676</f>
        <v>32120.1</v>
      </c>
      <c r="G1676" s="19"/>
      <c r="H1676" s="19">
        <f t="shared" si="77"/>
        <v>116027.92333333331</v>
      </c>
      <c r="I1676" s="18"/>
      <c r="J1676" s="76"/>
      <c r="K1676" s="77"/>
      <c r="L1676" s="27">
        <v>235936.96666666662</v>
      </c>
      <c r="M1676" s="27"/>
    </row>
    <row r="1677" spans="1:13" hidden="1" x14ac:dyDescent="0.2">
      <c r="A1677" s="1">
        <v>13</v>
      </c>
      <c r="B1677" s="78">
        <f>B155</f>
        <v>0</v>
      </c>
      <c r="C1677" s="32">
        <f>C155</f>
        <v>0</v>
      </c>
      <c r="D1677" s="63">
        <f>H161</f>
        <v>0</v>
      </c>
      <c r="E1677" s="63">
        <f t="shared" si="76"/>
        <v>0</v>
      </c>
      <c r="F1677" s="19">
        <f t="shared" ref="F1677:F1740" si="78">D1677-E1677</f>
        <v>0</v>
      </c>
      <c r="G1677" s="19"/>
      <c r="H1677" s="19">
        <f t="shared" si="77"/>
        <v>116027.92333333331</v>
      </c>
      <c r="I1677" s="18"/>
      <c r="L1677" s="27"/>
    </row>
    <row r="1678" spans="1:13" ht="15.75" hidden="1" x14ac:dyDescent="0.25">
      <c r="A1678" s="1">
        <v>14</v>
      </c>
      <c r="B1678" s="78">
        <f>B164</f>
        <v>0</v>
      </c>
      <c r="C1678" s="32">
        <f>C164</f>
        <v>0</v>
      </c>
      <c r="D1678" s="63">
        <f>H168</f>
        <v>0</v>
      </c>
      <c r="E1678" s="63">
        <f t="shared" si="76"/>
        <v>0</v>
      </c>
      <c r="F1678" s="19">
        <f t="shared" si="78"/>
        <v>0</v>
      </c>
      <c r="G1678" s="57"/>
      <c r="H1678" s="19">
        <f t="shared" si="77"/>
        <v>116027.92333333331</v>
      </c>
      <c r="I1678" s="18"/>
    </row>
    <row r="1679" spans="1:13" hidden="1" x14ac:dyDescent="0.2">
      <c r="A1679" s="1">
        <v>15</v>
      </c>
      <c r="B1679" s="78">
        <f>B171</f>
        <v>0</v>
      </c>
      <c r="C1679" s="32">
        <f>C171</f>
        <v>0</v>
      </c>
      <c r="D1679" s="63">
        <f>H193</f>
        <v>0</v>
      </c>
      <c r="E1679" s="63">
        <f t="shared" si="76"/>
        <v>0</v>
      </c>
      <c r="F1679" s="19">
        <f t="shared" si="78"/>
        <v>0</v>
      </c>
      <c r="G1679" s="19"/>
      <c r="H1679" s="19">
        <f t="shared" si="77"/>
        <v>116027.92333333331</v>
      </c>
      <c r="I1679" s="18"/>
    </row>
    <row r="1680" spans="1:13" hidden="1" x14ac:dyDescent="0.2">
      <c r="A1680" s="1">
        <v>16</v>
      </c>
      <c r="B1680" s="78">
        <f>B196</f>
        <v>0</v>
      </c>
      <c r="C1680" s="32">
        <f>C196</f>
        <v>0</v>
      </c>
      <c r="D1680" s="63">
        <f>H201</f>
        <v>0</v>
      </c>
      <c r="E1680" s="63">
        <f t="shared" si="76"/>
        <v>0</v>
      </c>
      <c r="F1680" s="19">
        <f t="shared" si="78"/>
        <v>0</v>
      </c>
      <c r="G1680" s="19"/>
      <c r="H1680" s="19">
        <f t="shared" si="77"/>
        <v>116027.92333333331</v>
      </c>
      <c r="I1680" s="18"/>
      <c r="L1680" s="27"/>
    </row>
    <row r="1681" spans="1:12" hidden="1" x14ac:dyDescent="0.2">
      <c r="A1681" s="1">
        <v>17</v>
      </c>
      <c r="B1681" s="78">
        <f>B204</f>
        <v>0</v>
      </c>
      <c r="C1681" s="32">
        <f>C204</f>
        <v>0</v>
      </c>
      <c r="D1681" s="63">
        <f>H210</f>
        <v>0</v>
      </c>
      <c r="E1681" s="63">
        <f t="shared" si="76"/>
        <v>0</v>
      </c>
      <c r="F1681" s="19">
        <f t="shared" si="78"/>
        <v>0</v>
      </c>
      <c r="G1681" s="19"/>
      <c r="H1681" s="19">
        <f t="shared" si="77"/>
        <v>116027.92333333331</v>
      </c>
      <c r="I1681" s="18"/>
      <c r="L1681" s="27"/>
    </row>
    <row r="1682" spans="1:12" hidden="1" x14ac:dyDescent="0.2">
      <c r="A1682" s="1">
        <v>18</v>
      </c>
      <c r="B1682" s="78">
        <f>B213</f>
        <v>0</v>
      </c>
      <c r="C1682" s="32">
        <f>C213</f>
        <v>0</v>
      </c>
      <c r="D1682" s="63">
        <f>H224</f>
        <v>0</v>
      </c>
      <c r="E1682" s="63">
        <f t="shared" si="76"/>
        <v>0</v>
      </c>
      <c r="F1682" s="19">
        <f t="shared" si="78"/>
        <v>0</v>
      </c>
      <c r="G1682" s="19"/>
      <c r="H1682" s="19">
        <f t="shared" si="77"/>
        <v>116027.92333333331</v>
      </c>
      <c r="I1682" s="79"/>
    </row>
    <row r="1683" spans="1:12" hidden="1" x14ac:dyDescent="0.2">
      <c r="A1683" s="1">
        <v>19</v>
      </c>
      <c r="B1683" s="78">
        <f>B227</f>
        <v>0</v>
      </c>
      <c r="C1683" s="32">
        <f>C227</f>
        <v>0</v>
      </c>
      <c r="D1683" s="63">
        <f>H288</f>
        <v>0</v>
      </c>
      <c r="E1683" s="63">
        <f t="shared" si="76"/>
        <v>0</v>
      </c>
      <c r="F1683" s="19">
        <f t="shared" si="78"/>
        <v>0</v>
      </c>
      <c r="G1683" s="19"/>
      <c r="H1683" s="19">
        <f t="shared" si="77"/>
        <v>116027.92333333331</v>
      </c>
      <c r="I1683" s="18"/>
    </row>
    <row r="1684" spans="1:12" hidden="1" x14ac:dyDescent="0.2">
      <c r="A1684" s="1">
        <v>20</v>
      </c>
      <c r="B1684" s="78">
        <f>B291</f>
        <v>0</v>
      </c>
      <c r="C1684" s="32">
        <f>C291</f>
        <v>0</v>
      </c>
      <c r="D1684" s="63">
        <f>H331</f>
        <v>0</v>
      </c>
      <c r="E1684" s="63">
        <f t="shared" si="76"/>
        <v>0</v>
      </c>
      <c r="F1684" s="19">
        <f t="shared" si="78"/>
        <v>0</v>
      </c>
      <c r="G1684" s="19"/>
      <c r="H1684" s="19">
        <f t="shared" si="77"/>
        <v>116027.92333333331</v>
      </c>
      <c r="I1684" s="18"/>
      <c r="K1684" s="1"/>
    </row>
    <row r="1685" spans="1:12" hidden="1" x14ac:dyDescent="0.2">
      <c r="A1685" s="1">
        <v>21</v>
      </c>
      <c r="B1685" s="78">
        <f>B334</f>
        <v>0</v>
      </c>
      <c r="C1685" s="32">
        <f>C334</f>
        <v>0</v>
      </c>
      <c r="D1685" s="63">
        <f>H338</f>
        <v>0</v>
      </c>
      <c r="E1685" s="63">
        <f t="shared" si="76"/>
        <v>0</v>
      </c>
      <c r="F1685" s="19">
        <f t="shared" si="78"/>
        <v>0</v>
      </c>
      <c r="G1685" s="19"/>
      <c r="H1685" s="19">
        <f t="shared" si="77"/>
        <v>116027.92333333331</v>
      </c>
      <c r="I1685" s="18"/>
      <c r="K1685" s="1"/>
    </row>
    <row r="1686" spans="1:12" hidden="1" x14ac:dyDescent="0.2">
      <c r="A1686" s="1">
        <v>22</v>
      </c>
      <c r="B1686" s="78">
        <f>B341</f>
        <v>0</v>
      </c>
      <c r="C1686" s="32">
        <f>C341</f>
        <v>0</v>
      </c>
      <c r="D1686" s="63">
        <f>H364</f>
        <v>0</v>
      </c>
      <c r="E1686" s="63">
        <f t="shared" si="76"/>
        <v>0</v>
      </c>
      <c r="F1686" s="19">
        <f t="shared" si="78"/>
        <v>0</v>
      </c>
      <c r="G1686" s="19"/>
      <c r="H1686" s="19">
        <f t="shared" si="77"/>
        <v>116027.92333333331</v>
      </c>
      <c r="I1686" s="18"/>
      <c r="K1686" s="1"/>
    </row>
    <row r="1687" spans="1:12" hidden="1" x14ac:dyDescent="0.2">
      <c r="A1687" s="1">
        <v>23</v>
      </c>
      <c r="B1687" s="78">
        <f>B367</f>
        <v>0</v>
      </c>
      <c r="C1687" s="32">
        <f>C367</f>
        <v>0</v>
      </c>
      <c r="D1687" s="63">
        <f>H376</f>
        <v>0</v>
      </c>
      <c r="E1687" s="63">
        <f t="shared" si="76"/>
        <v>0</v>
      </c>
      <c r="F1687" s="19">
        <f t="shared" si="78"/>
        <v>0</v>
      </c>
      <c r="G1687" s="19"/>
      <c r="H1687" s="19">
        <f t="shared" si="77"/>
        <v>116027.92333333331</v>
      </c>
      <c r="I1687" s="18"/>
      <c r="K1687" s="1"/>
    </row>
    <row r="1688" spans="1:12" hidden="1" x14ac:dyDescent="0.2">
      <c r="A1688" s="1">
        <v>24</v>
      </c>
      <c r="B1688" s="78">
        <f>B379</f>
        <v>0</v>
      </c>
      <c r="C1688" s="32">
        <f>C379</f>
        <v>0</v>
      </c>
      <c r="D1688" s="63">
        <f>H425</f>
        <v>0</v>
      </c>
      <c r="E1688" s="63">
        <f t="shared" si="76"/>
        <v>0</v>
      </c>
      <c r="F1688" s="19">
        <f t="shared" si="78"/>
        <v>0</v>
      </c>
      <c r="G1688" s="19"/>
      <c r="H1688" s="19">
        <f t="shared" si="77"/>
        <v>116027.92333333331</v>
      </c>
      <c r="I1688" s="18"/>
      <c r="K1688" s="1"/>
    </row>
    <row r="1689" spans="1:12" hidden="1" x14ac:dyDescent="0.2">
      <c r="A1689" s="1">
        <v>25</v>
      </c>
      <c r="B1689" s="78">
        <f>B428</f>
        <v>0</v>
      </c>
      <c r="C1689" s="32">
        <f>C428</f>
        <v>0</v>
      </c>
      <c r="D1689" s="63">
        <f>H432</f>
        <v>0</v>
      </c>
      <c r="E1689" s="63">
        <f t="shared" si="76"/>
        <v>0</v>
      </c>
      <c r="F1689" s="19">
        <f t="shared" si="78"/>
        <v>0</v>
      </c>
      <c r="G1689" s="19"/>
      <c r="H1689" s="19">
        <f t="shared" si="77"/>
        <v>116027.92333333331</v>
      </c>
      <c r="I1689" s="18"/>
      <c r="K1689" s="1"/>
    </row>
    <row r="1690" spans="1:12" hidden="1" x14ac:dyDescent="0.2">
      <c r="A1690" s="1">
        <v>26</v>
      </c>
      <c r="B1690" s="78">
        <f>B435</f>
        <v>0</v>
      </c>
      <c r="C1690" s="32">
        <f>C435</f>
        <v>0</v>
      </c>
      <c r="D1690" s="63">
        <f>H443</f>
        <v>0</v>
      </c>
      <c r="E1690" s="63">
        <f t="shared" si="76"/>
        <v>0</v>
      </c>
      <c r="F1690" s="19">
        <f t="shared" si="78"/>
        <v>0</v>
      </c>
      <c r="G1690" s="19"/>
      <c r="H1690" s="19">
        <f t="shared" si="77"/>
        <v>116027.92333333331</v>
      </c>
      <c r="I1690" s="18"/>
      <c r="K1690" s="1"/>
    </row>
    <row r="1691" spans="1:12" hidden="1" x14ac:dyDescent="0.2">
      <c r="A1691" s="1">
        <v>27</v>
      </c>
      <c r="B1691" s="80">
        <f>B446</f>
        <v>0</v>
      </c>
      <c r="C1691" s="81">
        <f>C446</f>
        <v>0</v>
      </c>
      <c r="D1691" s="82">
        <f>H450</f>
        <v>0</v>
      </c>
      <c r="E1691" s="63">
        <f t="shared" si="76"/>
        <v>0</v>
      </c>
      <c r="F1691" s="19">
        <f t="shared" si="78"/>
        <v>0</v>
      </c>
      <c r="G1691" s="19"/>
      <c r="H1691" s="19">
        <f t="shared" si="77"/>
        <v>116027.92333333331</v>
      </c>
      <c r="I1691" s="18"/>
      <c r="K1691" s="1"/>
    </row>
    <row r="1692" spans="1:12" hidden="1" x14ac:dyDescent="0.2">
      <c r="A1692" s="1">
        <v>28</v>
      </c>
      <c r="B1692" s="78">
        <f>B454</f>
        <v>0</v>
      </c>
      <c r="C1692" s="32">
        <f>C454</f>
        <v>0</v>
      </c>
      <c r="D1692" s="63">
        <f>H460</f>
        <v>0</v>
      </c>
      <c r="E1692" s="63">
        <f t="shared" si="76"/>
        <v>0</v>
      </c>
      <c r="F1692" s="19">
        <f t="shared" si="78"/>
        <v>0</v>
      </c>
      <c r="G1692" s="19"/>
      <c r="H1692" s="19">
        <f t="shared" si="77"/>
        <v>116027.92333333331</v>
      </c>
      <c r="I1692" s="18"/>
      <c r="K1692" s="1"/>
    </row>
    <row r="1693" spans="1:12" hidden="1" x14ac:dyDescent="0.2">
      <c r="A1693" s="1">
        <v>29</v>
      </c>
      <c r="B1693" s="78">
        <f>B463</f>
        <v>0</v>
      </c>
      <c r="C1693" s="32">
        <f>C463</f>
        <v>0</v>
      </c>
      <c r="D1693" s="63">
        <f>H471</f>
        <v>0</v>
      </c>
      <c r="E1693" s="63">
        <f t="shared" si="76"/>
        <v>0</v>
      </c>
      <c r="F1693" s="19">
        <f t="shared" si="78"/>
        <v>0</v>
      </c>
      <c r="G1693" s="19"/>
      <c r="H1693" s="19">
        <f t="shared" si="77"/>
        <v>116027.92333333331</v>
      </c>
      <c r="I1693" s="18"/>
      <c r="K1693" s="1"/>
    </row>
    <row r="1694" spans="1:12" hidden="1" x14ac:dyDescent="0.2">
      <c r="A1694" s="1">
        <v>30</v>
      </c>
      <c r="B1694" s="78">
        <f>B474</f>
        <v>0</v>
      </c>
      <c r="C1694" s="32">
        <f>C474</f>
        <v>0</v>
      </c>
      <c r="D1694" s="63">
        <f>H483</f>
        <v>0</v>
      </c>
      <c r="E1694" s="63">
        <f t="shared" si="76"/>
        <v>0</v>
      </c>
      <c r="F1694" s="19">
        <f t="shared" si="78"/>
        <v>0</v>
      </c>
      <c r="G1694" s="19"/>
      <c r="H1694" s="19">
        <f t="shared" si="77"/>
        <v>116027.92333333331</v>
      </c>
      <c r="I1694" s="18"/>
      <c r="K1694" s="1"/>
    </row>
    <row r="1695" spans="1:12" hidden="1" x14ac:dyDescent="0.2">
      <c r="A1695" s="1">
        <v>31</v>
      </c>
      <c r="B1695" s="78">
        <f>B486</f>
        <v>0</v>
      </c>
      <c r="C1695" s="32">
        <f>C486</f>
        <v>0</v>
      </c>
      <c r="D1695" s="63">
        <f>H528</f>
        <v>0</v>
      </c>
      <c r="E1695" s="63">
        <f t="shared" si="76"/>
        <v>0</v>
      </c>
      <c r="F1695" s="19">
        <f t="shared" si="78"/>
        <v>0</v>
      </c>
      <c r="G1695" s="19"/>
      <c r="H1695" s="19">
        <f t="shared" si="77"/>
        <v>116027.92333333331</v>
      </c>
      <c r="I1695" s="18"/>
      <c r="K1695" s="1"/>
    </row>
    <row r="1696" spans="1:12" hidden="1" x14ac:dyDescent="0.2">
      <c r="A1696" s="1">
        <v>32</v>
      </c>
      <c r="B1696" s="78">
        <f>B531</f>
        <v>0</v>
      </c>
      <c r="C1696" s="32">
        <f>C531</f>
        <v>0</v>
      </c>
      <c r="D1696" s="63">
        <f>H541</f>
        <v>0</v>
      </c>
      <c r="E1696" s="63">
        <f t="shared" si="76"/>
        <v>0</v>
      </c>
      <c r="F1696" s="19">
        <f t="shared" si="78"/>
        <v>0</v>
      </c>
      <c r="G1696" s="19"/>
      <c r="H1696" s="19">
        <f t="shared" si="77"/>
        <v>116027.92333333331</v>
      </c>
      <c r="I1696" s="18"/>
      <c r="K1696" s="1"/>
    </row>
    <row r="1697" spans="1:11" hidden="1" x14ac:dyDescent="0.2">
      <c r="A1697" s="1">
        <v>33</v>
      </c>
      <c r="B1697" s="78">
        <f>B544</f>
        <v>0</v>
      </c>
      <c r="C1697" s="32">
        <f>C544</f>
        <v>0</v>
      </c>
      <c r="D1697" s="63">
        <f>H550</f>
        <v>0</v>
      </c>
      <c r="E1697" s="63">
        <f t="shared" si="76"/>
        <v>0</v>
      </c>
      <c r="F1697" s="19">
        <f t="shared" si="78"/>
        <v>0</v>
      </c>
      <c r="G1697" s="19"/>
      <c r="H1697" s="19">
        <f t="shared" si="77"/>
        <v>116027.92333333331</v>
      </c>
      <c r="I1697" s="18"/>
      <c r="K1697" s="1"/>
    </row>
    <row r="1698" spans="1:11" hidden="1" x14ac:dyDescent="0.2">
      <c r="A1698" s="1">
        <v>34</v>
      </c>
      <c r="B1698" s="78">
        <f>B553</f>
        <v>0</v>
      </c>
      <c r="C1698" s="32">
        <f>C553</f>
        <v>0</v>
      </c>
      <c r="D1698" s="63">
        <f>H577</f>
        <v>0</v>
      </c>
      <c r="E1698" s="63">
        <f t="shared" si="76"/>
        <v>0</v>
      </c>
      <c r="F1698" s="19">
        <f>D1698-E1698</f>
        <v>0</v>
      </c>
      <c r="G1698" s="19"/>
      <c r="H1698" s="19">
        <f t="shared" si="77"/>
        <v>116027.92333333331</v>
      </c>
      <c r="I1698" s="18"/>
      <c r="K1698" s="1"/>
    </row>
    <row r="1699" spans="1:11" ht="15.75" hidden="1" x14ac:dyDescent="0.25">
      <c r="A1699" s="1">
        <v>35</v>
      </c>
      <c r="B1699" s="78">
        <f>B580</f>
        <v>0</v>
      </c>
      <c r="C1699" s="32">
        <f>C580</f>
        <v>0</v>
      </c>
      <c r="D1699" s="63">
        <f>H590</f>
        <v>0</v>
      </c>
      <c r="E1699" s="63">
        <f t="shared" si="76"/>
        <v>0</v>
      </c>
      <c r="F1699" s="19">
        <f t="shared" si="78"/>
        <v>0</v>
      </c>
      <c r="G1699" s="57"/>
      <c r="H1699" s="19">
        <f t="shared" si="77"/>
        <v>116027.92333333331</v>
      </c>
      <c r="I1699" s="18"/>
      <c r="K1699" s="1"/>
    </row>
    <row r="1700" spans="1:11" hidden="1" x14ac:dyDescent="0.2">
      <c r="A1700" s="1">
        <v>36</v>
      </c>
      <c r="B1700" s="78">
        <f>B593</f>
        <v>0</v>
      </c>
      <c r="C1700" s="32">
        <f>C593</f>
        <v>0</v>
      </c>
      <c r="D1700" s="63">
        <f>H597</f>
        <v>0</v>
      </c>
      <c r="E1700" s="63">
        <f t="shared" si="76"/>
        <v>0</v>
      </c>
      <c r="F1700" s="19">
        <f t="shared" si="78"/>
        <v>0</v>
      </c>
      <c r="H1700" s="19">
        <f t="shared" si="77"/>
        <v>116027.92333333331</v>
      </c>
      <c r="I1700" s="18"/>
      <c r="K1700" s="1"/>
    </row>
    <row r="1701" spans="1:11" hidden="1" x14ac:dyDescent="0.2">
      <c r="A1701" s="1">
        <v>37</v>
      </c>
      <c r="B1701" s="78">
        <f>B600</f>
        <v>0</v>
      </c>
      <c r="C1701" s="32">
        <f>C600</f>
        <v>0</v>
      </c>
      <c r="D1701" s="82">
        <f>H604</f>
        <v>0</v>
      </c>
      <c r="E1701" s="63">
        <f t="shared" si="76"/>
        <v>0</v>
      </c>
      <c r="F1701" s="19">
        <f t="shared" si="78"/>
        <v>0</v>
      </c>
      <c r="G1701" s="63"/>
      <c r="H1701" s="19">
        <f t="shared" si="77"/>
        <v>116027.92333333331</v>
      </c>
      <c r="I1701" s="18"/>
      <c r="K1701" s="1"/>
    </row>
    <row r="1702" spans="1:11" hidden="1" x14ac:dyDescent="0.2">
      <c r="A1702" s="1">
        <v>38</v>
      </c>
      <c r="B1702" s="78">
        <f>B607</f>
        <v>0</v>
      </c>
      <c r="C1702" s="32">
        <f>C607</f>
        <v>0</v>
      </c>
      <c r="D1702" s="63">
        <f>H653</f>
        <v>0</v>
      </c>
      <c r="E1702" s="63">
        <f t="shared" si="76"/>
        <v>0</v>
      </c>
      <c r="F1702" s="19">
        <f t="shared" si="78"/>
        <v>0</v>
      </c>
      <c r="G1702" s="19"/>
      <c r="H1702" s="19">
        <f t="shared" si="77"/>
        <v>116027.92333333331</v>
      </c>
      <c r="I1702" s="18"/>
      <c r="K1702" s="1"/>
    </row>
    <row r="1703" spans="1:11" hidden="1" x14ac:dyDescent="0.2">
      <c r="A1703" s="1">
        <v>39</v>
      </c>
      <c r="B1703" s="78">
        <f>B656</f>
        <v>0</v>
      </c>
      <c r="C1703" s="32">
        <f>C656</f>
        <v>0</v>
      </c>
      <c r="D1703" s="63">
        <f>H675</f>
        <v>0</v>
      </c>
      <c r="E1703" s="63">
        <f t="shared" si="76"/>
        <v>0</v>
      </c>
      <c r="F1703" s="19">
        <f t="shared" si="78"/>
        <v>0</v>
      </c>
      <c r="G1703" s="19"/>
      <c r="H1703" s="19">
        <f t="shared" si="77"/>
        <v>116027.92333333331</v>
      </c>
      <c r="I1703" s="18"/>
      <c r="K1703" s="1"/>
    </row>
    <row r="1704" spans="1:11" hidden="1" x14ac:dyDescent="0.2">
      <c r="A1704" s="1">
        <v>40</v>
      </c>
      <c r="B1704" s="78">
        <f>B678</f>
        <v>0</v>
      </c>
      <c r="C1704" s="32">
        <f>C678</f>
        <v>0</v>
      </c>
      <c r="D1704" s="63">
        <f>H688</f>
        <v>0</v>
      </c>
      <c r="E1704" s="63">
        <f t="shared" si="76"/>
        <v>0</v>
      </c>
      <c r="F1704" s="19">
        <f t="shared" si="78"/>
        <v>0</v>
      </c>
      <c r="G1704" s="19"/>
      <c r="H1704" s="19">
        <f t="shared" si="77"/>
        <v>116027.92333333331</v>
      </c>
      <c r="I1704" s="18"/>
      <c r="K1704" s="1"/>
    </row>
    <row r="1705" spans="1:11" hidden="1" x14ac:dyDescent="0.2">
      <c r="A1705" s="1">
        <v>41</v>
      </c>
      <c r="B1705" s="78">
        <f>B691</f>
        <v>0</v>
      </c>
      <c r="C1705" s="32">
        <f>C691</f>
        <v>0</v>
      </c>
      <c r="D1705" s="63">
        <f>H746</f>
        <v>0</v>
      </c>
      <c r="E1705" s="63">
        <f t="shared" si="76"/>
        <v>0</v>
      </c>
      <c r="F1705" s="19">
        <f t="shared" si="78"/>
        <v>0</v>
      </c>
      <c r="G1705" s="19"/>
      <c r="H1705" s="19">
        <f t="shared" si="77"/>
        <v>116027.92333333331</v>
      </c>
      <c r="I1705" s="18"/>
      <c r="K1705" s="1"/>
    </row>
    <row r="1706" spans="1:11" hidden="1" x14ac:dyDescent="0.2">
      <c r="A1706" s="1">
        <v>42</v>
      </c>
      <c r="B1706" s="78">
        <f>B749</f>
        <v>0</v>
      </c>
      <c r="C1706" s="32">
        <f>C749</f>
        <v>0</v>
      </c>
      <c r="D1706" s="63">
        <f>H766</f>
        <v>0</v>
      </c>
      <c r="E1706" s="63">
        <f t="shared" si="76"/>
        <v>0</v>
      </c>
      <c r="F1706" s="63">
        <f t="shared" si="78"/>
        <v>0</v>
      </c>
      <c r="G1706" s="19"/>
      <c r="H1706" s="19">
        <f t="shared" si="77"/>
        <v>116027.92333333331</v>
      </c>
      <c r="I1706" s="18"/>
      <c r="K1706" s="1"/>
    </row>
    <row r="1707" spans="1:11" hidden="1" x14ac:dyDescent="0.2">
      <c r="A1707" s="1">
        <v>43</v>
      </c>
      <c r="B1707" s="78">
        <f>B769</f>
        <v>0</v>
      </c>
      <c r="C1707" s="32">
        <f>C769</f>
        <v>0</v>
      </c>
      <c r="D1707" s="63">
        <f>H775</f>
        <v>0</v>
      </c>
      <c r="E1707" s="63">
        <f t="shared" si="76"/>
        <v>0</v>
      </c>
      <c r="F1707" s="63">
        <f t="shared" si="78"/>
        <v>0</v>
      </c>
      <c r="G1707" s="19"/>
      <c r="H1707" s="19">
        <f t="shared" si="77"/>
        <v>116027.92333333331</v>
      </c>
      <c r="I1707" s="18"/>
      <c r="K1707" s="1"/>
    </row>
    <row r="1708" spans="1:11" hidden="1" x14ac:dyDescent="0.2">
      <c r="A1708" s="1">
        <v>44</v>
      </c>
      <c r="B1708" s="78">
        <f>B778</f>
        <v>0</v>
      </c>
      <c r="C1708" s="32">
        <f>C778</f>
        <v>0</v>
      </c>
      <c r="D1708" s="63">
        <f>H828</f>
        <v>0</v>
      </c>
      <c r="E1708" s="63">
        <f t="shared" si="76"/>
        <v>0</v>
      </c>
      <c r="F1708" s="19">
        <f t="shared" si="78"/>
        <v>0</v>
      </c>
      <c r="G1708" s="19"/>
      <c r="H1708" s="19">
        <f t="shared" si="77"/>
        <v>116027.92333333331</v>
      </c>
      <c r="I1708" s="18"/>
      <c r="K1708" s="1"/>
    </row>
    <row r="1709" spans="1:11" hidden="1" x14ac:dyDescent="0.2">
      <c r="A1709" s="1">
        <v>45</v>
      </c>
      <c r="B1709" s="78">
        <f>B831</f>
        <v>0</v>
      </c>
      <c r="C1709" s="32">
        <f>C831</f>
        <v>0</v>
      </c>
      <c r="D1709" s="63">
        <f>H888</f>
        <v>0</v>
      </c>
      <c r="E1709" s="63">
        <f t="shared" si="76"/>
        <v>0</v>
      </c>
      <c r="F1709" s="19">
        <f t="shared" si="78"/>
        <v>0</v>
      </c>
      <c r="G1709" s="19"/>
      <c r="H1709" s="19">
        <f t="shared" si="77"/>
        <v>116027.92333333331</v>
      </c>
      <c r="I1709" s="18"/>
      <c r="K1709" s="1"/>
    </row>
    <row r="1710" spans="1:11" hidden="1" x14ac:dyDescent="0.2">
      <c r="A1710" s="1">
        <v>46</v>
      </c>
      <c r="B1710" s="78">
        <f>B891</f>
        <v>0</v>
      </c>
      <c r="C1710" s="32">
        <f>C891</f>
        <v>0</v>
      </c>
      <c r="D1710" s="63">
        <f>H900</f>
        <v>0</v>
      </c>
      <c r="E1710" s="63">
        <f t="shared" si="76"/>
        <v>0</v>
      </c>
      <c r="F1710" s="19">
        <f t="shared" si="78"/>
        <v>0</v>
      </c>
      <c r="G1710" s="19"/>
      <c r="H1710" s="19">
        <f t="shared" si="77"/>
        <v>116027.92333333331</v>
      </c>
      <c r="I1710" s="18"/>
      <c r="J1710" s="27"/>
      <c r="K1710" s="1"/>
    </row>
    <row r="1711" spans="1:11" hidden="1" x14ac:dyDescent="0.2">
      <c r="A1711" s="1">
        <v>47</v>
      </c>
      <c r="B1711" s="78">
        <f>B903</f>
        <v>0</v>
      </c>
      <c r="C1711" s="32">
        <f>C903</f>
        <v>0</v>
      </c>
      <c r="D1711" s="63">
        <f>H910</f>
        <v>0</v>
      </c>
      <c r="E1711" s="63">
        <f t="shared" si="76"/>
        <v>0</v>
      </c>
      <c r="F1711" s="19">
        <f t="shared" si="78"/>
        <v>0</v>
      </c>
      <c r="G1711" s="19"/>
      <c r="H1711" s="19">
        <f t="shared" si="77"/>
        <v>116027.92333333331</v>
      </c>
      <c r="I1711" s="18"/>
      <c r="J1711" s="27"/>
      <c r="K1711" s="1"/>
    </row>
    <row r="1712" spans="1:11" hidden="1" x14ac:dyDescent="0.2">
      <c r="A1712" s="1">
        <v>48</v>
      </c>
      <c r="B1712" s="78">
        <f>B913</f>
        <v>0</v>
      </c>
      <c r="C1712" s="32">
        <f>C913</f>
        <v>0</v>
      </c>
      <c r="D1712" s="63">
        <f>H917</f>
        <v>0</v>
      </c>
      <c r="E1712" s="63">
        <f t="shared" si="76"/>
        <v>0</v>
      </c>
      <c r="F1712" s="19">
        <f t="shared" si="78"/>
        <v>0</v>
      </c>
      <c r="G1712" s="19"/>
      <c r="H1712" s="19">
        <f t="shared" si="77"/>
        <v>116027.92333333331</v>
      </c>
      <c r="I1712" s="18"/>
      <c r="J1712" s="27"/>
      <c r="K1712" s="1"/>
    </row>
    <row r="1713" spans="1:11" hidden="1" x14ac:dyDescent="0.2">
      <c r="A1713" s="1">
        <v>49</v>
      </c>
      <c r="B1713" s="78">
        <f>B920</f>
        <v>0</v>
      </c>
      <c r="C1713" s="32">
        <f>C920</f>
        <v>0</v>
      </c>
      <c r="D1713" s="63">
        <f>H956</f>
        <v>0</v>
      </c>
      <c r="E1713" s="63">
        <f t="shared" si="76"/>
        <v>0</v>
      </c>
      <c r="F1713" s="19">
        <f t="shared" si="78"/>
        <v>0</v>
      </c>
      <c r="H1713" s="19">
        <f t="shared" si="77"/>
        <v>116027.92333333331</v>
      </c>
      <c r="I1713" s="18"/>
      <c r="K1713" s="1"/>
    </row>
    <row r="1714" spans="1:11" hidden="1" x14ac:dyDescent="0.2">
      <c r="A1714" s="1">
        <v>50</v>
      </c>
      <c r="B1714" s="78">
        <f>B959</f>
        <v>0</v>
      </c>
      <c r="C1714" s="32">
        <f>C959</f>
        <v>0</v>
      </c>
      <c r="D1714" s="63">
        <f>H966</f>
        <v>0</v>
      </c>
      <c r="E1714" s="63">
        <f t="shared" si="76"/>
        <v>0</v>
      </c>
      <c r="F1714" s="19">
        <f t="shared" si="78"/>
        <v>0</v>
      </c>
      <c r="G1714" s="19"/>
      <c r="H1714" s="19">
        <f t="shared" si="77"/>
        <v>116027.92333333331</v>
      </c>
      <c r="I1714" s="18"/>
      <c r="K1714" s="1"/>
    </row>
    <row r="1715" spans="1:11" hidden="1" x14ac:dyDescent="0.2">
      <c r="A1715" s="1">
        <v>51</v>
      </c>
      <c r="B1715" s="78">
        <f>B969</f>
        <v>0</v>
      </c>
      <c r="C1715" s="32">
        <f>C969</f>
        <v>0</v>
      </c>
      <c r="D1715" s="63">
        <f>H974</f>
        <v>0</v>
      </c>
      <c r="E1715" s="63">
        <f t="shared" si="76"/>
        <v>0</v>
      </c>
      <c r="F1715" s="19">
        <f t="shared" si="78"/>
        <v>0</v>
      </c>
      <c r="G1715" s="19"/>
      <c r="H1715" s="19">
        <f t="shared" si="77"/>
        <v>116027.92333333331</v>
      </c>
      <c r="I1715" s="18"/>
      <c r="K1715" s="1"/>
    </row>
    <row r="1716" spans="1:11" ht="15.75" hidden="1" x14ac:dyDescent="0.25">
      <c r="A1716" s="1">
        <v>52</v>
      </c>
      <c r="B1716" s="78">
        <f>B977</f>
        <v>0</v>
      </c>
      <c r="C1716" s="32">
        <f>C977</f>
        <v>0</v>
      </c>
      <c r="D1716" s="63">
        <f>H999</f>
        <v>0</v>
      </c>
      <c r="E1716" s="63">
        <f t="shared" si="76"/>
        <v>0</v>
      </c>
      <c r="F1716" s="19">
        <f t="shared" si="78"/>
        <v>0</v>
      </c>
      <c r="G1716" s="57"/>
      <c r="H1716" s="19">
        <f t="shared" si="77"/>
        <v>116027.92333333331</v>
      </c>
      <c r="I1716" s="18"/>
      <c r="J1716" s="27"/>
      <c r="K1716" s="1"/>
    </row>
    <row r="1717" spans="1:11" hidden="1" x14ac:dyDescent="0.2">
      <c r="A1717" s="1">
        <v>53</v>
      </c>
      <c r="B1717" s="78">
        <f>B1002</f>
        <v>0</v>
      </c>
      <c r="C1717" s="32">
        <f>C1002</f>
        <v>0</v>
      </c>
      <c r="D1717" s="63">
        <f>H1018</f>
        <v>0</v>
      </c>
      <c r="E1717" s="63">
        <f t="shared" si="76"/>
        <v>0</v>
      </c>
      <c r="F1717" s="19">
        <f t="shared" si="78"/>
        <v>0</v>
      </c>
      <c r="G1717" s="19"/>
      <c r="H1717" s="19">
        <f t="shared" si="77"/>
        <v>116027.92333333331</v>
      </c>
      <c r="I1717" s="18"/>
      <c r="J1717" s="27"/>
      <c r="K1717" s="1"/>
    </row>
    <row r="1718" spans="1:11" hidden="1" x14ac:dyDescent="0.2">
      <c r="A1718" s="1">
        <v>54</v>
      </c>
      <c r="B1718" s="78">
        <f>B1021</f>
        <v>0</v>
      </c>
      <c r="C1718" s="32">
        <f>C1021</f>
        <v>0</v>
      </c>
      <c r="D1718" s="63">
        <f>H1024</f>
        <v>0</v>
      </c>
      <c r="E1718" s="63">
        <f t="shared" si="76"/>
        <v>0</v>
      </c>
      <c r="F1718" s="19">
        <f t="shared" si="78"/>
        <v>0</v>
      </c>
      <c r="G1718" s="19"/>
      <c r="H1718" s="19">
        <f t="shared" si="77"/>
        <v>116027.92333333331</v>
      </c>
      <c r="I1718" s="18"/>
      <c r="K1718" s="1"/>
    </row>
    <row r="1719" spans="1:11" hidden="1" x14ac:dyDescent="0.2">
      <c r="A1719" s="1">
        <v>55</v>
      </c>
      <c r="B1719" s="78">
        <f>B1027</f>
        <v>0</v>
      </c>
      <c r="C1719" s="32">
        <f>C1027</f>
        <v>0</v>
      </c>
      <c r="D1719" s="63">
        <f>H1044</f>
        <v>0</v>
      </c>
      <c r="E1719" s="63">
        <f t="shared" si="76"/>
        <v>0</v>
      </c>
      <c r="F1719" s="19">
        <f t="shared" si="78"/>
        <v>0</v>
      </c>
      <c r="G1719" s="19"/>
      <c r="H1719" s="19">
        <f t="shared" si="77"/>
        <v>116027.92333333331</v>
      </c>
      <c r="I1719" s="18"/>
      <c r="K1719" s="1"/>
    </row>
    <row r="1720" spans="1:11" hidden="1" x14ac:dyDescent="0.2">
      <c r="A1720" s="1">
        <v>56</v>
      </c>
      <c r="B1720" s="78">
        <f>B1065</f>
        <v>0</v>
      </c>
      <c r="C1720" s="32">
        <f>C1047</f>
        <v>0</v>
      </c>
      <c r="D1720" s="63">
        <f>H1062</f>
        <v>0</v>
      </c>
      <c r="E1720" s="63">
        <f t="shared" si="76"/>
        <v>0</v>
      </c>
      <c r="F1720" s="19">
        <f t="shared" si="78"/>
        <v>0</v>
      </c>
      <c r="G1720" s="19"/>
      <c r="H1720" s="19">
        <f t="shared" si="77"/>
        <v>116027.92333333331</v>
      </c>
      <c r="I1720" s="18"/>
      <c r="K1720" s="1"/>
    </row>
    <row r="1721" spans="1:11" hidden="1" x14ac:dyDescent="0.2">
      <c r="A1721" s="1">
        <v>57</v>
      </c>
      <c r="B1721" s="78">
        <f>B1065</f>
        <v>0</v>
      </c>
      <c r="C1721" s="32">
        <f>C1065</f>
        <v>0</v>
      </c>
      <c r="D1721" s="63">
        <f>H1095</f>
        <v>0</v>
      </c>
      <c r="E1721" s="63">
        <f t="shared" si="76"/>
        <v>0</v>
      </c>
      <c r="F1721" s="19">
        <f t="shared" si="78"/>
        <v>0</v>
      </c>
      <c r="G1721" s="19"/>
      <c r="H1721" s="19">
        <f t="shared" si="77"/>
        <v>116027.92333333331</v>
      </c>
      <c r="I1721" s="18"/>
      <c r="K1721" s="1"/>
    </row>
    <row r="1722" spans="1:11" hidden="1" x14ac:dyDescent="0.2">
      <c r="A1722" s="1">
        <v>58</v>
      </c>
      <c r="B1722" s="78">
        <f>B1098</f>
        <v>0</v>
      </c>
      <c r="C1722" s="32">
        <f>C1098</f>
        <v>0</v>
      </c>
      <c r="D1722" s="63">
        <f>H1105</f>
        <v>0</v>
      </c>
      <c r="E1722" s="63">
        <f t="shared" si="76"/>
        <v>0</v>
      </c>
      <c r="F1722" s="19">
        <f t="shared" si="78"/>
        <v>0</v>
      </c>
      <c r="G1722" s="19"/>
      <c r="H1722" s="19">
        <f t="shared" si="77"/>
        <v>116027.92333333331</v>
      </c>
      <c r="I1722" s="18"/>
      <c r="K1722" s="1"/>
    </row>
    <row r="1723" spans="1:11" hidden="1" x14ac:dyDescent="0.2">
      <c r="A1723" s="1">
        <v>59</v>
      </c>
      <c r="B1723" s="78">
        <f>B1108</f>
        <v>0</v>
      </c>
      <c r="C1723" s="32">
        <f>C1108</f>
        <v>0</v>
      </c>
      <c r="D1723" s="63">
        <f>H1116</f>
        <v>0</v>
      </c>
      <c r="E1723" s="63">
        <f t="shared" si="76"/>
        <v>0</v>
      </c>
      <c r="F1723" s="19">
        <f t="shared" si="78"/>
        <v>0</v>
      </c>
      <c r="G1723" s="19"/>
      <c r="H1723" s="19">
        <f t="shared" si="77"/>
        <v>116027.92333333331</v>
      </c>
      <c r="I1723" s="18"/>
      <c r="K1723" s="1"/>
    </row>
    <row r="1724" spans="1:11" hidden="1" x14ac:dyDescent="0.2">
      <c r="A1724" s="1">
        <v>60</v>
      </c>
      <c r="B1724" s="78">
        <f>B1119</f>
        <v>0</v>
      </c>
      <c r="C1724" s="32">
        <f>C1119</f>
        <v>0</v>
      </c>
      <c r="D1724" s="63">
        <f>H1147</f>
        <v>0</v>
      </c>
      <c r="E1724" s="63">
        <f t="shared" si="76"/>
        <v>0</v>
      </c>
      <c r="F1724" s="19">
        <f t="shared" si="78"/>
        <v>0</v>
      </c>
      <c r="G1724" s="19"/>
      <c r="H1724" s="19">
        <f t="shared" si="77"/>
        <v>116027.92333333331</v>
      </c>
      <c r="I1724" s="18"/>
      <c r="K1724" s="1"/>
    </row>
    <row r="1725" spans="1:11" hidden="1" x14ac:dyDescent="0.2">
      <c r="A1725" s="1">
        <v>61</v>
      </c>
      <c r="B1725" s="78">
        <f>B1150</f>
        <v>0</v>
      </c>
      <c r="C1725" s="32">
        <f>C1150</f>
        <v>0</v>
      </c>
      <c r="D1725" s="63">
        <f>H1187</f>
        <v>0</v>
      </c>
      <c r="E1725" s="63">
        <f t="shared" si="76"/>
        <v>0</v>
      </c>
      <c r="F1725" s="19">
        <f t="shared" si="78"/>
        <v>0</v>
      </c>
      <c r="G1725" s="19"/>
      <c r="H1725" s="19">
        <f t="shared" si="77"/>
        <v>116027.92333333331</v>
      </c>
      <c r="I1725" s="18"/>
      <c r="K1725" s="1"/>
    </row>
    <row r="1726" spans="1:11" hidden="1" x14ac:dyDescent="0.2">
      <c r="A1726" s="1">
        <v>62</v>
      </c>
      <c r="B1726" s="78">
        <f>B1190</f>
        <v>0</v>
      </c>
      <c r="C1726" s="32">
        <f>C1190</f>
        <v>0</v>
      </c>
      <c r="D1726" s="63">
        <f>H1195</f>
        <v>0</v>
      </c>
      <c r="E1726" s="63">
        <f t="shared" si="76"/>
        <v>0</v>
      </c>
      <c r="F1726" s="19">
        <f t="shared" si="78"/>
        <v>0</v>
      </c>
      <c r="G1726" s="19"/>
      <c r="H1726" s="19">
        <f t="shared" si="77"/>
        <v>116027.92333333331</v>
      </c>
      <c r="I1726" s="18"/>
      <c r="K1726" s="1"/>
    </row>
    <row r="1727" spans="1:11" hidden="1" x14ac:dyDescent="0.2">
      <c r="A1727" s="1">
        <v>63</v>
      </c>
      <c r="B1727" s="78">
        <f>B1198</f>
        <v>0</v>
      </c>
      <c r="C1727" s="32">
        <f>C1198</f>
        <v>0</v>
      </c>
      <c r="D1727" s="63">
        <f>H1212</f>
        <v>0</v>
      </c>
      <c r="E1727" s="63">
        <f t="shared" si="76"/>
        <v>0</v>
      </c>
      <c r="F1727" s="19">
        <f t="shared" si="78"/>
        <v>0</v>
      </c>
      <c r="G1727" s="19"/>
      <c r="H1727" s="19">
        <f t="shared" si="77"/>
        <v>116027.92333333331</v>
      </c>
      <c r="I1727" s="18"/>
      <c r="J1727" s="27"/>
      <c r="K1727" s="1"/>
    </row>
    <row r="1728" spans="1:11" hidden="1" x14ac:dyDescent="0.2">
      <c r="A1728" s="1">
        <v>64</v>
      </c>
      <c r="B1728" s="78">
        <f>B1215</f>
        <v>0</v>
      </c>
      <c r="C1728" s="32">
        <f>C1215</f>
        <v>0</v>
      </c>
      <c r="D1728" s="63">
        <f>H1220</f>
        <v>0</v>
      </c>
      <c r="E1728" s="63">
        <f t="shared" si="76"/>
        <v>0</v>
      </c>
      <c r="F1728" s="19">
        <f t="shared" si="78"/>
        <v>0</v>
      </c>
      <c r="G1728" s="19"/>
      <c r="H1728" s="19">
        <f t="shared" si="77"/>
        <v>116027.92333333331</v>
      </c>
      <c r="I1728" s="18"/>
      <c r="K1728" s="1"/>
    </row>
    <row r="1729" spans="1:11" hidden="1" x14ac:dyDescent="0.2">
      <c r="A1729" s="1">
        <v>65</v>
      </c>
      <c r="B1729" s="78">
        <f>B1223</f>
        <v>0</v>
      </c>
      <c r="C1729" s="32">
        <f>C1223</f>
        <v>0</v>
      </c>
      <c r="D1729" s="63">
        <f>H1243</f>
        <v>0</v>
      </c>
      <c r="E1729" s="63">
        <f t="shared" si="76"/>
        <v>0</v>
      </c>
      <c r="F1729" s="19">
        <f t="shared" si="78"/>
        <v>0</v>
      </c>
      <c r="G1729" s="19"/>
      <c r="H1729" s="19">
        <f t="shared" si="77"/>
        <v>116027.92333333331</v>
      </c>
      <c r="I1729" s="18"/>
      <c r="K1729" s="1"/>
    </row>
    <row r="1730" spans="1:11" hidden="1" x14ac:dyDescent="0.2">
      <c r="A1730" s="1">
        <v>66</v>
      </c>
      <c r="B1730" s="78">
        <f>B1246</f>
        <v>0</v>
      </c>
      <c r="C1730" s="32">
        <f>C1246</f>
        <v>0</v>
      </c>
      <c r="D1730" s="63">
        <f>H1249</f>
        <v>0</v>
      </c>
      <c r="E1730" s="63">
        <f t="shared" ref="E1730:E1784" si="79">D1730*10%</f>
        <v>0</v>
      </c>
      <c r="F1730" s="19">
        <f t="shared" si="78"/>
        <v>0</v>
      </c>
      <c r="G1730" s="19"/>
      <c r="H1730" s="19">
        <f t="shared" ref="H1730:H1784" si="80">H1729+F1730-G1730</f>
        <v>116027.92333333331</v>
      </c>
      <c r="I1730" s="18"/>
      <c r="K1730" s="1"/>
    </row>
    <row r="1731" spans="1:11" hidden="1" x14ac:dyDescent="0.2">
      <c r="A1731" s="1">
        <v>67</v>
      </c>
      <c r="B1731" s="78">
        <f>B1252</f>
        <v>0</v>
      </c>
      <c r="C1731" s="32">
        <f>C1252</f>
        <v>0</v>
      </c>
      <c r="D1731" s="63">
        <f>H1260</f>
        <v>0</v>
      </c>
      <c r="E1731" s="63">
        <f t="shared" si="79"/>
        <v>0</v>
      </c>
      <c r="F1731" s="19">
        <f t="shared" si="78"/>
        <v>0</v>
      </c>
      <c r="G1731" s="19"/>
      <c r="H1731" s="19">
        <f t="shared" si="80"/>
        <v>116027.92333333331</v>
      </c>
      <c r="I1731" s="18"/>
      <c r="K1731" s="1"/>
    </row>
    <row r="1732" spans="1:11" hidden="1" x14ac:dyDescent="0.2">
      <c r="A1732" s="1">
        <v>68</v>
      </c>
      <c r="B1732" s="78">
        <f>B1263</f>
        <v>0</v>
      </c>
      <c r="C1732" s="32">
        <f>C1263</f>
        <v>0</v>
      </c>
      <c r="D1732" s="63">
        <f>H1273</f>
        <v>0</v>
      </c>
      <c r="E1732" s="63">
        <f t="shared" si="79"/>
        <v>0</v>
      </c>
      <c r="F1732" s="19">
        <f t="shared" si="78"/>
        <v>0</v>
      </c>
      <c r="G1732" s="19"/>
      <c r="H1732" s="19">
        <f t="shared" si="80"/>
        <v>116027.92333333331</v>
      </c>
      <c r="I1732" s="18"/>
      <c r="K1732" s="1"/>
    </row>
    <row r="1733" spans="1:11" hidden="1" x14ac:dyDescent="0.2">
      <c r="A1733" s="1">
        <v>69</v>
      </c>
      <c r="B1733" s="78">
        <f>B1276</f>
        <v>0</v>
      </c>
      <c r="C1733" s="32">
        <f>C1276</f>
        <v>0</v>
      </c>
      <c r="D1733" s="63">
        <f>H1279</f>
        <v>0</v>
      </c>
      <c r="E1733" s="63">
        <f t="shared" si="79"/>
        <v>0</v>
      </c>
      <c r="F1733" s="19">
        <f t="shared" si="78"/>
        <v>0</v>
      </c>
      <c r="G1733" s="19"/>
      <c r="H1733" s="19">
        <f t="shared" si="80"/>
        <v>116027.92333333331</v>
      </c>
      <c r="I1733" s="18"/>
      <c r="K1733" s="1"/>
    </row>
    <row r="1734" spans="1:11" hidden="1" x14ac:dyDescent="0.2">
      <c r="A1734" s="1">
        <v>70</v>
      </c>
      <c r="B1734" s="78">
        <f>B1282</f>
        <v>0</v>
      </c>
      <c r="C1734" s="32">
        <f>C1282</f>
        <v>0</v>
      </c>
      <c r="D1734" s="63">
        <f>H1285</f>
        <v>0</v>
      </c>
      <c r="E1734" s="63">
        <f t="shared" si="79"/>
        <v>0</v>
      </c>
      <c r="F1734" s="19">
        <f t="shared" si="78"/>
        <v>0</v>
      </c>
      <c r="G1734" s="19"/>
      <c r="H1734" s="19">
        <f t="shared" si="80"/>
        <v>116027.92333333331</v>
      </c>
      <c r="I1734" s="18"/>
      <c r="K1734" s="1"/>
    </row>
    <row r="1735" spans="1:11" hidden="1" x14ac:dyDescent="0.2">
      <c r="A1735" s="1">
        <v>71</v>
      </c>
      <c r="B1735" s="78">
        <f>B1288</f>
        <v>0</v>
      </c>
      <c r="C1735" s="32">
        <f>C1288</f>
        <v>0</v>
      </c>
      <c r="D1735" s="63">
        <f>H1291</f>
        <v>0</v>
      </c>
      <c r="E1735" s="63">
        <f t="shared" si="79"/>
        <v>0</v>
      </c>
      <c r="F1735" s="19">
        <f t="shared" si="78"/>
        <v>0</v>
      </c>
      <c r="G1735" s="19"/>
      <c r="H1735" s="19">
        <f t="shared" si="80"/>
        <v>116027.92333333331</v>
      </c>
      <c r="I1735" s="18"/>
      <c r="K1735" s="1"/>
    </row>
    <row r="1736" spans="1:11" hidden="1" x14ac:dyDescent="0.2">
      <c r="A1736" s="1">
        <v>72</v>
      </c>
      <c r="B1736" s="78">
        <f>B1294</f>
        <v>0</v>
      </c>
      <c r="C1736" s="32">
        <f>C1294</f>
        <v>0</v>
      </c>
      <c r="D1736" s="63">
        <f>H1307</f>
        <v>0</v>
      </c>
      <c r="E1736" s="63">
        <f t="shared" si="79"/>
        <v>0</v>
      </c>
      <c r="F1736" s="19">
        <f t="shared" si="78"/>
        <v>0</v>
      </c>
      <c r="G1736" s="19"/>
      <c r="H1736" s="19">
        <f t="shared" si="80"/>
        <v>116027.92333333331</v>
      </c>
      <c r="I1736" s="18"/>
      <c r="K1736" s="1"/>
    </row>
    <row r="1737" spans="1:11" hidden="1" x14ac:dyDescent="0.2">
      <c r="A1737" s="1">
        <v>73</v>
      </c>
      <c r="B1737" s="78">
        <f>B1310</f>
        <v>0</v>
      </c>
      <c r="C1737" s="32">
        <f>C1310</f>
        <v>0</v>
      </c>
      <c r="D1737" s="63">
        <f>H1313</f>
        <v>0</v>
      </c>
      <c r="E1737" s="63">
        <f t="shared" si="79"/>
        <v>0</v>
      </c>
      <c r="F1737" s="19">
        <f t="shared" si="78"/>
        <v>0</v>
      </c>
      <c r="G1737" s="19"/>
      <c r="H1737" s="19">
        <f t="shared" si="80"/>
        <v>116027.92333333331</v>
      </c>
      <c r="I1737" s="18"/>
      <c r="K1737" s="1"/>
    </row>
    <row r="1738" spans="1:11" hidden="1" x14ac:dyDescent="0.2">
      <c r="A1738" s="1">
        <v>74</v>
      </c>
      <c r="B1738" s="78">
        <f>B1316</f>
        <v>0</v>
      </c>
      <c r="C1738" s="32">
        <f>C1316</f>
        <v>0</v>
      </c>
      <c r="D1738" s="63">
        <f>H1329</f>
        <v>0</v>
      </c>
      <c r="E1738" s="63">
        <f t="shared" si="79"/>
        <v>0</v>
      </c>
      <c r="F1738" s="19">
        <f t="shared" si="78"/>
        <v>0</v>
      </c>
      <c r="G1738" s="19"/>
      <c r="H1738" s="19">
        <f t="shared" si="80"/>
        <v>116027.92333333331</v>
      </c>
      <c r="I1738" s="18"/>
      <c r="K1738" s="1"/>
    </row>
    <row r="1739" spans="1:11" hidden="1" x14ac:dyDescent="0.2">
      <c r="A1739" s="1">
        <v>75</v>
      </c>
      <c r="B1739" s="78">
        <f>B1332</f>
        <v>0</v>
      </c>
      <c r="C1739" s="32">
        <f>C1332</f>
        <v>0</v>
      </c>
      <c r="D1739" s="63">
        <f>H1347</f>
        <v>0</v>
      </c>
      <c r="E1739" s="63">
        <f t="shared" si="79"/>
        <v>0</v>
      </c>
      <c r="F1739" s="19">
        <f t="shared" si="78"/>
        <v>0</v>
      </c>
      <c r="G1739" s="19"/>
      <c r="H1739" s="19">
        <f t="shared" si="80"/>
        <v>116027.92333333331</v>
      </c>
      <c r="I1739" s="18"/>
      <c r="K1739" s="1"/>
    </row>
    <row r="1740" spans="1:11" hidden="1" x14ac:dyDescent="0.2">
      <c r="A1740" s="1">
        <v>76</v>
      </c>
      <c r="B1740" s="78">
        <f>B1350</f>
        <v>0</v>
      </c>
      <c r="C1740" s="32">
        <f>C1350</f>
        <v>0</v>
      </c>
      <c r="D1740" s="63">
        <f>H1353</f>
        <v>0</v>
      </c>
      <c r="E1740" s="63">
        <f t="shared" si="79"/>
        <v>0</v>
      </c>
      <c r="F1740" s="19">
        <f t="shared" si="78"/>
        <v>0</v>
      </c>
      <c r="G1740" s="19"/>
      <c r="H1740" s="19">
        <f t="shared" si="80"/>
        <v>116027.92333333331</v>
      </c>
      <c r="I1740" s="18"/>
      <c r="K1740" s="1"/>
    </row>
    <row r="1741" spans="1:11" hidden="1" x14ac:dyDescent="0.2">
      <c r="A1741" s="1">
        <v>77</v>
      </c>
      <c r="B1741" s="78">
        <f>B1356</f>
        <v>0</v>
      </c>
      <c r="C1741" s="32">
        <f>C1356</f>
        <v>0</v>
      </c>
      <c r="D1741" s="63">
        <f>H1359</f>
        <v>0</v>
      </c>
      <c r="E1741" s="63">
        <f t="shared" si="79"/>
        <v>0</v>
      </c>
      <c r="F1741" s="19">
        <f t="shared" ref="F1741:F1784" si="81">D1741-E1741</f>
        <v>0</v>
      </c>
      <c r="G1741" s="19"/>
      <c r="H1741" s="19">
        <f t="shared" si="80"/>
        <v>116027.92333333331</v>
      </c>
      <c r="I1741" s="18"/>
      <c r="K1741" s="1"/>
    </row>
    <row r="1742" spans="1:11" hidden="1" x14ac:dyDescent="0.2">
      <c r="A1742" s="1">
        <v>78</v>
      </c>
      <c r="B1742" s="78">
        <f>B1362</f>
        <v>0</v>
      </c>
      <c r="C1742" s="32">
        <f>C1362</f>
        <v>0</v>
      </c>
      <c r="D1742" s="63">
        <f>H1372</f>
        <v>0</v>
      </c>
      <c r="E1742" s="63">
        <f t="shared" si="79"/>
        <v>0</v>
      </c>
      <c r="F1742" s="19">
        <f t="shared" si="81"/>
        <v>0</v>
      </c>
      <c r="G1742" s="19"/>
      <c r="H1742" s="19">
        <f t="shared" si="80"/>
        <v>116027.92333333331</v>
      </c>
      <c r="I1742" s="18"/>
      <c r="K1742" s="1"/>
    </row>
    <row r="1743" spans="1:11" hidden="1" x14ac:dyDescent="0.2">
      <c r="A1743" s="1">
        <v>79</v>
      </c>
      <c r="B1743" s="78">
        <f>B1375</f>
        <v>0</v>
      </c>
      <c r="C1743" s="32">
        <f>C1375</f>
        <v>0</v>
      </c>
      <c r="D1743" s="63">
        <f>H1378</f>
        <v>0</v>
      </c>
      <c r="E1743" s="63">
        <f t="shared" si="79"/>
        <v>0</v>
      </c>
      <c r="F1743" s="19">
        <f t="shared" si="81"/>
        <v>0</v>
      </c>
      <c r="H1743" s="19">
        <f t="shared" si="80"/>
        <v>116027.92333333331</v>
      </c>
      <c r="I1743" s="18"/>
      <c r="K1743" s="1"/>
    </row>
    <row r="1744" spans="1:11" hidden="1" x14ac:dyDescent="0.2">
      <c r="A1744" s="1">
        <v>80</v>
      </c>
      <c r="B1744" s="78">
        <f>B1381</f>
        <v>0</v>
      </c>
      <c r="C1744" s="32">
        <f>C1381</f>
        <v>0</v>
      </c>
      <c r="D1744" s="63">
        <f>H1384</f>
        <v>0</v>
      </c>
      <c r="E1744" s="63">
        <f t="shared" si="79"/>
        <v>0</v>
      </c>
      <c r="F1744" s="19">
        <f t="shared" si="81"/>
        <v>0</v>
      </c>
      <c r="G1744" s="19"/>
      <c r="H1744" s="19">
        <f t="shared" si="80"/>
        <v>116027.92333333331</v>
      </c>
      <c r="I1744" s="18"/>
      <c r="K1744" s="1"/>
    </row>
    <row r="1745" spans="1:11" hidden="1" x14ac:dyDescent="0.2">
      <c r="A1745" s="1">
        <v>81</v>
      </c>
      <c r="B1745" s="78">
        <f>B1387</f>
        <v>0</v>
      </c>
      <c r="C1745" s="32">
        <f>C1387</f>
        <v>0</v>
      </c>
      <c r="D1745" s="63">
        <f>H1401</f>
        <v>0</v>
      </c>
      <c r="E1745" s="63">
        <f t="shared" si="79"/>
        <v>0</v>
      </c>
      <c r="F1745" s="19">
        <f t="shared" si="81"/>
        <v>0</v>
      </c>
      <c r="G1745" s="19"/>
      <c r="H1745" s="19">
        <f t="shared" si="80"/>
        <v>116027.92333333331</v>
      </c>
      <c r="I1745" s="18"/>
      <c r="K1745" s="1"/>
    </row>
    <row r="1746" spans="1:11" hidden="1" x14ac:dyDescent="0.2">
      <c r="A1746" s="1">
        <v>82</v>
      </c>
      <c r="B1746" s="78">
        <f>B1404</f>
        <v>0</v>
      </c>
      <c r="C1746" s="32">
        <f>C1404</f>
        <v>0</v>
      </c>
      <c r="D1746" s="63">
        <f>H1407</f>
        <v>0</v>
      </c>
      <c r="E1746" s="63">
        <f t="shared" si="79"/>
        <v>0</v>
      </c>
      <c r="F1746" s="19">
        <f t="shared" si="81"/>
        <v>0</v>
      </c>
      <c r="G1746" s="19"/>
      <c r="H1746" s="19">
        <f t="shared" si="80"/>
        <v>116027.92333333331</v>
      </c>
      <c r="I1746" s="18"/>
      <c r="K1746" s="1"/>
    </row>
    <row r="1747" spans="1:11" hidden="1" x14ac:dyDescent="0.2">
      <c r="A1747" s="1">
        <v>83</v>
      </c>
      <c r="B1747" s="78">
        <f>B1410</f>
        <v>0</v>
      </c>
      <c r="C1747" s="32">
        <f>C1410</f>
        <v>0</v>
      </c>
      <c r="D1747" s="63">
        <f>H1413</f>
        <v>0</v>
      </c>
      <c r="E1747" s="63">
        <f t="shared" si="79"/>
        <v>0</v>
      </c>
      <c r="F1747" s="19">
        <f t="shared" si="81"/>
        <v>0</v>
      </c>
      <c r="G1747" s="19"/>
      <c r="H1747" s="19">
        <f t="shared" si="80"/>
        <v>116027.92333333331</v>
      </c>
      <c r="I1747" s="18"/>
      <c r="K1747" s="1"/>
    </row>
    <row r="1748" spans="1:11" hidden="1" x14ac:dyDescent="0.2">
      <c r="A1748" s="1">
        <v>84</v>
      </c>
      <c r="B1748" s="78">
        <f>B1416</f>
        <v>0</v>
      </c>
      <c r="C1748" s="32">
        <f>C1416</f>
        <v>0</v>
      </c>
      <c r="D1748" s="63">
        <f>H1419</f>
        <v>0</v>
      </c>
      <c r="E1748" s="63">
        <f t="shared" si="79"/>
        <v>0</v>
      </c>
      <c r="F1748" s="19">
        <f t="shared" si="81"/>
        <v>0</v>
      </c>
      <c r="G1748" s="19"/>
      <c r="H1748" s="19">
        <f t="shared" si="80"/>
        <v>116027.92333333331</v>
      </c>
      <c r="I1748" s="18"/>
      <c r="K1748" s="1"/>
    </row>
    <row r="1749" spans="1:11" hidden="1" x14ac:dyDescent="0.2">
      <c r="A1749" s="1">
        <v>85</v>
      </c>
      <c r="B1749" s="78">
        <f>B1422</f>
        <v>0</v>
      </c>
      <c r="C1749" s="32">
        <f>C1422</f>
        <v>0</v>
      </c>
      <c r="D1749" s="63">
        <f>H1425</f>
        <v>0</v>
      </c>
      <c r="E1749" s="63">
        <f t="shared" si="79"/>
        <v>0</v>
      </c>
      <c r="F1749" s="19">
        <f t="shared" si="81"/>
        <v>0</v>
      </c>
      <c r="G1749" s="19"/>
      <c r="H1749" s="19">
        <f t="shared" si="80"/>
        <v>116027.92333333331</v>
      </c>
      <c r="I1749" s="18"/>
      <c r="K1749" s="1"/>
    </row>
    <row r="1750" spans="1:11" hidden="1" x14ac:dyDescent="0.2">
      <c r="A1750" s="1">
        <v>86</v>
      </c>
      <c r="B1750" s="78">
        <f>B1428</f>
        <v>0</v>
      </c>
      <c r="C1750" s="32">
        <f>C1428</f>
        <v>0</v>
      </c>
      <c r="D1750" s="63">
        <f>H1431</f>
        <v>0</v>
      </c>
      <c r="E1750" s="63">
        <f t="shared" si="79"/>
        <v>0</v>
      </c>
      <c r="F1750" s="19">
        <f t="shared" si="81"/>
        <v>0</v>
      </c>
      <c r="G1750" s="19"/>
      <c r="H1750" s="19">
        <f t="shared" si="80"/>
        <v>116027.92333333331</v>
      </c>
      <c r="I1750" s="18"/>
      <c r="K1750" s="1"/>
    </row>
    <row r="1751" spans="1:11" hidden="1" x14ac:dyDescent="0.2">
      <c r="A1751" s="1">
        <v>87</v>
      </c>
      <c r="B1751" s="78">
        <f>B1434</f>
        <v>0</v>
      </c>
      <c r="C1751" s="32">
        <f>C1434</f>
        <v>0</v>
      </c>
      <c r="D1751" s="63">
        <f>H1446</f>
        <v>0</v>
      </c>
      <c r="E1751" s="63">
        <f t="shared" si="79"/>
        <v>0</v>
      </c>
      <c r="F1751" s="19">
        <f t="shared" si="81"/>
        <v>0</v>
      </c>
      <c r="G1751" s="19"/>
      <c r="H1751" s="19">
        <f t="shared" si="80"/>
        <v>116027.92333333331</v>
      </c>
      <c r="I1751" s="18"/>
      <c r="K1751" s="1"/>
    </row>
    <row r="1752" spans="1:11" hidden="1" x14ac:dyDescent="0.2">
      <c r="A1752" s="1">
        <v>88</v>
      </c>
      <c r="B1752" s="78">
        <f>B1449</f>
        <v>0</v>
      </c>
      <c r="C1752" s="32">
        <f>C1449</f>
        <v>0</v>
      </c>
      <c r="D1752" s="63">
        <f>H1452</f>
        <v>0</v>
      </c>
      <c r="E1752" s="63">
        <f t="shared" si="79"/>
        <v>0</v>
      </c>
      <c r="F1752" s="19">
        <f t="shared" si="81"/>
        <v>0</v>
      </c>
      <c r="G1752" s="19"/>
      <c r="H1752" s="19">
        <f t="shared" si="80"/>
        <v>116027.92333333331</v>
      </c>
      <c r="I1752" s="18"/>
      <c r="K1752" s="1"/>
    </row>
    <row r="1753" spans="1:11" hidden="1" x14ac:dyDescent="0.2">
      <c r="A1753" s="1">
        <v>89</v>
      </c>
      <c r="B1753" s="78">
        <f>B1455</f>
        <v>0</v>
      </c>
      <c r="C1753" s="32">
        <f>C1455</f>
        <v>0</v>
      </c>
      <c r="D1753" s="63">
        <f>H1463</f>
        <v>0</v>
      </c>
      <c r="E1753" s="63">
        <f t="shared" si="79"/>
        <v>0</v>
      </c>
      <c r="F1753" s="19">
        <f t="shared" si="81"/>
        <v>0</v>
      </c>
      <c r="G1753" s="19"/>
      <c r="H1753" s="19">
        <f t="shared" si="80"/>
        <v>116027.92333333331</v>
      </c>
      <c r="I1753" s="18"/>
      <c r="K1753" s="1"/>
    </row>
    <row r="1754" spans="1:11" hidden="1" x14ac:dyDescent="0.2">
      <c r="A1754" s="1">
        <v>90</v>
      </c>
      <c r="B1754" s="78">
        <f>B1466</f>
        <v>0</v>
      </c>
      <c r="C1754" s="32">
        <f>C1466</f>
        <v>0</v>
      </c>
      <c r="D1754" s="63">
        <f>H1476</f>
        <v>0</v>
      </c>
      <c r="E1754" s="63">
        <f t="shared" si="79"/>
        <v>0</v>
      </c>
      <c r="F1754" s="19">
        <f t="shared" si="81"/>
        <v>0</v>
      </c>
      <c r="G1754" s="19"/>
      <c r="H1754" s="19">
        <f t="shared" si="80"/>
        <v>116027.92333333331</v>
      </c>
      <c r="I1754" s="18"/>
      <c r="K1754" s="1"/>
    </row>
    <row r="1755" spans="1:11" hidden="1" x14ac:dyDescent="0.2">
      <c r="A1755" s="1">
        <v>91</v>
      </c>
      <c r="B1755" s="78">
        <f>B1479</f>
        <v>0</v>
      </c>
      <c r="C1755" s="32">
        <f>C1479</f>
        <v>0</v>
      </c>
      <c r="D1755" s="63">
        <f>H1482</f>
        <v>0</v>
      </c>
      <c r="E1755" s="63">
        <f t="shared" si="79"/>
        <v>0</v>
      </c>
      <c r="F1755" s="19">
        <f t="shared" si="81"/>
        <v>0</v>
      </c>
      <c r="G1755" s="19"/>
      <c r="H1755" s="19">
        <f t="shared" si="80"/>
        <v>116027.92333333331</v>
      </c>
      <c r="I1755" s="18"/>
      <c r="K1755" s="1"/>
    </row>
    <row r="1756" spans="1:11" hidden="1" x14ac:dyDescent="0.2">
      <c r="A1756" s="1">
        <v>92</v>
      </c>
      <c r="B1756" s="78">
        <f>B1485</f>
        <v>0</v>
      </c>
      <c r="C1756" s="32">
        <f>C1485</f>
        <v>0</v>
      </c>
      <c r="D1756" s="63">
        <f>H1488</f>
        <v>0</v>
      </c>
      <c r="E1756" s="63">
        <f t="shared" si="79"/>
        <v>0</v>
      </c>
      <c r="F1756" s="19">
        <f t="shared" si="81"/>
        <v>0</v>
      </c>
      <c r="G1756" s="19"/>
      <c r="H1756" s="19">
        <f t="shared" si="80"/>
        <v>116027.92333333331</v>
      </c>
      <c r="I1756" s="18"/>
      <c r="K1756" s="1"/>
    </row>
    <row r="1757" spans="1:11" hidden="1" x14ac:dyDescent="0.2">
      <c r="A1757" s="1">
        <v>93</v>
      </c>
      <c r="B1757" s="78">
        <f>B1491</f>
        <v>0</v>
      </c>
      <c r="C1757" s="32">
        <f>C1491</f>
        <v>0</v>
      </c>
      <c r="D1757" s="63">
        <f>H1494</f>
        <v>0</v>
      </c>
      <c r="E1757" s="63">
        <f t="shared" si="79"/>
        <v>0</v>
      </c>
      <c r="F1757" s="19">
        <f t="shared" si="81"/>
        <v>0</v>
      </c>
      <c r="G1757" s="19"/>
      <c r="H1757" s="19">
        <f t="shared" si="80"/>
        <v>116027.92333333331</v>
      </c>
      <c r="I1757" s="18"/>
      <c r="K1757" s="1"/>
    </row>
    <row r="1758" spans="1:11" hidden="1" x14ac:dyDescent="0.2">
      <c r="A1758" s="1">
        <v>94</v>
      </c>
      <c r="B1758" s="78">
        <f>B1497</f>
        <v>0</v>
      </c>
      <c r="C1758" s="32">
        <f>C1497</f>
        <v>0</v>
      </c>
      <c r="D1758" s="63">
        <f>H1500</f>
        <v>0</v>
      </c>
      <c r="E1758" s="63">
        <f t="shared" si="79"/>
        <v>0</v>
      </c>
      <c r="F1758" s="19">
        <f t="shared" si="81"/>
        <v>0</v>
      </c>
      <c r="G1758" s="19"/>
      <c r="H1758" s="19">
        <f t="shared" si="80"/>
        <v>116027.92333333331</v>
      </c>
      <c r="I1758" s="18"/>
      <c r="K1758" s="1"/>
    </row>
    <row r="1759" spans="1:11" hidden="1" x14ac:dyDescent="0.2">
      <c r="A1759" s="1">
        <v>95</v>
      </c>
      <c r="B1759" s="78">
        <f>B1503</f>
        <v>0</v>
      </c>
      <c r="C1759" s="32">
        <f>C1503</f>
        <v>0</v>
      </c>
      <c r="D1759" s="63">
        <f>H1506</f>
        <v>0</v>
      </c>
      <c r="E1759" s="63">
        <f t="shared" si="79"/>
        <v>0</v>
      </c>
      <c r="F1759" s="19">
        <f t="shared" si="81"/>
        <v>0</v>
      </c>
      <c r="G1759" s="19"/>
      <c r="H1759" s="19">
        <f t="shared" si="80"/>
        <v>116027.92333333331</v>
      </c>
      <c r="I1759" s="18"/>
      <c r="K1759" s="1"/>
    </row>
    <row r="1760" spans="1:11" hidden="1" x14ac:dyDescent="0.2">
      <c r="A1760" s="1">
        <v>96</v>
      </c>
      <c r="B1760" s="78">
        <f>B1509</f>
        <v>0</v>
      </c>
      <c r="C1760" s="32">
        <f>C1509</f>
        <v>0</v>
      </c>
      <c r="D1760" s="63">
        <f>H1512</f>
        <v>0</v>
      </c>
      <c r="E1760" s="63">
        <f t="shared" si="79"/>
        <v>0</v>
      </c>
      <c r="F1760" s="19">
        <f t="shared" si="81"/>
        <v>0</v>
      </c>
      <c r="G1760" s="19"/>
      <c r="H1760" s="19">
        <f t="shared" si="80"/>
        <v>116027.92333333331</v>
      </c>
      <c r="I1760" s="18"/>
      <c r="K1760" s="1"/>
    </row>
    <row r="1761" spans="1:11" hidden="1" x14ac:dyDescent="0.2">
      <c r="A1761" s="1">
        <v>97</v>
      </c>
      <c r="B1761" s="78">
        <f>B1515</f>
        <v>0</v>
      </c>
      <c r="C1761" s="32">
        <f>C1515</f>
        <v>0</v>
      </c>
      <c r="D1761" s="63">
        <f>H1518</f>
        <v>0</v>
      </c>
      <c r="E1761" s="63">
        <f t="shared" si="79"/>
        <v>0</v>
      </c>
      <c r="F1761" s="19">
        <f t="shared" si="81"/>
        <v>0</v>
      </c>
      <c r="G1761" s="19"/>
      <c r="H1761" s="19">
        <f t="shared" si="80"/>
        <v>116027.92333333331</v>
      </c>
      <c r="I1761" s="18"/>
      <c r="K1761" s="1"/>
    </row>
    <row r="1762" spans="1:11" hidden="1" x14ac:dyDescent="0.2">
      <c r="A1762" s="1">
        <v>98</v>
      </c>
      <c r="B1762" s="78">
        <f>B1521</f>
        <v>0</v>
      </c>
      <c r="C1762" s="32">
        <f>C1521</f>
        <v>0</v>
      </c>
      <c r="D1762" s="63">
        <f>H1524</f>
        <v>0</v>
      </c>
      <c r="E1762" s="63">
        <f t="shared" si="79"/>
        <v>0</v>
      </c>
      <c r="F1762" s="19">
        <f t="shared" si="81"/>
        <v>0</v>
      </c>
      <c r="G1762" s="19"/>
      <c r="H1762" s="19">
        <f t="shared" si="80"/>
        <v>116027.92333333331</v>
      </c>
      <c r="I1762" s="18"/>
      <c r="K1762" s="1"/>
    </row>
    <row r="1763" spans="1:11" hidden="1" x14ac:dyDescent="0.2">
      <c r="A1763" s="1">
        <v>99</v>
      </c>
      <c r="B1763" s="78">
        <f>B1527</f>
        <v>0</v>
      </c>
      <c r="C1763" s="32">
        <f>C1527</f>
        <v>0</v>
      </c>
      <c r="D1763" s="63">
        <f>H1530</f>
        <v>0</v>
      </c>
      <c r="E1763" s="63">
        <f t="shared" si="79"/>
        <v>0</v>
      </c>
      <c r="F1763" s="19">
        <f t="shared" si="81"/>
        <v>0</v>
      </c>
      <c r="G1763" s="19"/>
      <c r="H1763" s="19">
        <f t="shared" si="80"/>
        <v>116027.92333333331</v>
      </c>
      <c r="I1763" s="18"/>
      <c r="K1763" s="1"/>
    </row>
    <row r="1764" spans="1:11" hidden="1" x14ac:dyDescent="0.2">
      <c r="A1764" s="1">
        <v>100</v>
      </c>
      <c r="B1764" s="78">
        <f>B1533</f>
        <v>0</v>
      </c>
      <c r="C1764" s="32">
        <f>C1533</f>
        <v>0</v>
      </c>
      <c r="D1764" s="63">
        <f>H1536</f>
        <v>0</v>
      </c>
      <c r="E1764" s="63">
        <f t="shared" si="79"/>
        <v>0</v>
      </c>
      <c r="F1764" s="19">
        <f t="shared" si="81"/>
        <v>0</v>
      </c>
      <c r="G1764" s="19"/>
      <c r="H1764" s="19">
        <f t="shared" si="80"/>
        <v>116027.92333333331</v>
      </c>
      <c r="I1764" s="18"/>
      <c r="K1764" s="1"/>
    </row>
    <row r="1765" spans="1:11" hidden="1" x14ac:dyDescent="0.2">
      <c r="A1765" s="1">
        <v>101</v>
      </c>
      <c r="B1765" s="78">
        <f>B1539</f>
        <v>0</v>
      </c>
      <c r="C1765" s="32">
        <f>C1539</f>
        <v>0</v>
      </c>
      <c r="D1765" s="63">
        <f>H1542</f>
        <v>0</v>
      </c>
      <c r="E1765" s="63">
        <f t="shared" si="79"/>
        <v>0</v>
      </c>
      <c r="F1765" s="19">
        <f t="shared" si="81"/>
        <v>0</v>
      </c>
      <c r="G1765" s="19"/>
      <c r="H1765" s="19">
        <f t="shared" si="80"/>
        <v>116027.92333333331</v>
      </c>
      <c r="I1765" s="18"/>
      <c r="K1765" s="1"/>
    </row>
    <row r="1766" spans="1:11" hidden="1" x14ac:dyDescent="0.2">
      <c r="A1766" s="1">
        <v>102</v>
      </c>
      <c r="B1766" s="78">
        <f>B1545</f>
        <v>0</v>
      </c>
      <c r="C1766" s="32">
        <f>C1545</f>
        <v>0</v>
      </c>
      <c r="D1766" s="63">
        <f>H1548</f>
        <v>0</v>
      </c>
      <c r="E1766" s="63">
        <f t="shared" si="79"/>
        <v>0</v>
      </c>
      <c r="F1766" s="19">
        <f t="shared" si="81"/>
        <v>0</v>
      </c>
      <c r="G1766" s="19"/>
      <c r="H1766" s="19">
        <f t="shared" si="80"/>
        <v>116027.92333333331</v>
      </c>
      <c r="I1766" s="18"/>
      <c r="K1766" s="1"/>
    </row>
    <row r="1767" spans="1:11" hidden="1" x14ac:dyDescent="0.2">
      <c r="A1767" s="1">
        <v>103</v>
      </c>
      <c r="B1767" s="78">
        <f>B1551</f>
        <v>0</v>
      </c>
      <c r="C1767" s="32">
        <f>C1551</f>
        <v>0</v>
      </c>
      <c r="D1767" s="63">
        <f>H1554</f>
        <v>0</v>
      </c>
      <c r="E1767" s="63">
        <f t="shared" si="79"/>
        <v>0</v>
      </c>
      <c r="F1767" s="19">
        <f t="shared" si="81"/>
        <v>0</v>
      </c>
      <c r="G1767" s="19"/>
      <c r="H1767" s="19">
        <f t="shared" si="80"/>
        <v>116027.92333333331</v>
      </c>
      <c r="I1767" s="18"/>
      <c r="K1767" s="1"/>
    </row>
    <row r="1768" spans="1:11" hidden="1" x14ac:dyDescent="0.2">
      <c r="A1768" s="1">
        <v>104</v>
      </c>
      <c r="B1768" s="78">
        <f>B1557</f>
        <v>0</v>
      </c>
      <c r="C1768" s="32">
        <f>C1557</f>
        <v>0</v>
      </c>
      <c r="D1768" s="63">
        <f>H1560</f>
        <v>0</v>
      </c>
      <c r="E1768" s="63">
        <f t="shared" si="79"/>
        <v>0</v>
      </c>
      <c r="F1768" s="19">
        <f t="shared" si="81"/>
        <v>0</v>
      </c>
      <c r="G1768" s="19"/>
      <c r="H1768" s="19">
        <f t="shared" si="80"/>
        <v>116027.92333333331</v>
      </c>
      <c r="I1768" s="18"/>
      <c r="K1768" s="1"/>
    </row>
    <row r="1769" spans="1:11" hidden="1" x14ac:dyDescent="0.2">
      <c r="A1769" s="1">
        <v>105</v>
      </c>
      <c r="B1769" s="78">
        <f>B1563</f>
        <v>0</v>
      </c>
      <c r="C1769" s="32">
        <f>C1563</f>
        <v>0</v>
      </c>
      <c r="D1769" s="63">
        <f>H1566</f>
        <v>0</v>
      </c>
      <c r="E1769" s="63">
        <f t="shared" si="79"/>
        <v>0</v>
      </c>
      <c r="F1769" s="19">
        <f t="shared" si="81"/>
        <v>0</v>
      </c>
      <c r="G1769" s="19"/>
      <c r="H1769" s="19">
        <f t="shared" si="80"/>
        <v>116027.92333333331</v>
      </c>
      <c r="I1769" s="18"/>
      <c r="K1769" s="1"/>
    </row>
    <row r="1770" spans="1:11" hidden="1" x14ac:dyDescent="0.2">
      <c r="A1770" s="1">
        <v>106</v>
      </c>
      <c r="B1770" s="78">
        <f>B1569</f>
        <v>0</v>
      </c>
      <c r="C1770" s="32">
        <f>C1569</f>
        <v>0</v>
      </c>
      <c r="D1770" s="63">
        <f>H1571</f>
        <v>0</v>
      </c>
      <c r="E1770" s="63">
        <f t="shared" si="79"/>
        <v>0</v>
      </c>
      <c r="F1770" s="19">
        <f t="shared" si="81"/>
        <v>0</v>
      </c>
      <c r="G1770" s="19"/>
      <c r="H1770" s="19">
        <f t="shared" si="80"/>
        <v>116027.92333333331</v>
      </c>
      <c r="I1770" s="18"/>
      <c r="K1770" s="1"/>
    </row>
    <row r="1771" spans="1:11" hidden="1" x14ac:dyDescent="0.2">
      <c r="A1771" s="1">
        <v>107</v>
      </c>
      <c r="B1771" s="78">
        <f>B1575</f>
        <v>0</v>
      </c>
      <c r="C1771" s="32">
        <f>C1575</f>
        <v>0</v>
      </c>
      <c r="D1771" s="63">
        <f>H1577</f>
        <v>0</v>
      </c>
      <c r="E1771" s="63">
        <f t="shared" si="79"/>
        <v>0</v>
      </c>
      <c r="F1771" s="19">
        <f t="shared" si="81"/>
        <v>0</v>
      </c>
      <c r="G1771" s="19"/>
      <c r="H1771" s="19">
        <f t="shared" si="80"/>
        <v>116027.92333333331</v>
      </c>
      <c r="I1771" s="18"/>
      <c r="K1771" s="1"/>
    </row>
    <row r="1772" spans="1:11" hidden="1" x14ac:dyDescent="0.2">
      <c r="A1772" s="1">
        <v>108</v>
      </c>
      <c r="B1772" s="78">
        <f>B1581</f>
        <v>0</v>
      </c>
      <c r="C1772" s="32">
        <f>C1581</f>
        <v>0</v>
      </c>
      <c r="D1772" s="63">
        <f>H1583</f>
        <v>0</v>
      </c>
      <c r="E1772" s="63">
        <f t="shared" si="79"/>
        <v>0</v>
      </c>
      <c r="F1772" s="19">
        <f t="shared" si="81"/>
        <v>0</v>
      </c>
      <c r="G1772" s="19"/>
      <c r="H1772" s="19">
        <f t="shared" si="80"/>
        <v>116027.92333333331</v>
      </c>
      <c r="I1772" s="18"/>
      <c r="K1772" s="1"/>
    </row>
    <row r="1773" spans="1:11" hidden="1" x14ac:dyDescent="0.2">
      <c r="A1773" s="1">
        <v>109</v>
      </c>
      <c r="B1773" s="78">
        <f>B1587</f>
        <v>0</v>
      </c>
      <c r="C1773" s="32">
        <f>C1587</f>
        <v>0</v>
      </c>
      <c r="D1773" s="63">
        <f>H1589</f>
        <v>0</v>
      </c>
      <c r="E1773" s="63">
        <f t="shared" si="79"/>
        <v>0</v>
      </c>
      <c r="F1773" s="19">
        <f t="shared" si="81"/>
        <v>0</v>
      </c>
      <c r="G1773" s="19"/>
      <c r="H1773" s="19">
        <f t="shared" si="80"/>
        <v>116027.92333333331</v>
      </c>
      <c r="I1773" s="18"/>
      <c r="K1773" s="1"/>
    </row>
    <row r="1774" spans="1:11" hidden="1" x14ac:dyDescent="0.2">
      <c r="A1774" s="1">
        <v>110</v>
      </c>
      <c r="B1774" s="78">
        <f>B1593</f>
        <v>0</v>
      </c>
      <c r="C1774" s="32">
        <f>C1593</f>
        <v>0</v>
      </c>
      <c r="D1774" s="63">
        <f>H1595</f>
        <v>0</v>
      </c>
      <c r="E1774" s="63">
        <f t="shared" si="79"/>
        <v>0</v>
      </c>
      <c r="F1774" s="19">
        <f t="shared" si="81"/>
        <v>0</v>
      </c>
      <c r="G1774" s="19"/>
      <c r="H1774" s="19">
        <f t="shared" si="80"/>
        <v>116027.92333333331</v>
      </c>
      <c r="I1774" s="18"/>
      <c r="K1774" s="1"/>
    </row>
    <row r="1775" spans="1:11" hidden="1" x14ac:dyDescent="0.2">
      <c r="A1775" s="1">
        <v>111</v>
      </c>
      <c r="B1775" s="78">
        <f>B1599</f>
        <v>0</v>
      </c>
      <c r="C1775" s="32">
        <f>C1599</f>
        <v>0</v>
      </c>
      <c r="D1775" s="63">
        <f>H1601</f>
        <v>0</v>
      </c>
      <c r="E1775" s="63">
        <f t="shared" si="79"/>
        <v>0</v>
      </c>
      <c r="F1775" s="19">
        <f t="shared" si="81"/>
        <v>0</v>
      </c>
      <c r="G1775" s="19"/>
      <c r="H1775" s="19">
        <f t="shared" si="80"/>
        <v>116027.92333333331</v>
      </c>
      <c r="I1775" s="18"/>
      <c r="K1775" s="1"/>
    </row>
    <row r="1776" spans="1:11" hidden="1" x14ac:dyDescent="0.2">
      <c r="A1776" s="1">
        <v>112</v>
      </c>
      <c r="B1776" s="78">
        <f>B1605</f>
        <v>0</v>
      </c>
      <c r="C1776" s="32">
        <f>C1605</f>
        <v>0</v>
      </c>
      <c r="D1776" s="63">
        <f>H1607</f>
        <v>0</v>
      </c>
      <c r="E1776" s="63">
        <f t="shared" si="79"/>
        <v>0</v>
      </c>
      <c r="F1776" s="19">
        <f t="shared" si="81"/>
        <v>0</v>
      </c>
      <c r="G1776" s="19"/>
      <c r="H1776" s="19">
        <f t="shared" si="80"/>
        <v>116027.92333333331</v>
      </c>
      <c r="I1776" s="18"/>
      <c r="K1776" s="1"/>
    </row>
    <row r="1777" spans="1:11" hidden="1" x14ac:dyDescent="0.2">
      <c r="A1777" s="1">
        <v>113</v>
      </c>
      <c r="B1777" s="78">
        <f>B1611</f>
        <v>0</v>
      </c>
      <c r="C1777" s="32">
        <f>C1611</f>
        <v>0</v>
      </c>
      <c r="D1777" s="63">
        <f>H1613</f>
        <v>0</v>
      </c>
      <c r="E1777" s="63">
        <f t="shared" si="79"/>
        <v>0</v>
      </c>
      <c r="F1777" s="19">
        <f t="shared" si="81"/>
        <v>0</v>
      </c>
      <c r="G1777" s="19"/>
      <c r="H1777" s="19">
        <f t="shared" si="80"/>
        <v>116027.92333333331</v>
      </c>
      <c r="I1777" s="18"/>
      <c r="K1777" s="1"/>
    </row>
    <row r="1778" spans="1:11" hidden="1" x14ac:dyDescent="0.2">
      <c r="A1778" s="1">
        <v>114</v>
      </c>
      <c r="B1778" s="78">
        <f>B1617</f>
        <v>0</v>
      </c>
      <c r="C1778" s="32">
        <f>C176</f>
        <v>0</v>
      </c>
      <c r="D1778" s="63">
        <f>H1619</f>
        <v>0</v>
      </c>
      <c r="E1778" s="63">
        <f t="shared" si="79"/>
        <v>0</v>
      </c>
      <c r="F1778" s="19">
        <f t="shared" si="81"/>
        <v>0</v>
      </c>
      <c r="G1778" s="19"/>
      <c r="H1778" s="19">
        <f t="shared" si="80"/>
        <v>116027.92333333331</v>
      </c>
      <c r="I1778" s="18"/>
      <c r="K1778" s="1"/>
    </row>
    <row r="1779" spans="1:11" hidden="1" x14ac:dyDescent="0.2">
      <c r="A1779" s="1">
        <v>115</v>
      </c>
      <c r="B1779" s="78">
        <f>B1623</f>
        <v>0</v>
      </c>
      <c r="C1779" s="32">
        <f>C1622</f>
        <v>0</v>
      </c>
      <c r="D1779" s="63">
        <f>H1625</f>
        <v>0</v>
      </c>
      <c r="E1779" s="63">
        <f t="shared" si="79"/>
        <v>0</v>
      </c>
      <c r="F1779" s="19">
        <f t="shared" si="81"/>
        <v>0</v>
      </c>
      <c r="G1779" s="19"/>
      <c r="H1779" s="19">
        <f t="shared" si="80"/>
        <v>116027.92333333331</v>
      </c>
      <c r="I1779" s="18"/>
      <c r="K1779" s="1"/>
    </row>
    <row r="1780" spans="1:11" hidden="1" x14ac:dyDescent="0.2">
      <c r="A1780" s="1">
        <v>116</v>
      </c>
      <c r="B1780" s="78">
        <f>B1629</f>
        <v>0</v>
      </c>
      <c r="C1780" s="32">
        <f>C1628</f>
        <v>0</v>
      </c>
      <c r="D1780" s="63">
        <f>H1631</f>
        <v>0</v>
      </c>
      <c r="E1780" s="63">
        <f t="shared" si="79"/>
        <v>0</v>
      </c>
      <c r="F1780" s="19">
        <f t="shared" si="81"/>
        <v>0</v>
      </c>
      <c r="G1780" s="19"/>
      <c r="H1780" s="19">
        <f t="shared" si="80"/>
        <v>116027.92333333331</v>
      </c>
      <c r="I1780" s="18"/>
      <c r="K1780" s="1"/>
    </row>
    <row r="1781" spans="1:11" hidden="1" x14ac:dyDescent="0.2">
      <c r="A1781" s="1">
        <v>117</v>
      </c>
      <c r="B1781" s="78">
        <f>B1635</f>
        <v>0</v>
      </c>
      <c r="C1781" s="32">
        <f>C1634</f>
        <v>0</v>
      </c>
      <c r="D1781" s="63">
        <f>H1637</f>
        <v>0</v>
      </c>
      <c r="E1781" s="63">
        <f t="shared" si="79"/>
        <v>0</v>
      </c>
      <c r="F1781" s="19">
        <f t="shared" si="81"/>
        <v>0</v>
      </c>
      <c r="G1781" s="19"/>
      <c r="H1781" s="19">
        <f t="shared" si="80"/>
        <v>116027.92333333331</v>
      </c>
      <c r="I1781" s="18"/>
      <c r="K1781" s="1"/>
    </row>
    <row r="1782" spans="1:11" hidden="1" x14ac:dyDescent="0.2">
      <c r="A1782" s="1">
        <v>118</v>
      </c>
      <c r="B1782" s="78">
        <f>B1641</f>
        <v>0</v>
      </c>
      <c r="C1782" s="32">
        <f>C1640</f>
        <v>0</v>
      </c>
      <c r="D1782" s="63">
        <f>H1643</f>
        <v>0</v>
      </c>
      <c r="E1782" s="63">
        <f t="shared" si="79"/>
        <v>0</v>
      </c>
      <c r="F1782" s="19">
        <f t="shared" si="81"/>
        <v>0</v>
      </c>
      <c r="G1782" s="19"/>
      <c r="H1782" s="19">
        <f t="shared" si="80"/>
        <v>116027.92333333331</v>
      </c>
      <c r="I1782" s="18"/>
      <c r="K1782" s="1"/>
    </row>
    <row r="1783" spans="1:11" hidden="1" x14ac:dyDescent="0.2">
      <c r="A1783" s="1">
        <v>119</v>
      </c>
      <c r="B1783" s="78">
        <f>B1647</f>
        <v>0</v>
      </c>
      <c r="C1783" s="32">
        <f>C1646</f>
        <v>0</v>
      </c>
      <c r="D1783" s="63">
        <f>H1649</f>
        <v>0</v>
      </c>
      <c r="E1783" s="63">
        <f t="shared" si="79"/>
        <v>0</v>
      </c>
      <c r="F1783" s="19">
        <f t="shared" si="81"/>
        <v>0</v>
      </c>
      <c r="G1783" s="19"/>
      <c r="H1783" s="19">
        <f t="shared" si="80"/>
        <v>116027.92333333331</v>
      </c>
      <c r="I1783" s="18"/>
      <c r="K1783" s="1"/>
    </row>
    <row r="1784" spans="1:11" ht="15.75" hidden="1" thickBot="1" x14ac:dyDescent="0.25">
      <c r="A1784" s="1">
        <v>120</v>
      </c>
      <c r="B1784" s="78">
        <f>B1653</f>
        <v>0</v>
      </c>
      <c r="C1784" s="32">
        <f>C1652</f>
        <v>0</v>
      </c>
      <c r="D1784" s="63">
        <f>H1655</f>
        <v>0</v>
      </c>
      <c r="E1784" s="63">
        <f t="shared" si="79"/>
        <v>0</v>
      </c>
      <c r="F1784" s="19">
        <f t="shared" si="81"/>
        <v>0</v>
      </c>
      <c r="G1784" s="19"/>
      <c r="H1784" s="19">
        <f t="shared" si="80"/>
        <v>116027.92333333331</v>
      </c>
      <c r="I1784" s="18"/>
      <c r="K1784" s="1"/>
    </row>
    <row r="1785" spans="1:11" ht="15.75" thickBot="1" x14ac:dyDescent="0.25">
      <c r="B1785" s="83"/>
      <c r="C1785" s="83"/>
      <c r="D1785" s="84">
        <f>SUM(D1665:D1756)</f>
        <v>147535.26</v>
      </c>
      <c r="E1785" s="84">
        <f>SUM(E1665:E1756)</f>
        <v>15000.900000000001</v>
      </c>
      <c r="F1785" s="84">
        <f>SUM(F1665:F1756)</f>
        <v>115884.35999999999</v>
      </c>
      <c r="G1785" s="84">
        <f>SUM(G1665:G1756)</f>
        <v>235793.40333333326</v>
      </c>
      <c r="H1785" s="85">
        <f>H1664+D1785-E1785-G1785</f>
        <v>132677.92333333334</v>
      </c>
      <c r="I1785" s="83"/>
      <c r="K1785" s="1"/>
    </row>
    <row r="1786" spans="1:11" ht="15.75" hidden="1" thickBot="1" x14ac:dyDescent="0.25">
      <c r="B1786" s="86"/>
      <c r="C1786" s="86"/>
      <c r="D1786" s="87"/>
      <c r="E1786" s="88"/>
      <c r="F1786" s="89"/>
      <c r="G1786" s="90"/>
      <c r="H1786" s="90"/>
      <c r="I1786" s="86"/>
      <c r="K1786" s="1"/>
    </row>
    <row r="1787" spans="1:11" ht="17.25" hidden="1" thickTop="1" thickBot="1" x14ac:dyDescent="0.3">
      <c r="B1787" s="117" t="s">
        <v>22</v>
      </c>
      <c r="C1787" s="125"/>
      <c r="D1787" s="126"/>
      <c r="E1787" s="91"/>
      <c r="F1787" s="22">
        <f>H1664</f>
        <v>235936.96666666662</v>
      </c>
      <c r="K1787" s="1"/>
    </row>
    <row r="1788" spans="1:11" ht="17.25" hidden="1" thickTop="1" thickBot="1" x14ac:dyDescent="0.3">
      <c r="B1788" s="117" t="s">
        <v>23</v>
      </c>
      <c r="C1788" s="118"/>
      <c r="D1788" s="119"/>
      <c r="E1788" s="91"/>
      <c r="F1788" s="92">
        <f>D1785</f>
        <v>147535.26</v>
      </c>
      <c r="K1788" s="1"/>
    </row>
    <row r="1789" spans="1:11" ht="17.25" hidden="1" thickTop="1" thickBot="1" x14ac:dyDescent="0.3">
      <c r="B1789" s="117" t="s">
        <v>24</v>
      </c>
      <c r="C1789" s="118"/>
      <c r="D1789" s="119"/>
      <c r="E1789" s="91"/>
      <c r="F1789" s="92">
        <f>E1785</f>
        <v>15000.900000000001</v>
      </c>
      <c r="K1789" s="1"/>
    </row>
    <row r="1790" spans="1:11" ht="17.25" hidden="1" thickTop="1" thickBot="1" x14ac:dyDescent="0.3">
      <c r="B1790" s="117" t="s">
        <v>25</v>
      </c>
      <c r="C1790" s="118"/>
      <c r="D1790" s="119"/>
      <c r="E1790" s="91"/>
      <c r="F1790" s="92">
        <f>G1785</f>
        <v>235793.40333333326</v>
      </c>
      <c r="K1790" s="1"/>
    </row>
    <row r="1791" spans="1:11" ht="17.25" hidden="1" thickTop="1" thickBot="1" x14ac:dyDescent="0.3">
      <c r="B1791" s="1"/>
      <c r="C1791" s="93"/>
      <c r="D1791" s="94"/>
      <c r="E1791" s="91"/>
      <c r="F1791" s="59"/>
      <c r="K1791" s="1"/>
    </row>
    <row r="1792" spans="1:11" ht="17.25" hidden="1" thickTop="1" thickBot="1" x14ac:dyDescent="0.3">
      <c r="B1792" s="120" t="s">
        <v>26</v>
      </c>
      <c r="C1792" s="121"/>
      <c r="D1792" s="122"/>
      <c r="E1792" s="91"/>
      <c r="F1792" s="95">
        <f>F1787+F1788-F1789-F1790</f>
        <v>132677.92333333334</v>
      </c>
      <c r="K1792" s="1"/>
    </row>
    <row r="1793" spans="2:18" ht="15.75" hidden="1" thickTop="1" x14ac:dyDescent="0.2">
      <c r="B1793" s="1"/>
      <c r="C1793" s="93"/>
      <c r="D1793" s="94"/>
      <c r="E1793" s="91"/>
      <c r="F1793" s="5"/>
      <c r="K1793" s="1"/>
    </row>
    <row r="1794" spans="2:18" hidden="1" x14ac:dyDescent="0.2">
      <c r="B1794" s="1"/>
      <c r="C1794" s="93"/>
      <c r="D1794" s="94"/>
      <c r="E1794" s="91"/>
      <c r="F1794" s="5"/>
      <c r="K1794" s="1"/>
    </row>
    <row r="1795" spans="2:18" hidden="1" x14ac:dyDescent="0.2">
      <c r="B1795" s="1"/>
      <c r="C1795" s="93"/>
      <c r="D1795" s="94"/>
      <c r="E1795" s="91"/>
      <c r="F1795" s="5"/>
      <c r="K1795" s="1"/>
    </row>
    <row r="1796" spans="2:18" hidden="1" x14ac:dyDescent="0.2">
      <c r="B1796" s="1"/>
      <c r="C1796" s="93"/>
      <c r="D1796" s="94"/>
      <c r="E1796" s="91"/>
      <c r="F1796" s="5"/>
    </row>
    <row r="1797" spans="2:18" hidden="1" x14ac:dyDescent="0.2">
      <c r="B1797" s="1"/>
      <c r="C1797" s="93"/>
      <c r="D1797" s="94"/>
      <c r="E1797" s="91"/>
      <c r="F1797" s="5"/>
    </row>
    <row r="1798" spans="2:18" hidden="1" x14ac:dyDescent="0.2">
      <c r="B1798" s="1"/>
      <c r="C1798" s="93"/>
      <c r="D1798" s="94"/>
      <c r="E1798" s="91"/>
      <c r="F1798" s="5"/>
    </row>
    <row r="1799" spans="2:18" hidden="1" x14ac:dyDescent="0.2">
      <c r="B1799" s="1"/>
      <c r="C1799" s="93"/>
      <c r="D1799" s="94"/>
      <c r="E1799" s="5"/>
    </row>
    <row r="1800" spans="2:18" hidden="1" x14ac:dyDescent="0.2">
      <c r="B1800" s="1"/>
      <c r="C1800" s="93"/>
      <c r="D1800" s="94"/>
      <c r="E1800" s="94"/>
      <c r="F1800" s="94"/>
    </row>
    <row r="1801" spans="2:18" ht="15.75" hidden="1" thickBot="1" x14ac:dyDescent="0.25">
      <c r="B1801" s="1"/>
      <c r="C1801" s="93"/>
      <c r="D1801" s="94"/>
      <c r="E1801" s="91"/>
      <c r="F1801" s="5"/>
    </row>
    <row r="1802" spans="2:18" ht="16.5" hidden="1" thickBot="1" x14ac:dyDescent="0.3">
      <c r="B1802" s="6" t="str">
        <f>B4</f>
        <v>Client:</v>
      </c>
      <c r="C1802" s="123" t="str">
        <f>C4</f>
        <v xml:space="preserve">Mer </v>
      </c>
      <c r="D1802" s="124"/>
      <c r="E1802" s="124"/>
      <c r="F1802" s="124"/>
      <c r="G1802" s="8" t="str">
        <f>G4</f>
        <v>VILLE :</v>
      </c>
      <c r="H1802" s="8">
        <f>H4</f>
        <v>0</v>
      </c>
    </row>
    <row r="1803" spans="2:18" ht="16.5" hidden="1" thickBot="1" x14ac:dyDescent="0.3">
      <c r="B1803" s="6" t="s">
        <v>27</v>
      </c>
      <c r="C1803" s="123">
        <f>C5</f>
        <v>0</v>
      </c>
      <c r="D1803" s="124"/>
      <c r="E1803" s="124"/>
      <c r="F1803" s="124"/>
    </row>
    <row r="1804" spans="2:18" ht="16.5" hidden="1" thickBot="1" x14ac:dyDescent="0.3">
      <c r="B1804" s="6" t="s">
        <v>28</v>
      </c>
      <c r="C1804" s="123">
        <f>C6</f>
        <v>0</v>
      </c>
      <c r="D1804" s="124"/>
      <c r="E1804" s="124"/>
      <c r="F1804" s="124"/>
    </row>
    <row r="1805" spans="2:18" ht="16.5" hidden="1" thickBot="1" x14ac:dyDescent="0.3">
      <c r="B1805" s="6" t="str">
        <f>B7</f>
        <v>Fax:</v>
      </c>
      <c r="C1805" s="123">
        <f>C7</f>
        <v>0</v>
      </c>
      <c r="D1805" s="124"/>
      <c r="E1805" s="124"/>
      <c r="F1805" s="124"/>
    </row>
    <row r="1806" spans="2:18" ht="15.75" hidden="1" thickBot="1" x14ac:dyDescent="0.25">
      <c r="B1806" s="1"/>
      <c r="C1806" s="93"/>
      <c r="D1806" s="94"/>
      <c r="E1806" s="91"/>
      <c r="F1806" s="5"/>
    </row>
    <row r="1807" spans="2:18" ht="16.5" hidden="1" thickBot="1" x14ac:dyDescent="0.3">
      <c r="B1807" s="129" t="s">
        <v>29</v>
      </c>
      <c r="C1807" s="130"/>
      <c r="D1807" s="96" t="s">
        <v>30</v>
      </c>
      <c r="E1807" s="96" t="s">
        <v>0</v>
      </c>
      <c r="F1807" s="96" t="s">
        <v>31</v>
      </c>
      <c r="I1807" s="5"/>
      <c r="J1807" s="5"/>
      <c r="L1807" s="5">
        <f t="shared" ref="L1807:R1807" si="82">J1808/1.2</f>
        <v>0</v>
      </c>
      <c r="M1807" s="5">
        <f t="shared" si="82"/>
        <v>0</v>
      </c>
      <c r="N1807" s="5">
        <f t="shared" si="82"/>
        <v>0</v>
      </c>
      <c r="O1807" s="5">
        <f t="shared" si="82"/>
        <v>0</v>
      </c>
      <c r="P1807" s="5">
        <f t="shared" si="82"/>
        <v>0</v>
      </c>
      <c r="Q1807" s="5">
        <f t="shared" si="82"/>
        <v>0</v>
      </c>
      <c r="R1807" s="5">
        <f t="shared" si="82"/>
        <v>0</v>
      </c>
    </row>
    <row r="1808" spans="2:18" hidden="1" x14ac:dyDescent="0.2">
      <c r="B1808" s="131" t="s">
        <v>2</v>
      </c>
      <c r="C1808" s="132"/>
      <c r="D1808" s="97">
        <f>SUMPRODUCT((MONTH($B$1665:$B$1784)=1)*($D$1665:$D$1784))</f>
        <v>43992.76</v>
      </c>
      <c r="E1808" s="97">
        <f>SUMPRODUCT((MONTH($B$1665:$B$1784)=1)*($E$1665:$E$1784))</f>
        <v>4646.6499999999996</v>
      </c>
      <c r="F1808" s="97">
        <f>SUMPRODUCT((MONTH($B$1665:$B$1784)=1)*($F$1665:$F$1784))</f>
        <v>39346.11</v>
      </c>
      <c r="I1808" s="27"/>
    </row>
    <row r="1809" spans="2:11" hidden="1" x14ac:dyDescent="0.2">
      <c r="B1809" s="127" t="s">
        <v>32</v>
      </c>
      <c r="C1809" s="128"/>
      <c r="D1809" s="97">
        <f>SUMPRODUCT((MONTH($B$1665:$B$1784)=2)*($D$1665:$D$1784))</f>
        <v>67853.5</v>
      </c>
      <c r="E1809" s="97">
        <f>SUMPRODUCT((MONTH($B$1665:$B$1784)=2)*($E$1665:$E$1784))</f>
        <v>6785.35</v>
      </c>
      <c r="F1809" s="97">
        <f>SUMPRODUCT((MONTH($B$1665:$B$1784)=2)*($F$1665:$F$1784))</f>
        <v>44418.15</v>
      </c>
    </row>
    <row r="1810" spans="2:11" hidden="1" x14ac:dyDescent="0.2">
      <c r="B1810" s="127" t="s">
        <v>1</v>
      </c>
      <c r="C1810" s="128"/>
      <c r="D1810" s="97">
        <f>SUMPRODUCT((MONTH($B$1665:$B$1784)=3)*($D$1665:$D$1784))</f>
        <v>35689</v>
      </c>
      <c r="E1810" s="97">
        <f>SUMPRODUCT((MONTH($B$1665:$B$1784)=3)*($E$1665:$E$1784))</f>
        <v>3568.9</v>
      </c>
      <c r="F1810" s="97">
        <f>SUMPRODUCT((MONTH($B$1665:$B$1784)=3)*($F$1665:$F$1784))</f>
        <v>32120.1</v>
      </c>
    </row>
    <row r="1811" spans="2:11" hidden="1" x14ac:dyDescent="0.2">
      <c r="B1811" s="127" t="s">
        <v>33</v>
      </c>
      <c r="C1811" s="128"/>
      <c r="D1811" s="97">
        <f>SUMPRODUCT((MONTH($B$1665:$B$1784)=4)*($D$1665:$D$1784))</f>
        <v>0</v>
      </c>
      <c r="E1811" s="97">
        <f>SUMPRODUCT((MONTH($B$1665:$B$1784)=4)*($E$1665:$E$1784))</f>
        <v>0</v>
      </c>
      <c r="F1811" s="97">
        <f>SUMPRODUCT((MONTH($B$1665:$B$1784)=4)*($F$1665:$F$1784))</f>
        <v>0</v>
      </c>
    </row>
    <row r="1812" spans="2:11" hidden="1" x14ac:dyDescent="0.2">
      <c r="B1812" s="127" t="s">
        <v>34</v>
      </c>
      <c r="C1812" s="128"/>
      <c r="D1812" s="97">
        <f>SUMPRODUCT((MONTH($B$1665:$B$1784)=5)*($D$1665:$D$1784))</f>
        <v>0</v>
      </c>
      <c r="E1812" s="97">
        <f>SUMPRODUCT((MONTH($B$1665:$B$1784)=5)*($E$1665:$E$1784))</f>
        <v>0</v>
      </c>
      <c r="F1812" s="97">
        <f>SUMPRODUCT((MONTH($B$1665:$B$1784)=5)*($F$1665:$F$1784))</f>
        <v>0</v>
      </c>
      <c r="G1812" s="1"/>
      <c r="H1812" s="1"/>
      <c r="K1812" s="1"/>
    </row>
    <row r="1813" spans="2:11" hidden="1" x14ac:dyDescent="0.2">
      <c r="B1813" s="127" t="s">
        <v>35</v>
      </c>
      <c r="C1813" s="128"/>
      <c r="D1813" s="97">
        <f>SUMPRODUCT((MONTH($B$1665:$B$1784)=6)*($D$1665:$D$1784))</f>
        <v>0</v>
      </c>
      <c r="E1813" s="97">
        <f>SUMPRODUCT((MONTH($B$1665:$B$1784)=6)*($E$1665:$E$1784))</f>
        <v>0</v>
      </c>
      <c r="F1813" s="97">
        <f>SUMPRODUCT((MONTH($B$1665:$B$1784)=6)*($F$1665:$F$1784))</f>
        <v>0</v>
      </c>
      <c r="G1813" s="1"/>
      <c r="H1813" s="1"/>
      <c r="K1813" s="1"/>
    </row>
    <row r="1814" spans="2:11" hidden="1" x14ac:dyDescent="0.2">
      <c r="B1814" s="127" t="s">
        <v>36</v>
      </c>
      <c r="C1814" s="128"/>
      <c r="D1814" s="97">
        <f>SUMPRODUCT((MONTH($B$1665:$B$1784)=7)*($D$1665:$D$1784))</f>
        <v>0</v>
      </c>
      <c r="E1814" s="97">
        <f>SUMPRODUCT((MONTH($B$1665:$B$1784)=7)*($E$1665:$E$1784))</f>
        <v>0</v>
      </c>
      <c r="F1814" s="97">
        <f>SUMPRODUCT((MONTH($B$1665:$B$1784)=7)*($F$1665:$F$1784))</f>
        <v>0</v>
      </c>
      <c r="G1814" s="1"/>
      <c r="H1814" s="1"/>
      <c r="K1814" s="1"/>
    </row>
    <row r="1815" spans="2:11" hidden="1" x14ac:dyDescent="0.2">
      <c r="B1815" s="127" t="s">
        <v>37</v>
      </c>
      <c r="C1815" s="128"/>
      <c r="D1815" s="97">
        <f>SUMPRODUCT((MONTH($B$1665:$B$1784)=8)*($D$1665:$D$1784))</f>
        <v>0</v>
      </c>
      <c r="E1815" s="97">
        <f>SUMPRODUCT((MONTH($B$1665:$B$1784)=8)*($E$1665:$E$1784))</f>
        <v>0</v>
      </c>
      <c r="F1815" s="97">
        <f>SUMPRODUCT((MONTH($B$1665:$B$1784)=8)*($F$1665:$F$1784))</f>
        <v>0</v>
      </c>
      <c r="G1815" s="1"/>
      <c r="H1815" s="1"/>
      <c r="K1815" s="1"/>
    </row>
    <row r="1816" spans="2:11" hidden="1" x14ac:dyDescent="0.2">
      <c r="B1816" s="127" t="s">
        <v>38</v>
      </c>
      <c r="C1816" s="128"/>
      <c r="D1816" s="97">
        <f>SUMPRODUCT((MONTH($B$1665:$B$1784)=9)*($D$1665:$D$1784))</f>
        <v>0</v>
      </c>
      <c r="E1816" s="97">
        <f>SUMPRODUCT((MONTH($B$1665:$B$1784)=9)*($E$1665:$E$1784))</f>
        <v>0</v>
      </c>
      <c r="F1816" s="97">
        <f>SUMPRODUCT((MONTH($B$1665:$B$1784)=9)*($F$1665:$F$1784))</f>
        <v>0</v>
      </c>
      <c r="G1816" s="1"/>
      <c r="H1816" s="1"/>
      <c r="K1816" s="1"/>
    </row>
    <row r="1817" spans="2:11" hidden="1" x14ac:dyDescent="0.2">
      <c r="B1817" s="127" t="s">
        <v>39</v>
      </c>
      <c r="C1817" s="128"/>
      <c r="D1817" s="97">
        <f>SUMPRODUCT((MONTH($B$1665:$B$1784)=10)*($D$1665:$D$1784))</f>
        <v>0</v>
      </c>
      <c r="E1817" s="97">
        <f>SUMPRODUCT((MONTH($B$1665:$B$1784)=10)*($E$1665:$E$1784))</f>
        <v>0</v>
      </c>
      <c r="F1817" s="97">
        <f>SUMPRODUCT((MONTH($B$1665:$B$1784)=10)*($F$1665:$F$1784))</f>
        <v>0</v>
      </c>
      <c r="G1817" s="1"/>
      <c r="H1817" s="1"/>
      <c r="K1817" s="1"/>
    </row>
    <row r="1818" spans="2:11" hidden="1" x14ac:dyDescent="0.2">
      <c r="B1818" s="127" t="s">
        <v>40</v>
      </c>
      <c r="C1818" s="128"/>
      <c r="D1818" s="97">
        <f>SUMPRODUCT((MONTH($B$1665:$B$1784)=11)*($D$1665:$D$1784))</f>
        <v>0</v>
      </c>
      <c r="E1818" s="97">
        <f>SUMPRODUCT((MONTH($B$1665:$B$1784)=11)*($E$1665:$E$1784))</f>
        <v>0</v>
      </c>
      <c r="F1818" s="97">
        <f>SUMPRODUCT((MONTH($B$1665:$B$1784)=11)*($F$1665:$F$1784))</f>
        <v>0</v>
      </c>
      <c r="G1818" s="1"/>
      <c r="H1818" s="1"/>
      <c r="K1818" s="1"/>
    </row>
    <row r="1819" spans="2:11" hidden="1" x14ac:dyDescent="0.2">
      <c r="B1819" s="127" t="s">
        <v>41</v>
      </c>
      <c r="C1819" s="128"/>
      <c r="D1819" s="97">
        <f>SUMPRODUCT((MONTH($B$1665:$B$1784)=12)*($D$1665:$D$1784))</f>
        <v>0</v>
      </c>
      <c r="E1819" s="97">
        <f>SUMPRODUCT((MONTH($B$1665:$B$1784)=12)*($E$1665:$E$1784))</f>
        <v>0</v>
      </c>
      <c r="F1819" s="97">
        <f>SUMPRODUCT((MONTH($B$1665:$B$1784)=12)*($F$1665:$F$1784))</f>
        <v>0</v>
      </c>
      <c r="G1819" s="1"/>
      <c r="H1819" s="1"/>
      <c r="K1819" s="1"/>
    </row>
    <row r="1820" spans="2:11" hidden="1" x14ac:dyDescent="0.2">
      <c r="B1820" s="98"/>
      <c r="C1820" s="98"/>
      <c r="D1820" s="99">
        <f>SUM(D1808:D1819)</f>
        <v>147535.26</v>
      </c>
      <c r="E1820" s="99">
        <f>SUM(E1808:E1819)</f>
        <v>15000.9</v>
      </c>
      <c r="F1820" s="99">
        <f>SUM(F1808:F1819)</f>
        <v>115884.36000000002</v>
      </c>
      <c r="G1820" s="1"/>
      <c r="H1820" s="1"/>
      <c r="K1820" s="1"/>
    </row>
    <row r="1821" spans="2:11" x14ac:dyDescent="0.2">
      <c r="B1821" s="98"/>
      <c r="C1821" s="98"/>
      <c r="D1821" s="99"/>
      <c r="E1821" s="91"/>
      <c r="F1821" s="5"/>
      <c r="G1821" s="1"/>
      <c r="H1821" s="1"/>
      <c r="K1821" s="1"/>
    </row>
    <row r="1822" spans="2:11" x14ac:dyDescent="0.2">
      <c r="B1822" s="1"/>
      <c r="C1822" s="93"/>
      <c r="D1822" s="94"/>
      <c r="E1822" s="91"/>
      <c r="F1822" s="5"/>
      <c r="G1822" s="1"/>
      <c r="H1822" s="133"/>
      <c r="K1822" s="1"/>
    </row>
    <row r="1823" spans="2:11" x14ac:dyDescent="0.2">
      <c r="B1823" s="1"/>
      <c r="C1823" s="93"/>
      <c r="D1823" s="94"/>
      <c r="E1823" s="91"/>
      <c r="F1823" s="5"/>
      <c r="G1823" s="1"/>
      <c r="H1823" s="133"/>
      <c r="K1823" s="1"/>
    </row>
    <row r="1824" spans="2:11" ht="16.5" thickBot="1" x14ac:dyDescent="0.3">
      <c r="B1824" s="1"/>
      <c r="C1824" s="93"/>
      <c r="D1824" s="94"/>
      <c r="E1824" s="100" t="s">
        <v>42</v>
      </c>
      <c r="F1824" s="100" t="s">
        <v>43</v>
      </c>
      <c r="G1824" s="1" t="s">
        <v>44</v>
      </c>
      <c r="H1824" s="1" t="s">
        <v>2</v>
      </c>
      <c r="I1824" s="1" t="s">
        <v>32</v>
      </c>
      <c r="J1824" s="1" t="s">
        <v>1</v>
      </c>
      <c r="K1824" s="1"/>
    </row>
    <row r="1825" spans="2:11" ht="16.5" thickBot="1" x14ac:dyDescent="0.3">
      <c r="B1825" s="1"/>
      <c r="C1825" s="93"/>
      <c r="D1825" s="94"/>
      <c r="E1825" s="101">
        <v>100200</v>
      </c>
      <c r="F1825" s="102" t="s">
        <v>45</v>
      </c>
      <c r="G1825" s="1">
        <f>SUMIF($E$10:$E$1654,"100200",$D$10:$D$1654)</f>
        <v>0</v>
      </c>
      <c r="H1825" s="1">
        <f>SUMIFS($D$10:$D$1654,$E$10:$E$1654,$E1825,$B$10:$B$1654,"&gt;=01/01/2021",$B$10:$B$1654,"&lt;=31/01/2021")</f>
        <v>0</v>
      </c>
      <c r="I1825" s="1">
        <f>SUMIFS($D$10:$D$1654,$E$10:$E$1654,$E1825,$B$10:$B$1654,"&gt;=01/02/2021",$B$10:$B$1654,"&lt;=28/02/2021")</f>
        <v>0</v>
      </c>
      <c r="J1825" s="1">
        <f>SUMIFS($D$10:$D$1654,$E$10:$E$1654,$E1825,$B$10:$B$1654,"&gt;=01/03/2021",$B$10:$B$1654,"&lt;=31/03/2021")</f>
        <v>0</v>
      </c>
      <c r="K1825" s="1"/>
    </row>
    <row r="1826" spans="2:11" ht="15.75" thickBot="1" x14ac:dyDescent="0.25">
      <c r="B1826" s="1"/>
      <c r="C1826" s="93"/>
      <c r="D1826" s="94"/>
      <c r="E1826" s="101">
        <v>100201</v>
      </c>
      <c r="F1826" s="103" t="s">
        <v>46</v>
      </c>
      <c r="G1826" s="1">
        <f>SUMIF($E$10:$E$1654,"100201",$D$10:$D$1654)</f>
        <v>100</v>
      </c>
      <c r="H1826" s="1">
        <f t="shared" ref="H1826:I1831" si="83">SUMIFS($D$10:$D$1654,$E$10:$E$1654,$E1826,$B$10:$B$1654,"&gt;=01/01/2021",$B$10:$B$1654,"&lt;=31/01/2021")</f>
        <v>40</v>
      </c>
      <c r="I1826" s="1">
        <f t="shared" ref="I1826:J1831" si="84">SUMIFS($D$10:$D$1654,$E$10:$E$1654,$E1826,$B$10:$B$1654,"&gt;=01/02/2021",$B$10:$B$1654,"&lt;=28/02/2021")</f>
        <v>60</v>
      </c>
      <c r="J1826" s="1">
        <f t="shared" ref="J1826:J1831" si="85">SUMIFS($D$10:$D$1654,$E$10:$E$1654,$E1826,$B$10:$B$1654,"&gt;=01/03/2021",$B$10:$B$1654,"&lt;=31/03/2021")</f>
        <v>0</v>
      </c>
      <c r="K1826" s="1"/>
    </row>
    <row r="1827" spans="2:11" ht="15.75" thickBot="1" x14ac:dyDescent="0.25">
      <c r="B1827" s="1"/>
      <c r="C1827" s="93"/>
      <c r="D1827" s="94"/>
      <c r="E1827" s="101">
        <v>100202</v>
      </c>
      <c r="F1827" s="104" t="s">
        <v>47</v>
      </c>
      <c r="G1827" s="1">
        <f>SUMIF($E$10:$E$1654,"100202",$D$10:$D$1654)</f>
        <v>0</v>
      </c>
      <c r="H1827" s="1">
        <f t="shared" si="83"/>
        <v>0</v>
      </c>
      <c r="I1827" s="1">
        <f t="shared" si="84"/>
        <v>0</v>
      </c>
      <c r="J1827" s="1">
        <f t="shared" si="85"/>
        <v>0</v>
      </c>
      <c r="K1827" s="1"/>
    </row>
    <row r="1828" spans="2:11" ht="15.75" thickBot="1" x14ac:dyDescent="0.25">
      <c r="B1828" s="1"/>
      <c r="C1828" s="93"/>
      <c r="D1828" s="94"/>
      <c r="E1828" s="101">
        <v>100203</v>
      </c>
      <c r="F1828" s="104" t="s">
        <v>48</v>
      </c>
      <c r="G1828" s="1">
        <f>SUMIF($E$10:$E$1654,"100203",$D$10:$D$1654)</f>
        <v>0</v>
      </c>
      <c r="H1828" s="1">
        <f t="shared" si="83"/>
        <v>0</v>
      </c>
      <c r="I1828" s="1">
        <f t="shared" si="84"/>
        <v>0</v>
      </c>
      <c r="J1828" s="1">
        <f t="shared" si="85"/>
        <v>0</v>
      </c>
      <c r="K1828" s="1"/>
    </row>
    <row r="1829" spans="2:11" ht="15.75" thickBot="1" x14ac:dyDescent="0.25">
      <c r="B1829" s="1"/>
      <c r="C1829" s="93"/>
      <c r="D1829" s="94"/>
      <c r="E1829" s="101">
        <v>100204</v>
      </c>
      <c r="F1829" s="105" t="s">
        <v>49</v>
      </c>
      <c r="G1829" s="1">
        <f>SUMIF($E$10:$E$1654,"100204",$D$10:$D$1654)</f>
        <v>84</v>
      </c>
      <c r="H1829" s="1">
        <f t="shared" si="83"/>
        <v>24</v>
      </c>
      <c r="I1829" s="1">
        <f t="shared" si="84"/>
        <v>40</v>
      </c>
      <c r="J1829" s="1">
        <f t="shared" si="85"/>
        <v>20</v>
      </c>
      <c r="K1829" s="1"/>
    </row>
    <row r="1830" spans="2:11" ht="15.75" thickBot="1" x14ac:dyDescent="0.25">
      <c r="B1830" s="1"/>
      <c r="C1830" s="93"/>
      <c r="D1830" s="94"/>
      <c r="E1830" s="101">
        <v>100205</v>
      </c>
      <c r="F1830" s="103" t="s">
        <v>50</v>
      </c>
      <c r="G1830" s="1">
        <f>SUMIF($E$10:$E$1654,"100205",$D$10:$D$1654)</f>
        <v>0</v>
      </c>
      <c r="H1830" s="1">
        <f t="shared" si="83"/>
        <v>0</v>
      </c>
      <c r="I1830" s="1">
        <f t="shared" si="84"/>
        <v>0</v>
      </c>
      <c r="J1830" s="1">
        <f t="shared" si="85"/>
        <v>0</v>
      </c>
      <c r="K1830" s="1"/>
    </row>
    <row r="1831" spans="2:11" ht="15.75" thickBot="1" x14ac:dyDescent="0.25">
      <c r="B1831" s="1"/>
      <c r="C1831" s="93"/>
      <c r="D1831" s="94"/>
      <c r="E1831" s="101">
        <v>100206</v>
      </c>
      <c r="F1831" s="103" t="s">
        <v>51</v>
      </c>
      <c r="G1831" s="1">
        <f>SUMIF($E$10:$E$1654,"100206",$D$10:$D$1654)</f>
        <v>0</v>
      </c>
      <c r="H1831" s="1">
        <f t="shared" si="83"/>
        <v>0</v>
      </c>
      <c r="I1831" s="1">
        <f t="shared" si="84"/>
        <v>0</v>
      </c>
      <c r="J1831" s="1">
        <f t="shared" si="85"/>
        <v>0</v>
      </c>
      <c r="K1831" s="1"/>
    </row>
    <row r="1849" s="1" customFormat="1" x14ac:dyDescent="0.2"/>
    <row r="1850" s="1" customFormat="1" x14ac:dyDescent="0.2"/>
    <row r="1872" spans="2:13" x14ac:dyDescent="0.2">
      <c r="B1872" s="1"/>
      <c r="D1872" s="1"/>
      <c r="E1872" s="1"/>
      <c r="G1872" s="1"/>
      <c r="H1872" s="1"/>
      <c r="K1872" s="1"/>
      <c r="L1872" s="27">
        <v>38326.5</v>
      </c>
      <c r="M1872" s="27"/>
    </row>
    <row r="1873" spans="2:13" x14ac:dyDescent="0.2">
      <c r="B1873" s="1"/>
      <c r="D1873" s="1"/>
      <c r="E1873" s="1"/>
      <c r="G1873" s="1"/>
      <c r="H1873" s="1"/>
      <c r="K1873" s="1"/>
      <c r="L1873" s="27">
        <v>19413</v>
      </c>
      <c r="M1873" s="27"/>
    </row>
  </sheetData>
  <mergeCells count="140">
    <mergeCell ref="B1818:C1818"/>
    <mergeCell ref="B1819:C1819"/>
    <mergeCell ref="B1812:C1812"/>
    <mergeCell ref="B1813:C1813"/>
    <mergeCell ref="B1814:C1814"/>
    <mergeCell ref="B1815:C1815"/>
    <mergeCell ref="B1816:C1816"/>
    <mergeCell ref="B1817:C1817"/>
    <mergeCell ref="C1805:F1805"/>
    <mergeCell ref="B1807:C1807"/>
    <mergeCell ref="B1808:C1808"/>
    <mergeCell ref="B1809:C1809"/>
    <mergeCell ref="B1810:C1810"/>
    <mergeCell ref="B1811:C1811"/>
    <mergeCell ref="B1789:D1789"/>
    <mergeCell ref="B1790:D1790"/>
    <mergeCell ref="B1792:D1792"/>
    <mergeCell ref="C1802:F1802"/>
    <mergeCell ref="C1803:F1803"/>
    <mergeCell ref="C1804:F1804"/>
    <mergeCell ref="C1658:F1658"/>
    <mergeCell ref="C1659:F1659"/>
    <mergeCell ref="C1660:F1660"/>
    <mergeCell ref="C1661:F1661"/>
    <mergeCell ref="B1787:D1787"/>
    <mergeCell ref="B1788:D1788"/>
    <mergeCell ref="B1628:B1630"/>
    <mergeCell ref="B1634:B1636"/>
    <mergeCell ref="B1640:B1642"/>
    <mergeCell ref="B1646:B1648"/>
    <mergeCell ref="B1652:B1654"/>
    <mergeCell ref="C1652:C1654"/>
    <mergeCell ref="B1592:B1594"/>
    <mergeCell ref="B1598:B1600"/>
    <mergeCell ref="B1604:B1606"/>
    <mergeCell ref="B1610:B1612"/>
    <mergeCell ref="B1616:B1618"/>
    <mergeCell ref="B1622:B1624"/>
    <mergeCell ref="B1557:B1559"/>
    <mergeCell ref="B1563:B1565"/>
    <mergeCell ref="B1568:B1570"/>
    <mergeCell ref="B1574:B1576"/>
    <mergeCell ref="B1580:B1582"/>
    <mergeCell ref="B1586:B1588"/>
    <mergeCell ref="B1521:B1523"/>
    <mergeCell ref="B1527:B1529"/>
    <mergeCell ref="B1533:B1535"/>
    <mergeCell ref="B1539:B1541"/>
    <mergeCell ref="B1545:B1547"/>
    <mergeCell ref="B1551:B1553"/>
    <mergeCell ref="B1485:B1487"/>
    <mergeCell ref="B1491:B1493"/>
    <mergeCell ref="B1497:B1499"/>
    <mergeCell ref="B1503:B1505"/>
    <mergeCell ref="B1509:B1511"/>
    <mergeCell ref="B1515:B1517"/>
    <mergeCell ref="B1428:B1430"/>
    <mergeCell ref="B1434:B1445"/>
    <mergeCell ref="B1449:B1451"/>
    <mergeCell ref="B1455:B1462"/>
    <mergeCell ref="B1466:B1475"/>
    <mergeCell ref="B1479:B1481"/>
    <mergeCell ref="B1381:B1383"/>
    <mergeCell ref="B1387:B1400"/>
    <mergeCell ref="B1404:B1406"/>
    <mergeCell ref="B1410:B1412"/>
    <mergeCell ref="B1416:B1418"/>
    <mergeCell ref="B1422:B1424"/>
    <mergeCell ref="B1316:B1328"/>
    <mergeCell ref="B1332:B1346"/>
    <mergeCell ref="B1350:B1352"/>
    <mergeCell ref="B1356:B1358"/>
    <mergeCell ref="B1362:B1371"/>
    <mergeCell ref="B1375:B1377"/>
    <mergeCell ref="B1263:B1272"/>
    <mergeCell ref="B1276:B1278"/>
    <mergeCell ref="B1282:B1284"/>
    <mergeCell ref="B1288:B1290"/>
    <mergeCell ref="B1294:B1306"/>
    <mergeCell ref="B1310:B1312"/>
    <mergeCell ref="B1190:B1194"/>
    <mergeCell ref="B1198:B1211"/>
    <mergeCell ref="B1215:B1219"/>
    <mergeCell ref="B1223:B1242"/>
    <mergeCell ref="B1246:B1248"/>
    <mergeCell ref="B1252:B1259"/>
    <mergeCell ref="B1047:B1061"/>
    <mergeCell ref="B1065:B1094"/>
    <mergeCell ref="B1098:B1104"/>
    <mergeCell ref="B1108:B1115"/>
    <mergeCell ref="B1119:B1146"/>
    <mergeCell ref="B1150:B1186"/>
    <mergeCell ref="B959:B965"/>
    <mergeCell ref="B969:B973"/>
    <mergeCell ref="B977:B998"/>
    <mergeCell ref="B1002:B1017"/>
    <mergeCell ref="B1021:B1023"/>
    <mergeCell ref="B1027:B1043"/>
    <mergeCell ref="B778:B827"/>
    <mergeCell ref="B831:B887"/>
    <mergeCell ref="B891:B899"/>
    <mergeCell ref="B903:B909"/>
    <mergeCell ref="B913:B916"/>
    <mergeCell ref="B920:B955"/>
    <mergeCell ref="B607:B652"/>
    <mergeCell ref="B656:B674"/>
    <mergeCell ref="B678:B687"/>
    <mergeCell ref="B691:B745"/>
    <mergeCell ref="B749:B765"/>
    <mergeCell ref="B769:B774"/>
    <mergeCell ref="B531:B540"/>
    <mergeCell ref="B544:B549"/>
    <mergeCell ref="B553:B576"/>
    <mergeCell ref="B580:B589"/>
    <mergeCell ref="B593:B596"/>
    <mergeCell ref="B600:B603"/>
    <mergeCell ref="B435:B442"/>
    <mergeCell ref="B446:B449"/>
    <mergeCell ref="B454:B459"/>
    <mergeCell ref="B463:B470"/>
    <mergeCell ref="B474:B482"/>
    <mergeCell ref="B486:B527"/>
    <mergeCell ref="B291:B330"/>
    <mergeCell ref="B334:B337"/>
    <mergeCell ref="B341:B363"/>
    <mergeCell ref="B367:B375"/>
    <mergeCell ref="B379:B424"/>
    <mergeCell ref="B428:B431"/>
    <mergeCell ref="B164:B167"/>
    <mergeCell ref="B171:B192"/>
    <mergeCell ref="B196:B200"/>
    <mergeCell ref="B204:B209"/>
    <mergeCell ref="B213:B223"/>
    <mergeCell ref="B227:B287"/>
    <mergeCell ref="C129:C151"/>
    <mergeCell ref="B155:B160"/>
    <mergeCell ref="C4:F4"/>
    <mergeCell ref="C5:F5"/>
    <mergeCell ref="C6:F6"/>
    <mergeCell ref="C7:F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2021-03-12T16:28:50Z</dcterms:modified>
</cp:coreProperties>
</file>