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9320" windowHeight="96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68" i="1" l="1"/>
  <c r="J69" i="1"/>
  <c r="H67" i="1"/>
  <c r="H44" i="1"/>
  <c r="H30" i="1"/>
  <c r="I30" i="1"/>
  <c r="G5" i="1"/>
  <c r="H5" i="1"/>
  <c r="I5" i="1" s="1"/>
  <c r="G6" i="1"/>
  <c r="H6" i="1"/>
  <c r="I6" i="1" s="1"/>
  <c r="G7" i="1"/>
  <c r="G8" i="1"/>
  <c r="G9" i="1"/>
  <c r="H9" i="1"/>
  <c r="I9" i="1" s="1"/>
  <c r="G10" i="1"/>
  <c r="H10" i="1"/>
  <c r="I10" i="1" s="1"/>
  <c r="G11" i="1"/>
  <c r="G12" i="1"/>
  <c r="G13" i="1"/>
  <c r="G14" i="1"/>
  <c r="G15" i="1"/>
  <c r="H15" i="1"/>
  <c r="I15" i="1" s="1"/>
  <c r="G16" i="1"/>
  <c r="H16" i="1"/>
  <c r="I16" i="1" s="1"/>
  <c r="G17" i="1"/>
  <c r="H17" i="1"/>
  <c r="I17" i="1" s="1"/>
  <c r="G18" i="1"/>
  <c r="G19" i="1"/>
  <c r="G20" i="1"/>
  <c r="H20" i="1"/>
  <c r="I20" i="1" s="1"/>
  <c r="G21" i="1"/>
  <c r="H21" i="1"/>
  <c r="I21" i="1" s="1"/>
  <c r="G22" i="1"/>
  <c r="G23" i="1"/>
  <c r="H23" i="1"/>
  <c r="I23" i="1" s="1"/>
  <c r="G24" i="1"/>
  <c r="H24" i="1"/>
  <c r="I24" i="1" s="1"/>
  <c r="G25" i="1"/>
  <c r="H25" i="1"/>
  <c r="I25" i="1" s="1"/>
  <c r="G26" i="1"/>
  <c r="G27" i="1"/>
  <c r="H27" i="1"/>
  <c r="I27" i="1" s="1"/>
  <c r="G28" i="1"/>
  <c r="G29" i="1"/>
  <c r="G30" i="1"/>
  <c r="G31" i="1"/>
  <c r="H32" i="1"/>
  <c r="H33" i="1"/>
  <c r="H34" i="1"/>
  <c r="H35" i="1"/>
  <c r="H4" i="1"/>
  <c r="E7" i="1"/>
  <c r="E8" i="1"/>
  <c r="E11" i="1"/>
  <c r="E12" i="1"/>
  <c r="E13" i="1"/>
  <c r="E14" i="1"/>
  <c r="E18" i="1"/>
  <c r="E19" i="1"/>
  <c r="E22" i="1"/>
  <c r="E26" i="1"/>
  <c r="E28" i="1"/>
  <c r="E29" i="1"/>
  <c r="E30" i="1"/>
  <c r="E31" i="1"/>
  <c r="E39" i="1"/>
  <c r="I4" i="1"/>
  <c r="F4" i="1"/>
  <c r="F5" i="1"/>
  <c r="F6" i="1"/>
  <c r="F7" i="1"/>
  <c r="F8" i="1"/>
  <c r="F9" i="1"/>
  <c r="H8" i="1" s="1"/>
  <c r="I8" i="1" s="1"/>
  <c r="F10" i="1"/>
  <c r="H7" i="1" s="1"/>
  <c r="I7" i="1" s="1"/>
  <c r="F11" i="1"/>
  <c r="F12" i="1"/>
  <c r="F13" i="1"/>
  <c r="F14" i="1"/>
  <c r="F15" i="1"/>
  <c r="H12" i="1" s="1"/>
  <c r="I12" i="1" s="1"/>
  <c r="F16" i="1"/>
  <c r="H11" i="1" s="1"/>
  <c r="I11" i="1" s="1"/>
  <c r="F17" i="1"/>
  <c r="H13" i="1" s="1"/>
  <c r="I13" i="1" s="1"/>
  <c r="F18" i="1"/>
  <c r="F19" i="1"/>
  <c r="F20" i="1"/>
  <c r="H19" i="1" s="1"/>
  <c r="I19" i="1" s="1"/>
  <c r="F21" i="1"/>
  <c r="H18" i="1" s="1"/>
  <c r="F22" i="1"/>
  <c r="F23" i="1"/>
  <c r="H14" i="1" s="1"/>
  <c r="F24" i="1"/>
  <c r="F25" i="1"/>
  <c r="H22" i="1" s="1"/>
  <c r="F26" i="1"/>
  <c r="F27" i="1"/>
  <c r="H26" i="1" s="1"/>
  <c r="F28" i="1"/>
  <c r="F29" i="1"/>
  <c r="F30" i="1"/>
  <c r="F31" i="1"/>
  <c r="F33" i="1"/>
  <c r="H29" i="1" s="1"/>
  <c r="I29" i="1" s="1"/>
  <c r="F34" i="1"/>
  <c r="H28" i="1" s="1"/>
  <c r="F35" i="1"/>
  <c r="H31" i="1" s="1"/>
  <c r="I31" i="1" s="1"/>
  <c r="F39" i="1"/>
  <c r="F40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G45" i="1"/>
  <c r="G46" i="1"/>
  <c r="H45" i="1"/>
  <c r="I45" i="1" s="1"/>
  <c r="G47" i="1"/>
  <c r="H47" i="1"/>
  <c r="I47" i="1" s="1"/>
  <c r="G48" i="1"/>
  <c r="H46" i="1"/>
  <c r="I46" i="1" s="1"/>
  <c r="G49" i="1"/>
  <c r="H49" i="1"/>
  <c r="I49" i="1" s="1"/>
  <c r="G50" i="1"/>
  <c r="G51" i="1"/>
  <c r="H48" i="1"/>
  <c r="I48" i="1" s="1"/>
  <c r="G52" i="1"/>
  <c r="H52" i="1"/>
  <c r="I52" i="1" s="1"/>
  <c r="H50" i="1"/>
  <c r="I50" i="1" s="1"/>
  <c r="G53" i="1"/>
  <c r="H53" i="1"/>
  <c r="I53" i="1" s="1"/>
  <c r="H51" i="1"/>
  <c r="G54" i="1"/>
  <c r="H54" i="1"/>
  <c r="I54" i="1" s="1"/>
  <c r="G55" i="1"/>
  <c r="G56" i="1"/>
  <c r="G57" i="1"/>
  <c r="G58" i="1"/>
  <c r="G59" i="1"/>
  <c r="G60" i="1"/>
  <c r="H56" i="1"/>
  <c r="I56" i="1" s="1"/>
  <c r="G61" i="1"/>
  <c r="H61" i="1"/>
  <c r="I61" i="1" s="1"/>
  <c r="H57" i="1"/>
  <c r="G62" i="1"/>
  <c r="H62" i="1"/>
  <c r="I62" i="1" s="1"/>
  <c r="H59" i="1"/>
  <c r="I59" i="1" s="1"/>
  <c r="G63" i="1"/>
  <c r="H63" i="1"/>
  <c r="I63" i="1" s="1"/>
  <c r="H58" i="1"/>
  <c r="I58" i="1" s="1"/>
  <c r="G64" i="1"/>
  <c r="H64" i="1"/>
  <c r="I64" i="1" s="1"/>
  <c r="H55" i="1"/>
  <c r="I55" i="1" s="1"/>
  <c r="G65" i="1"/>
  <c r="H65" i="1"/>
  <c r="I65" i="1" s="1"/>
  <c r="H60" i="1"/>
  <c r="I60" i="1" s="1"/>
  <c r="G66" i="1"/>
  <c r="H66" i="1"/>
  <c r="I66" i="1" s="1"/>
  <c r="G67" i="1"/>
  <c r="I67" i="1"/>
  <c r="G68" i="1"/>
  <c r="H68" i="1"/>
  <c r="I68" i="1" s="1"/>
  <c r="G69" i="1"/>
  <c r="G70" i="1"/>
  <c r="G71" i="1"/>
  <c r="H71" i="1"/>
  <c r="I71" i="1" s="1"/>
  <c r="H70" i="1"/>
  <c r="I70" i="1" s="1"/>
  <c r="G72" i="1"/>
  <c r="H72" i="1"/>
  <c r="I72" i="1" s="1"/>
  <c r="H69" i="1"/>
  <c r="G73" i="1"/>
  <c r="H73" i="1"/>
  <c r="I73" i="1" s="1"/>
  <c r="I44" i="1"/>
  <c r="G44" i="1"/>
  <c r="H39" i="1"/>
  <c r="G40" i="1"/>
  <c r="G39" i="1"/>
  <c r="H40" i="1"/>
  <c r="I40" i="1" s="1"/>
  <c r="G4" i="1"/>
  <c r="I33" i="1"/>
  <c r="I34" i="1"/>
  <c r="I35" i="1"/>
  <c r="G33" i="1"/>
  <c r="G34" i="1"/>
  <c r="G35" i="1"/>
  <c r="G36" i="1"/>
  <c r="G37" i="1"/>
  <c r="G41" i="1"/>
  <c r="G42" i="1"/>
  <c r="G74" i="1"/>
  <c r="I39" i="1" l="1"/>
  <c r="I22" i="1"/>
  <c r="I14" i="1"/>
  <c r="I28" i="1"/>
  <c r="I26" i="1"/>
  <c r="I18" i="1"/>
  <c r="I69" i="1"/>
  <c r="I57" i="1"/>
  <c r="I51" i="1"/>
</calcChain>
</file>

<file path=xl/sharedStrings.xml><?xml version="1.0" encoding="utf-8"?>
<sst xmlns="http://schemas.openxmlformats.org/spreadsheetml/2006/main" count="190" uniqueCount="81">
  <si>
    <t>Date</t>
  </si>
  <si>
    <t>CCB</t>
  </si>
  <si>
    <t>09/01/2015</t>
  </si>
  <si>
    <t>28/01/2015</t>
  </si>
  <si>
    <t>628,01</t>
  </si>
  <si>
    <t>ACH</t>
  </si>
  <si>
    <t>01/04/2015</t>
  </si>
  <si>
    <t>647,56</t>
  </si>
  <si>
    <t>30/04/2015</t>
  </si>
  <si>
    <t>29/05/2015</t>
  </si>
  <si>
    <t>06/06/2015</t>
  </si>
  <si>
    <t>78,80</t>
  </si>
  <si>
    <t>108,20</t>
  </si>
  <si>
    <t>81,15</t>
  </si>
  <si>
    <t>22/05/2015</t>
  </si>
  <si>
    <t>443,23</t>
  </si>
  <si>
    <t>03/07/2015</t>
  </si>
  <si>
    <t>514,14</t>
  </si>
  <si>
    <t>04/08/2015</t>
  </si>
  <si>
    <t>04/09/2015</t>
  </si>
  <si>
    <t>08/09/2015</t>
  </si>
  <si>
    <t>OD</t>
  </si>
  <si>
    <t>18/09/2015</t>
  </si>
  <si>
    <t>0,03</t>
  </si>
  <si>
    <t>30/09/2015</t>
  </si>
  <si>
    <t>19/10/2015</t>
  </si>
  <si>
    <t>636,30</t>
  </si>
  <si>
    <t>16/11/2015</t>
  </si>
  <si>
    <t>27/08/2015</t>
  </si>
  <si>
    <t>199,39</t>
  </si>
  <si>
    <t>01/12/2015</t>
  </si>
  <si>
    <t>04/01/2016</t>
  </si>
  <si>
    <t>724,73</t>
  </si>
  <si>
    <t>06/01/2016</t>
  </si>
  <si>
    <t>11/02/2016</t>
  </si>
  <si>
    <t>01/03/2016</t>
  </si>
  <si>
    <t>15/12/2015</t>
  </si>
  <si>
    <t>BAUDOUIN</t>
  </si>
  <si>
    <t>465,04</t>
  </si>
  <si>
    <t>05/02/2015</t>
  </si>
  <si>
    <t>237,66</t>
  </si>
  <si>
    <t>13/03/2015</t>
  </si>
  <si>
    <t>153,44</t>
  </si>
  <si>
    <t>30/03/2015</t>
  </si>
  <si>
    <t>08/04/2015</t>
  </si>
  <si>
    <t>09/04/2015</t>
  </si>
  <si>
    <t>24/04/2015</t>
  </si>
  <si>
    <t>87,85</t>
  </si>
  <si>
    <t>11/05/2015</t>
  </si>
  <si>
    <t>FMP</t>
  </si>
  <si>
    <t>13/05/2015</t>
  </si>
  <si>
    <t>01/06/2015</t>
  </si>
  <si>
    <t>10/06/2015</t>
  </si>
  <si>
    <t>15/06/2015</t>
  </si>
  <si>
    <t>352,92</t>
  </si>
  <si>
    <t>01/07/2015</t>
  </si>
  <si>
    <t>587,68</t>
  </si>
  <si>
    <t>75,50</t>
  </si>
  <si>
    <t>02/07/2015</t>
  </si>
  <si>
    <t>562,81</t>
  </si>
  <si>
    <t>80,00</t>
  </si>
  <si>
    <t>22/07/2015</t>
  </si>
  <si>
    <t>05/08/2015</t>
  </si>
  <si>
    <t>21/09/2015</t>
  </si>
  <si>
    <t>954,93</t>
  </si>
  <si>
    <t>953,93</t>
  </si>
  <si>
    <t>62,92</t>
  </si>
  <si>
    <t>23/12/2015</t>
  </si>
  <si>
    <t>56,58</t>
  </si>
  <si>
    <t>31/12/2015</t>
  </si>
  <si>
    <t>1,00</t>
  </si>
  <si>
    <t>20/01/2016</t>
  </si>
  <si>
    <t>29/01/2016</t>
  </si>
  <si>
    <t>BARLANT</t>
  </si>
  <si>
    <t>Réf.</t>
  </si>
  <si>
    <t>Débit</t>
  </si>
  <si>
    <t>Crédit</t>
  </si>
  <si>
    <t>BATTILITI</t>
  </si>
  <si>
    <t>date de facture</t>
  </si>
  <si>
    <t>date de paiement</t>
  </si>
  <si>
    <t>nbre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</si>
</sst>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8" fontId="3" fillId="0" borderId="1" xfId="0" applyNumberFormat="1" applyFont="1" applyBorder="1" applyAlignment="1">
      <alignment horizontal="center" vertical="top"/>
    </xf>
    <xf numFmtId="8" fontId="0" fillId="0" borderId="1" xfId="0" applyNumberFormat="1" applyBorder="1" applyAlignment="1">
      <alignment horizontal="center" vertical="top"/>
    </xf>
    <xf numFmtId="8" fontId="2" fillId="0" borderId="1" xfId="0" applyNumberFormat="1" applyFont="1" applyBorder="1" applyAlignment="1">
      <alignment horizontal="center" vertical="top"/>
    </xf>
    <xf numFmtId="8" fontId="1" fillId="0" borderId="0" xfId="0" applyNumberFormat="1" applyFont="1" applyAlignment="1">
      <alignment horizontal="center" vertical="top"/>
    </xf>
    <xf numFmtId="8" fontId="0" fillId="0" borderId="0" xfId="0" applyNumberFormat="1" applyAlignment="1">
      <alignment horizontal="center" vertical="top"/>
    </xf>
    <xf numFmtId="8" fontId="0" fillId="0" borderId="0" xfId="0" applyNumberFormat="1" applyAlignment="1">
      <alignment horizontal="center"/>
    </xf>
    <xf numFmtId="8" fontId="1" fillId="0" borderId="1" xfId="0" applyNumberFormat="1" applyFont="1" applyBorder="1" applyAlignment="1">
      <alignment horizontal="center" vertical="top"/>
    </xf>
    <xf numFmtId="0" fontId="0" fillId="0" borderId="1" xfId="0" applyNumberFormat="1" applyBorder="1" applyAlignment="1">
      <alignment horizontal="center" vertical="top"/>
    </xf>
    <xf numFmtId="0" fontId="2" fillId="0" borderId="1" xfId="0" applyNumberFormat="1" applyFont="1" applyBorder="1" applyAlignment="1">
      <alignment horizontal="center" vertical="top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selection activeCell="I79" sqref="I79"/>
    </sheetView>
  </sheetViews>
  <sheetFormatPr baseColWidth="10" defaultRowHeight="15" x14ac:dyDescent="0.25"/>
  <cols>
    <col min="3" max="3" width="13.7109375" style="12" customWidth="1"/>
    <col min="4" max="4" width="11.42578125" style="12"/>
    <col min="5" max="5" width="5.42578125" customWidth="1"/>
    <col min="6" max="6" width="14.42578125" bestFit="1" customWidth="1"/>
    <col min="7" max="7" width="16.85546875" bestFit="1" customWidth="1"/>
    <col min="8" max="8" width="11.42578125" customWidth="1"/>
    <col min="9" max="9" width="12.7109375" bestFit="1" customWidth="1"/>
  </cols>
  <sheetData>
    <row r="1" spans="1:9" x14ac:dyDescent="0.25">
      <c r="A1" s="3" t="s">
        <v>74</v>
      </c>
      <c r="B1" s="4"/>
      <c r="C1" s="7" t="s">
        <v>75</v>
      </c>
      <c r="D1" s="7" t="s">
        <v>76</v>
      </c>
    </row>
    <row r="2" spans="1:9" x14ac:dyDescent="0.25">
      <c r="A2" s="5" t="s">
        <v>73</v>
      </c>
      <c r="B2" s="4"/>
      <c r="C2" s="14"/>
      <c r="D2" s="14"/>
      <c r="E2" s="2"/>
    </row>
    <row r="3" spans="1:9" x14ac:dyDescent="0.25">
      <c r="A3" s="4"/>
      <c r="B3" s="6" t="s">
        <v>0</v>
      </c>
      <c r="C3" s="14"/>
      <c r="D3" s="14"/>
      <c r="E3" s="2"/>
      <c r="F3" s="16" t="s">
        <v>78</v>
      </c>
      <c r="G3" s="16" t="s">
        <v>79</v>
      </c>
      <c r="H3" s="16"/>
      <c r="I3" s="16" t="s">
        <v>80</v>
      </c>
    </row>
    <row r="4" spans="1:9" x14ac:dyDescent="0.25">
      <c r="A4" s="6" t="s">
        <v>1</v>
      </c>
      <c r="B4" s="6" t="s">
        <v>2</v>
      </c>
      <c r="C4" s="15">
        <v>1500</v>
      </c>
      <c r="D4" s="14"/>
      <c r="E4" s="2"/>
      <c r="F4" s="16" t="str">
        <f>+IF(A4="ccb",B4,"")</f>
        <v>09/01/2015</v>
      </c>
      <c r="G4" s="16" t="str">
        <f>+IF(A4="ach",B4,"")</f>
        <v/>
      </c>
      <c r="H4" s="16" t="str">
        <f>IF(D4&lt;&gt;"",VLOOKUP(D4,C4:$F$35,4,FALSE),"")</f>
        <v/>
      </c>
      <c r="I4" s="16" t="str">
        <f>IF(H4="","",DATEDIF(G4,H4,"d"))</f>
        <v/>
      </c>
    </row>
    <row r="5" spans="1:9" x14ac:dyDescent="0.25">
      <c r="A5" s="6" t="s">
        <v>1</v>
      </c>
      <c r="B5" s="6" t="s">
        <v>3</v>
      </c>
      <c r="C5" s="15">
        <v>1000</v>
      </c>
      <c r="D5" s="14"/>
      <c r="E5" s="2"/>
      <c r="F5" s="16" t="str">
        <f t="shared" ref="F5:F35" si="0">+IF(A5="ccb",B5,"")</f>
        <v>28/01/2015</v>
      </c>
      <c r="G5" s="16" t="str">
        <f t="shared" ref="G5:G31" si="1">+IF(A5="ach",B5,"")</f>
        <v/>
      </c>
      <c r="H5" s="16" t="str">
        <f>IF(D5&lt;&gt;"",VLOOKUP(D5,C5:$F$35,4,FALSE),"")</f>
        <v/>
      </c>
      <c r="I5" s="16" t="str">
        <f t="shared" ref="I5:I31" si="2">IF(H5="","",DATEDIF(G5,H5,"d"))</f>
        <v/>
      </c>
    </row>
    <row r="6" spans="1:9" x14ac:dyDescent="0.25">
      <c r="A6" s="6" t="s">
        <v>1</v>
      </c>
      <c r="B6" s="6" t="s">
        <v>3</v>
      </c>
      <c r="C6" s="15" t="s">
        <v>4</v>
      </c>
      <c r="D6" s="14"/>
      <c r="E6" s="2"/>
      <c r="F6" s="16" t="str">
        <f t="shared" si="0"/>
        <v>28/01/2015</v>
      </c>
      <c r="G6" s="16" t="str">
        <f t="shared" si="1"/>
        <v/>
      </c>
      <c r="H6" s="16" t="str">
        <f>IF(D6&lt;&gt;"",VLOOKUP(D6,C6:$F$35,4,FALSE),"")</f>
        <v/>
      </c>
      <c r="I6" s="16" t="str">
        <f t="shared" si="2"/>
        <v/>
      </c>
    </row>
    <row r="7" spans="1:9" x14ac:dyDescent="0.25">
      <c r="A7" s="6" t="s">
        <v>5</v>
      </c>
      <c r="B7" s="6" t="s">
        <v>6</v>
      </c>
      <c r="C7" s="14"/>
      <c r="D7" s="15" t="s">
        <v>7</v>
      </c>
      <c r="E7" s="2">
        <f>DATEDIF(B7,B10,"d")</f>
        <v>58</v>
      </c>
      <c r="F7" s="16" t="str">
        <f t="shared" si="0"/>
        <v/>
      </c>
      <c r="G7" s="16" t="str">
        <f t="shared" si="1"/>
        <v>01/04/2015</v>
      </c>
      <c r="H7" s="16" t="str">
        <f>IF(D7&lt;&gt;"",VLOOKUP(D7,C7:$F$35,4,FALSE),"")</f>
        <v>29/05/2015</v>
      </c>
      <c r="I7" s="16">
        <f t="shared" si="2"/>
        <v>58</v>
      </c>
    </row>
    <row r="8" spans="1:9" x14ac:dyDescent="0.25">
      <c r="A8" s="6" t="s">
        <v>5</v>
      </c>
      <c r="B8" s="6" t="s">
        <v>8</v>
      </c>
      <c r="C8" s="14"/>
      <c r="D8" s="15">
        <v>2000</v>
      </c>
      <c r="E8" s="2">
        <f>DATEDIF(B8,B9,"d")</f>
        <v>29</v>
      </c>
      <c r="F8" s="16" t="str">
        <f t="shared" si="0"/>
        <v/>
      </c>
      <c r="G8" s="16" t="str">
        <f t="shared" si="1"/>
        <v>30/04/2015</v>
      </c>
      <c r="H8" s="16" t="str">
        <f>IF(D8&lt;&gt;"",VLOOKUP(D8,C8:$F$35,4,FALSE),"")</f>
        <v>29/05/2015</v>
      </c>
      <c r="I8" s="16">
        <f t="shared" si="2"/>
        <v>29</v>
      </c>
    </row>
    <row r="9" spans="1:9" x14ac:dyDescent="0.25">
      <c r="A9" s="6" t="s">
        <v>1</v>
      </c>
      <c r="B9" s="6" t="s">
        <v>9</v>
      </c>
      <c r="C9" s="15">
        <v>2000</v>
      </c>
      <c r="D9" s="14"/>
      <c r="E9" s="2"/>
      <c r="F9" s="16" t="str">
        <f t="shared" si="0"/>
        <v>29/05/2015</v>
      </c>
      <c r="G9" s="16" t="str">
        <f t="shared" si="1"/>
        <v/>
      </c>
      <c r="H9" s="16" t="str">
        <f>IF(D9&lt;&gt;"",VLOOKUP(D9,C9:$F$35,4,FALSE),"")</f>
        <v/>
      </c>
      <c r="I9" s="16" t="str">
        <f t="shared" si="2"/>
        <v/>
      </c>
    </row>
    <row r="10" spans="1:9" x14ac:dyDescent="0.25">
      <c r="A10" s="6" t="s">
        <v>1</v>
      </c>
      <c r="B10" s="6" t="s">
        <v>9</v>
      </c>
      <c r="C10" s="15" t="s">
        <v>7</v>
      </c>
      <c r="D10" s="14"/>
      <c r="E10" s="2"/>
      <c r="F10" s="16" t="str">
        <f t="shared" si="0"/>
        <v>29/05/2015</v>
      </c>
      <c r="G10" s="16" t="str">
        <f t="shared" si="1"/>
        <v/>
      </c>
      <c r="H10" s="16" t="str">
        <f>IF(D10&lt;&gt;"",VLOOKUP(D10,C10:$F$35,4,FALSE),"")</f>
        <v/>
      </c>
      <c r="I10" s="16" t="str">
        <f t="shared" si="2"/>
        <v/>
      </c>
    </row>
    <row r="11" spans="1:9" x14ac:dyDescent="0.25">
      <c r="A11" s="6" t="s">
        <v>5</v>
      </c>
      <c r="B11" s="6" t="s">
        <v>10</v>
      </c>
      <c r="C11" s="14"/>
      <c r="D11" s="15" t="s">
        <v>11</v>
      </c>
      <c r="E11" s="2">
        <f>DATEDIF(B11,B16,"d")</f>
        <v>27</v>
      </c>
      <c r="F11" s="16" t="str">
        <f t="shared" si="0"/>
        <v/>
      </c>
      <c r="G11" s="16" t="str">
        <f t="shared" si="1"/>
        <v>06/06/2015</v>
      </c>
      <c r="H11" s="16" t="str">
        <f>IF(D11&lt;&gt;"",VLOOKUP(D11,C11:$F$35,4,FALSE),"")</f>
        <v>03/07/2015</v>
      </c>
      <c r="I11" s="16">
        <f t="shared" si="2"/>
        <v>27</v>
      </c>
    </row>
    <row r="12" spans="1:9" x14ac:dyDescent="0.25">
      <c r="A12" s="6" t="s">
        <v>5</v>
      </c>
      <c r="B12" s="6" t="s">
        <v>10</v>
      </c>
      <c r="C12" s="14"/>
      <c r="D12" s="15" t="s">
        <v>12</v>
      </c>
      <c r="E12" s="2">
        <f>DATEDIF(B12,B15,"d")</f>
        <v>27</v>
      </c>
      <c r="F12" s="16" t="str">
        <f t="shared" si="0"/>
        <v/>
      </c>
      <c r="G12" s="16" t="str">
        <f t="shared" si="1"/>
        <v>06/06/2015</v>
      </c>
      <c r="H12" s="16" t="str">
        <f>IF(D12&lt;&gt;"",VLOOKUP(D12,C12:$F$35,4,FALSE),"")</f>
        <v>03/07/2015</v>
      </c>
      <c r="I12" s="16">
        <f t="shared" si="2"/>
        <v>27</v>
      </c>
    </row>
    <row r="13" spans="1:9" x14ac:dyDescent="0.25">
      <c r="A13" s="6" t="s">
        <v>5</v>
      </c>
      <c r="B13" s="6" t="s">
        <v>10</v>
      </c>
      <c r="C13" s="14"/>
      <c r="D13" s="15" t="s">
        <v>13</v>
      </c>
      <c r="E13" s="2">
        <f>DATEDIF(B13,B17,"d")</f>
        <v>27</v>
      </c>
      <c r="F13" s="16" t="str">
        <f t="shared" si="0"/>
        <v/>
      </c>
      <c r="G13" s="16" t="str">
        <f t="shared" si="1"/>
        <v>06/06/2015</v>
      </c>
      <c r="H13" s="16" t="str">
        <f>IF(D13&lt;&gt;"",VLOOKUP(D13,C13:$F$35,4,FALSE),"")</f>
        <v>03/07/2015</v>
      </c>
      <c r="I13" s="16">
        <f t="shared" si="2"/>
        <v>27</v>
      </c>
    </row>
    <row r="14" spans="1:9" x14ac:dyDescent="0.25">
      <c r="A14" s="6" t="s">
        <v>5</v>
      </c>
      <c r="B14" s="6" t="s">
        <v>14</v>
      </c>
      <c r="C14" s="14"/>
      <c r="D14" s="15" t="s">
        <v>15</v>
      </c>
      <c r="E14" s="2">
        <f>DATEDIF(B14,B23,"d")</f>
        <v>109</v>
      </c>
      <c r="F14" s="16" t="str">
        <f t="shared" si="0"/>
        <v/>
      </c>
      <c r="G14" s="16" t="str">
        <f t="shared" si="1"/>
        <v>22/05/2015</v>
      </c>
      <c r="H14" s="16" t="str">
        <f>IF(D14&lt;&gt;"",VLOOKUP(D14,C14:$F$35,4,FALSE),"")</f>
        <v>08/09/2015</v>
      </c>
      <c r="I14" s="16">
        <f t="shared" si="2"/>
        <v>109</v>
      </c>
    </row>
    <row r="15" spans="1:9" x14ac:dyDescent="0.25">
      <c r="A15" s="6" t="s">
        <v>1</v>
      </c>
      <c r="B15" s="6" t="s">
        <v>16</v>
      </c>
      <c r="C15" s="15" t="s">
        <v>12</v>
      </c>
      <c r="D15" s="14"/>
      <c r="E15" s="2"/>
      <c r="F15" s="16" t="str">
        <f t="shared" si="0"/>
        <v>03/07/2015</v>
      </c>
      <c r="G15" s="16" t="str">
        <f t="shared" si="1"/>
        <v/>
      </c>
      <c r="H15" s="16" t="str">
        <f>IF(D15&lt;&gt;"",VLOOKUP(D15,C15:$F$35,4,FALSE),"")</f>
        <v/>
      </c>
      <c r="I15" s="16" t="str">
        <f t="shared" si="2"/>
        <v/>
      </c>
    </row>
    <row r="16" spans="1:9" x14ac:dyDescent="0.25">
      <c r="A16" s="6" t="s">
        <v>1</v>
      </c>
      <c r="B16" s="6" t="s">
        <v>16</v>
      </c>
      <c r="C16" s="15" t="s">
        <v>11</v>
      </c>
      <c r="D16" s="14"/>
      <c r="E16" s="2"/>
      <c r="F16" s="16" t="str">
        <f t="shared" si="0"/>
        <v>03/07/2015</v>
      </c>
      <c r="G16" s="16" t="str">
        <f t="shared" si="1"/>
        <v/>
      </c>
      <c r="H16" s="16" t="str">
        <f>IF(D16&lt;&gt;"",VLOOKUP(D16,C16:$F$35,4,FALSE),"")</f>
        <v/>
      </c>
      <c r="I16" s="16" t="str">
        <f t="shared" si="2"/>
        <v/>
      </c>
    </row>
    <row r="17" spans="1:9" x14ac:dyDescent="0.25">
      <c r="A17" s="6" t="s">
        <v>1</v>
      </c>
      <c r="B17" s="6" t="s">
        <v>16</v>
      </c>
      <c r="C17" s="15" t="s">
        <v>13</v>
      </c>
      <c r="D17" s="14"/>
      <c r="E17" s="2"/>
      <c r="F17" s="16" t="str">
        <f t="shared" si="0"/>
        <v>03/07/2015</v>
      </c>
      <c r="G17" s="16" t="str">
        <f t="shared" si="1"/>
        <v/>
      </c>
      <c r="H17" s="16" t="str">
        <f>IF(D17&lt;&gt;"",VLOOKUP(D17,C17:$F$35,4,FALSE),"")</f>
        <v/>
      </c>
      <c r="I17" s="16" t="str">
        <f t="shared" si="2"/>
        <v/>
      </c>
    </row>
    <row r="18" spans="1:9" x14ac:dyDescent="0.25">
      <c r="A18" s="6" t="s">
        <v>5</v>
      </c>
      <c r="B18" s="6" t="s">
        <v>16</v>
      </c>
      <c r="C18" s="14"/>
      <c r="D18" s="15" t="s">
        <v>17</v>
      </c>
      <c r="E18" s="2">
        <f>DATEDIF(B18,B21,"d")</f>
        <v>32</v>
      </c>
      <c r="F18" s="16" t="str">
        <f t="shared" si="0"/>
        <v/>
      </c>
      <c r="G18" s="16" t="str">
        <f t="shared" si="1"/>
        <v>03/07/2015</v>
      </c>
      <c r="H18" s="16" t="str">
        <f>IF(D18&lt;&gt;"",VLOOKUP(D18,C18:$F$35,4,FALSE),"")</f>
        <v>04/08/2015</v>
      </c>
      <c r="I18" s="16">
        <f t="shared" si="2"/>
        <v>32</v>
      </c>
    </row>
    <row r="19" spans="1:9" x14ac:dyDescent="0.25">
      <c r="A19" s="6" t="s">
        <v>5</v>
      </c>
      <c r="B19" s="6" t="s">
        <v>16</v>
      </c>
      <c r="C19" s="14"/>
      <c r="D19" s="15">
        <v>2000</v>
      </c>
      <c r="E19" s="2">
        <f>DATEDIF(B19,B20,"d")</f>
        <v>32</v>
      </c>
      <c r="F19" s="16" t="str">
        <f t="shared" si="0"/>
        <v/>
      </c>
      <c r="G19" s="16" t="str">
        <f t="shared" si="1"/>
        <v>03/07/2015</v>
      </c>
      <c r="H19" s="16" t="str">
        <f>IF(D19&lt;&gt;"",VLOOKUP(D19,C19:$F$35,4,FALSE),"")</f>
        <v>04/08/2015</v>
      </c>
      <c r="I19" s="16">
        <f t="shared" si="2"/>
        <v>32</v>
      </c>
    </row>
    <row r="20" spans="1:9" x14ac:dyDescent="0.25">
      <c r="A20" s="6" t="s">
        <v>1</v>
      </c>
      <c r="B20" s="6" t="s">
        <v>18</v>
      </c>
      <c r="C20" s="15">
        <v>2000</v>
      </c>
      <c r="D20" s="14"/>
      <c r="E20" s="2"/>
      <c r="F20" s="16" t="str">
        <f t="shared" si="0"/>
        <v>04/08/2015</v>
      </c>
      <c r="G20" s="16" t="str">
        <f t="shared" si="1"/>
        <v/>
      </c>
      <c r="H20" s="16" t="str">
        <f>IF(D20&lt;&gt;"",VLOOKUP(D20,C20:$F$35,4,FALSE),"")</f>
        <v/>
      </c>
      <c r="I20" s="16" t="str">
        <f t="shared" si="2"/>
        <v/>
      </c>
    </row>
    <row r="21" spans="1:9" x14ac:dyDescent="0.25">
      <c r="A21" s="6" t="s">
        <v>1</v>
      </c>
      <c r="B21" s="6" t="s">
        <v>18</v>
      </c>
      <c r="C21" s="15" t="s">
        <v>17</v>
      </c>
      <c r="D21" s="14"/>
      <c r="E21" s="2"/>
      <c r="F21" s="16" t="str">
        <f t="shared" si="0"/>
        <v>04/08/2015</v>
      </c>
      <c r="G21" s="16" t="str">
        <f t="shared" si="1"/>
        <v/>
      </c>
      <c r="H21" s="16" t="str">
        <f>IF(D21&lt;&gt;"",VLOOKUP(D21,C21:$F$35,4,FALSE),"")</f>
        <v/>
      </c>
      <c r="I21" s="16" t="str">
        <f t="shared" si="2"/>
        <v/>
      </c>
    </row>
    <row r="22" spans="1:9" x14ac:dyDescent="0.25">
      <c r="A22" s="6" t="s">
        <v>5</v>
      </c>
      <c r="B22" s="6" t="s">
        <v>19</v>
      </c>
      <c r="C22" s="14"/>
      <c r="D22" s="15">
        <v>2000</v>
      </c>
      <c r="E22" s="2">
        <f>DATEDIF(B22,B25,"d")</f>
        <v>26</v>
      </c>
      <c r="F22" s="16" t="str">
        <f t="shared" si="0"/>
        <v/>
      </c>
      <c r="G22" s="16" t="str">
        <f t="shared" si="1"/>
        <v>04/09/2015</v>
      </c>
      <c r="H22" s="16" t="str">
        <f>IF(D22&lt;&gt;"",VLOOKUP(D22,C22:$F$35,4,FALSE),"")</f>
        <v>30/09/2015</v>
      </c>
      <c r="I22" s="16">
        <f t="shared" si="2"/>
        <v>26</v>
      </c>
    </row>
    <row r="23" spans="1:9" x14ac:dyDescent="0.25">
      <c r="A23" s="6" t="s">
        <v>1</v>
      </c>
      <c r="B23" s="6" t="s">
        <v>20</v>
      </c>
      <c r="C23" s="15" t="s">
        <v>15</v>
      </c>
      <c r="D23" s="14"/>
      <c r="E23" s="2"/>
      <c r="F23" s="16" t="str">
        <f t="shared" si="0"/>
        <v>08/09/2015</v>
      </c>
      <c r="G23" s="16" t="str">
        <f t="shared" si="1"/>
        <v/>
      </c>
      <c r="H23" s="16" t="str">
        <f>IF(D23&lt;&gt;"",VLOOKUP(D23,C23:$F$35,4,FALSE),"")</f>
        <v/>
      </c>
      <c r="I23" s="16" t="str">
        <f t="shared" si="2"/>
        <v/>
      </c>
    </row>
    <row r="24" spans="1:9" x14ac:dyDescent="0.25">
      <c r="A24" s="6" t="s">
        <v>21</v>
      </c>
      <c r="B24" s="6" t="s">
        <v>22</v>
      </c>
      <c r="C24" s="15" t="s">
        <v>23</v>
      </c>
      <c r="D24" s="14"/>
      <c r="E24" s="2"/>
      <c r="F24" s="16" t="str">
        <f t="shared" si="0"/>
        <v/>
      </c>
      <c r="G24" s="16" t="str">
        <f t="shared" si="1"/>
        <v/>
      </c>
      <c r="H24" s="16" t="str">
        <f>IF(D24&lt;&gt;"",VLOOKUP(D24,C24:$F$35,4,FALSE),"")</f>
        <v/>
      </c>
      <c r="I24" s="16" t="str">
        <f t="shared" si="2"/>
        <v/>
      </c>
    </row>
    <row r="25" spans="1:9" x14ac:dyDescent="0.25">
      <c r="A25" s="6" t="s">
        <v>1</v>
      </c>
      <c r="B25" s="6" t="s">
        <v>24</v>
      </c>
      <c r="C25" s="15">
        <v>2000</v>
      </c>
      <c r="D25" s="14"/>
      <c r="E25" s="2"/>
      <c r="F25" s="16" t="str">
        <f t="shared" si="0"/>
        <v>30/09/2015</v>
      </c>
      <c r="G25" s="16" t="str">
        <f t="shared" si="1"/>
        <v/>
      </c>
      <c r="H25" s="16" t="str">
        <f>IF(D25&lt;&gt;"",VLOOKUP(D25,C25:$F$35,4,FALSE),"")</f>
        <v/>
      </c>
      <c r="I25" s="16" t="str">
        <f t="shared" si="2"/>
        <v/>
      </c>
    </row>
    <row r="26" spans="1:9" x14ac:dyDescent="0.25">
      <c r="A26" s="6" t="s">
        <v>5</v>
      </c>
      <c r="B26" s="6" t="s">
        <v>25</v>
      </c>
      <c r="C26" s="14"/>
      <c r="D26" s="15" t="s">
        <v>26</v>
      </c>
      <c r="E26" s="2">
        <f>DATEDIF(B26,B27,"d")</f>
        <v>28</v>
      </c>
      <c r="F26" s="16" t="str">
        <f t="shared" si="0"/>
        <v/>
      </c>
      <c r="G26" s="16" t="str">
        <f t="shared" si="1"/>
        <v>19/10/2015</v>
      </c>
      <c r="H26" s="16" t="str">
        <f>IF(D26&lt;&gt;"",VLOOKUP(D26,C26:$F$35,4,FALSE),"")</f>
        <v>16/11/2015</v>
      </c>
      <c r="I26" s="16">
        <f t="shared" si="2"/>
        <v>28</v>
      </c>
    </row>
    <row r="27" spans="1:9" x14ac:dyDescent="0.25">
      <c r="A27" s="6" t="s">
        <v>1</v>
      </c>
      <c r="B27" s="6" t="s">
        <v>27</v>
      </c>
      <c r="C27" s="15" t="s">
        <v>26</v>
      </c>
      <c r="D27" s="14"/>
      <c r="E27" s="2"/>
      <c r="F27" s="16" t="str">
        <f t="shared" si="0"/>
        <v>16/11/2015</v>
      </c>
      <c r="G27" s="16" t="str">
        <f t="shared" si="1"/>
        <v/>
      </c>
      <c r="H27" s="16" t="str">
        <f>IF(D27&lt;&gt;"",VLOOKUP(D27,C27:$F$35,4,FALSE),"")</f>
        <v/>
      </c>
      <c r="I27" s="16" t="str">
        <f t="shared" si="2"/>
        <v/>
      </c>
    </row>
    <row r="28" spans="1:9" x14ac:dyDescent="0.25">
      <c r="A28" s="6" t="s">
        <v>5</v>
      </c>
      <c r="B28" s="6" t="s">
        <v>28</v>
      </c>
      <c r="C28" s="14"/>
      <c r="D28" s="15" t="s">
        <v>29</v>
      </c>
      <c r="E28" s="2">
        <f>DATEDIF(B28,B34,"d")</f>
        <v>168</v>
      </c>
      <c r="F28" s="16" t="str">
        <f t="shared" si="0"/>
        <v/>
      </c>
      <c r="G28" s="16" t="str">
        <f t="shared" si="1"/>
        <v>27/08/2015</v>
      </c>
      <c r="H28" s="16" t="str">
        <f>IF(D28&lt;&gt;"",VLOOKUP(D28,C28:$F$35,4,FALSE),"")</f>
        <v>11/02/2016</v>
      </c>
      <c r="I28" s="16">
        <f t="shared" si="2"/>
        <v>168</v>
      </c>
    </row>
    <row r="29" spans="1:9" x14ac:dyDescent="0.25">
      <c r="A29" s="6" t="s">
        <v>5</v>
      </c>
      <c r="B29" s="6" t="s">
        <v>30</v>
      </c>
      <c r="C29" s="14"/>
      <c r="D29" s="15">
        <v>3000</v>
      </c>
      <c r="E29" s="2">
        <f>DATEDIF(B29,B33,"d")</f>
        <v>36</v>
      </c>
      <c r="F29" s="16" t="str">
        <f t="shared" si="0"/>
        <v/>
      </c>
      <c r="G29" s="16" t="str">
        <f t="shared" si="1"/>
        <v>01/12/2015</v>
      </c>
      <c r="H29" s="16" t="str">
        <f>IF(D29&lt;&gt;"",VLOOKUP(D29,C29:$F$35,4,FALSE),"")</f>
        <v>06/01/2016</v>
      </c>
      <c r="I29" s="16">
        <f>IF(H29="","",DATEDIF(G29,H29,"d"))</f>
        <v>36</v>
      </c>
    </row>
    <row r="30" spans="1:9" x14ac:dyDescent="0.25">
      <c r="A30" s="6" t="s">
        <v>5</v>
      </c>
      <c r="B30" s="6" t="s">
        <v>30</v>
      </c>
      <c r="C30" s="14"/>
      <c r="D30" s="15">
        <v>500</v>
      </c>
      <c r="E30" s="2">
        <f>DATEDIF(B30,B32,"d")</f>
        <v>36</v>
      </c>
      <c r="F30" s="16" t="str">
        <f t="shared" si="0"/>
        <v/>
      </c>
      <c r="G30" s="16" t="str">
        <f t="shared" si="1"/>
        <v>01/12/2015</v>
      </c>
      <c r="H30" s="16">
        <f>IF(D30&lt;&gt;"",VLOOKUP(D30,C30:$F$35,4,FALSE),"")</f>
        <v>0</v>
      </c>
      <c r="I30" s="16" t="e">
        <f>IF(H30="","",DATEDIF(G30,H30,"d"))</f>
        <v>#NUM!</v>
      </c>
    </row>
    <row r="31" spans="1:9" x14ac:dyDescent="0.25">
      <c r="A31" s="6" t="s">
        <v>5</v>
      </c>
      <c r="B31" s="6" t="s">
        <v>31</v>
      </c>
      <c r="C31" s="14"/>
      <c r="D31" s="15" t="s">
        <v>32</v>
      </c>
      <c r="E31" s="2">
        <f>DATEDIF(B31,B35,"d")</f>
        <v>57</v>
      </c>
      <c r="F31" s="16" t="str">
        <f t="shared" si="0"/>
        <v/>
      </c>
      <c r="G31" s="16" t="str">
        <f t="shared" si="1"/>
        <v>04/01/2016</v>
      </c>
      <c r="H31" s="16" t="str">
        <f>IF(D31&lt;&gt;"",VLOOKUP(D31,C31:$F$35,4,FALSE),"")</f>
        <v>01/03/2016</v>
      </c>
      <c r="I31" s="16">
        <f t="shared" si="2"/>
        <v>57</v>
      </c>
    </row>
    <row r="32" spans="1:9" x14ac:dyDescent="0.25">
      <c r="A32" s="6" t="s">
        <v>1</v>
      </c>
      <c r="B32" s="6" t="s">
        <v>33</v>
      </c>
      <c r="C32" s="15">
        <v>500</v>
      </c>
      <c r="D32" s="14"/>
      <c r="E32" s="2"/>
      <c r="F32" s="16"/>
      <c r="G32" s="16"/>
      <c r="H32" s="16" t="str">
        <f>IF(D32&lt;&gt;"",VLOOKUP(D32,C32:$F$35,4,FALSE),"")</f>
        <v/>
      </c>
      <c r="I32" s="16"/>
    </row>
    <row r="33" spans="1:9" x14ac:dyDescent="0.25">
      <c r="A33" s="6" t="s">
        <v>1</v>
      </c>
      <c r="B33" s="6" t="s">
        <v>33</v>
      </c>
      <c r="C33" s="15">
        <v>3000</v>
      </c>
      <c r="D33" s="14"/>
      <c r="E33" s="2"/>
      <c r="F33" s="16" t="str">
        <f t="shared" si="0"/>
        <v>06/01/2016</v>
      </c>
      <c r="G33" s="16" t="str">
        <f>+IF(A33="ach",B33,"")</f>
        <v/>
      </c>
      <c r="H33" s="16" t="str">
        <f>IF(D33&lt;&gt;"",VLOOKUP(D33,C33:$F$35,4,FALSE),"")</f>
        <v/>
      </c>
      <c r="I33" s="16" t="str">
        <f>IF(H33="","",DATEDIF(G33,H33,"d"))</f>
        <v/>
      </c>
    </row>
    <row r="34" spans="1:9" x14ac:dyDescent="0.25">
      <c r="A34" s="6" t="s">
        <v>1</v>
      </c>
      <c r="B34" s="6" t="s">
        <v>34</v>
      </c>
      <c r="C34" s="15" t="s">
        <v>29</v>
      </c>
      <c r="D34" s="14"/>
      <c r="E34" s="2"/>
      <c r="F34" s="16" t="str">
        <f t="shared" si="0"/>
        <v>11/02/2016</v>
      </c>
      <c r="G34" s="16" t="str">
        <f>+IF(A34="ach",B34,"")</f>
        <v/>
      </c>
      <c r="H34" s="16" t="str">
        <f>IF(D34&lt;&gt;"",VLOOKUP(D34,C34:$F$35,4,FALSE),"")</f>
        <v/>
      </c>
      <c r="I34" s="16" t="str">
        <f>IF(H34="","",DATEDIF(G34,H34,"d"))</f>
        <v/>
      </c>
    </row>
    <row r="35" spans="1:9" x14ac:dyDescent="0.25">
      <c r="A35" s="6" t="s">
        <v>1</v>
      </c>
      <c r="B35" s="6" t="s">
        <v>35</v>
      </c>
      <c r="C35" s="15" t="s">
        <v>32</v>
      </c>
      <c r="D35" s="14"/>
      <c r="E35" s="2"/>
      <c r="F35" s="16" t="str">
        <f t="shared" si="0"/>
        <v>01/03/2016</v>
      </c>
      <c r="G35" s="16" t="str">
        <f>+IF(A35="ach",B35,"")</f>
        <v/>
      </c>
      <c r="H35" s="16" t="str">
        <f>IF(D35&lt;&gt;"",VLOOKUP(D35,C35:$F$35,4,FALSE),"")</f>
        <v/>
      </c>
      <c r="I35" s="16" t="str">
        <f>IF(H35="","",DATEDIF(G35,H35,"d"))</f>
        <v/>
      </c>
    </row>
    <row r="36" spans="1:9" x14ac:dyDescent="0.25">
      <c r="A36" s="2"/>
      <c r="B36" s="2"/>
      <c r="C36" s="13">
        <v>16061.54</v>
      </c>
      <c r="D36" s="13">
        <v>12933.5</v>
      </c>
      <c r="E36" s="2"/>
      <c r="G36" t="str">
        <f>+IF(A36="ach",B36,"")</f>
        <v/>
      </c>
    </row>
    <row r="37" spans="1:9" x14ac:dyDescent="0.25">
      <c r="A37" s="1" t="s">
        <v>77</v>
      </c>
      <c r="B37" s="2"/>
      <c r="C37" s="11"/>
      <c r="D37" s="11"/>
      <c r="E37" s="2"/>
      <c r="G37" t="str">
        <f>+IF(A37="ach",B37,"")</f>
        <v/>
      </c>
    </row>
    <row r="38" spans="1:9" x14ac:dyDescent="0.25">
      <c r="A38" s="4"/>
      <c r="B38" s="6" t="s">
        <v>0</v>
      </c>
      <c r="C38" s="8"/>
      <c r="D38" s="8"/>
      <c r="E38" s="2"/>
      <c r="F38" s="16" t="s">
        <v>78</v>
      </c>
      <c r="G38" s="16" t="s">
        <v>79</v>
      </c>
      <c r="H38" s="16"/>
      <c r="I38" s="16" t="s">
        <v>80</v>
      </c>
    </row>
    <row r="39" spans="1:9" x14ac:dyDescent="0.25">
      <c r="A39" s="6" t="s">
        <v>5</v>
      </c>
      <c r="B39" s="6" t="s">
        <v>27</v>
      </c>
      <c r="C39" s="8"/>
      <c r="D39" s="9">
        <v>1733.62</v>
      </c>
      <c r="E39" s="2">
        <f>DATEDIF(B39,B40,"d")</f>
        <v>29</v>
      </c>
      <c r="F39" s="16" t="str">
        <f>+IF(A39="ccb",B39,"")</f>
        <v/>
      </c>
      <c r="G39" s="16" t="str">
        <f>+IF(A39="ach",B39,"")</f>
        <v>16/11/2015</v>
      </c>
      <c r="H39" s="16" t="str">
        <f>IF(D39&lt;&gt;"",VLOOKUP(D39,$C$38:$F$40,4,FALSE),"")</f>
        <v>15/12/2015</v>
      </c>
      <c r="I39" s="16">
        <f>IF(H39="","",DATEDIF(G39,H39,"d"))</f>
        <v>29</v>
      </c>
    </row>
    <row r="40" spans="1:9" x14ac:dyDescent="0.25">
      <c r="A40" s="6" t="s">
        <v>1</v>
      </c>
      <c r="B40" s="6" t="s">
        <v>36</v>
      </c>
      <c r="C40" s="9">
        <v>1733.62</v>
      </c>
      <c r="D40" s="8"/>
      <c r="E40" s="2"/>
      <c r="F40" s="16" t="str">
        <f>+IF(A40="ccb",B40,"")</f>
        <v>15/12/2015</v>
      </c>
      <c r="G40" s="16" t="str">
        <f>+IF(A40="ach",B40,"")</f>
        <v/>
      </c>
      <c r="H40" s="16" t="str">
        <f>IF(D33&lt;&gt;"",VLOOKUP(D33,$C$4:$F$35,4,FALSE),"")</f>
        <v/>
      </c>
      <c r="I40" s="16" t="str">
        <f>IF(H40="","",DATEDIF(G40,H40,"d"))</f>
        <v/>
      </c>
    </row>
    <row r="41" spans="1:9" x14ac:dyDescent="0.25">
      <c r="A41" s="2"/>
      <c r="B41" s="2"/>
      <c r="C41" s="10">
        <v>1733.62</v>
      </c>
      <c r="D41" s="10">
        <v>1733.62</v>
      </c>
      <c r="E41" s="2"/>
      <c r="G41" t="str">
        <f>+IF(A41="ach",B41,"")</f>
        <v/>
      </c>
    </row>
    <row r="42" spans="1:9" x14ac:dyDescent="0.25">
      <c r="A42" s="5" t="s">
        <v>37</v>
      </c>
      <c r="B42" s="4"/>
      <c r="C42" s="8"/>
      <c r="D42" s="8"/>
      <c r="E42" s="2"/>
      <c r="G42" t="str">
        <f>+IF(A42="ach",B42,"")</f>
        <v/>
      </c>
    </row>
    <row r="43" spans="1:9" x14ac:dyDescent="0.25">
      <c r="A43" s="4"/>
      <c r="B43" s="6" t="s">
        <v>0</v>
      </c>
      <c r="C43" s="8"/>
      <c r="D43" s="8"/>
      <c r="E43" s="2"/>
      <c r="F43" s="16" t="s">
        <v>78</v>
      </c>
      <c r="G43" s="16" t="s">
        <v>79</v>
      </c>
      <c r="H43" s="16"/>
      <c r="I43" s="16" t="s">
        <v>80</v>
      </c>
    </row>
    <row r="44" spans="1:9" x14ac:dyDescent="0.25">
      <c r="A44" s="6" t="s">
        <v>1</v>
      </c>
      <c r="B44" s="6" t="s">
        <v>2</v>
      </c>
      <c r="C44" s="9" t="s">
        <v>38</v>
      </c>
      <c r="D44" s="8"/>
      <c r="E44" s="2"/>
      <c r="F44" s="16" t="str">
        <f>+IF(A44="ccb",B44,"")</f>
        <v>09/01/2015</v>
      </c>
      <c r="G44" s="16" t="str">
        <f>+IF(A44="ach",B44,"")</f>
        <v/>
      </c>
      <c r="H44" s="16" t="str">
        <f>IF(D44&lt;&gt;"",VLOOKUP(D44,$C$44:$F$73,4,FALSE),"")</f>
        <v/>
      </c>
      <c r="I44" s="16" t="str">
        <f>IF(H44="","",DATEDIF(G44,H44,"d"))</f>
        <v/>
      </c>
    </row>
    <row r="45" spans="1:9" x14ac:dyDescent="0.25">
      <c r="A45" s="6" t="s">
        <v>5</v>
      </c>
      <c r="B45" s="6" t="s">
        <v>39</v>
      </c>
      <c r="C45" s="8"/>
      <c r="D45" s="9" t="s">
        <v>40</v>
      </c>
      <c r="E45" s="2"/>
      <c r="F45" s="16" t="str">
        <f t="shared" ref="F45:F73" si="3">+IF(A45="ccb",B45,"")</f>
        <v/>
      </c>
      <c r="G45" s="16" t="str">
        <f t="shared" ref="G45:G73" si="4">+IF(A45="ach",B45,"")</f>
        <v>05/02/2015</v>
      </c>
      <c r="H45" s="16" t="str">
        <f>IF(D45&lt;&gt;"",VLOOKUP(D45,$C$44:$F$73,4,FALSE),"")</f>
        <v>30/03/2015</v>
      </c>
      <c r="I45" s="16">
        <f t="shared" ref="I45:I73" si="5">IF(H45="","",DATEDIF(G45,H45,"d"))</f>
        <v>53</v>
      </c>
    </row>
    <row r="46" spans="1:9" x14ac:dyDescent="0.25">
      <c r="A46" s="6" t="s">
        <v>5</v>
      </c>
      <c r="B46" s="6" t="s">
        <v>41</v>
      </c>
      <c r="C46" s="8"/>
      <c r="D46" s="9" t="s">
        <v>42</v>
      </c>
      <c r="E46" s="2"/>
      <c r="F46" s="16" t="str">
        <f t="shared" si="3"/>
        <v/>
      </c>
      <c r="G46" s="16" t="str">
        <f t="shared" si="4"/>
        <v>13/03/2015</v>
      </c>
      <c r="H46" s="16" t="str">
        <f>IF(D46&lt;&gt;"",VLOOKUP(D46,$C$44:$F$73,4,FALSE),"")</f>
        <v>09/04/2015</v>
      </c>
      <c r="I46" s="16">
        <f t="shared" si="5"/>
        <v>27</v>
      </c>
    </row>
    <row r="47" spans="1:9" x14ac:dyDescent="0.25">
      <c r="A47" s="6" t="s">
        <v>1</v>
      </c>
      <c r="B47" s="6" t="s">
        <v>43</v>
      </c>
      <c r="C47" s="9" t="s">
        <v>40</v>
      </c>
      <c r="D47" s="8"/>
      <c r="E47" s="2"/>
      <c r="F47" s="16" t="str">
        <f t="shared" si="3"/>
        <v>30/03/2015</v>
      </c>
      <c r="G47" s="16" t="str">
        <f t="shared" si="4"/>
        <v/>
      </c>
      <c r="H47" s="16" t="str">
        <f>IF(D47&lt;&gt;"",VLOOKUP(D47,$C$44:$F$73,4,FALSE),"")</f>
        <v/>
      </c>
      <c r="I47" s="16" t="str">
        <f t="shared" si="5"/>
        <v/>
      </c>
    </row>
    <row r="48" spans="1:9" x14ac:dyDescent="0.25">
      <c r="A48" s="6" t="s">
        <v>5</v>
      </c>
      <c r="B48" s="6" t="s">
        <v>44</v>
      </c>
      <c r="C48" s="8"/>
      <c r="D48" s="9">
        <v>1014.95</v>
      </c>
      <c r="E48" s="2"/>
      <c r="F48" s="16" t="str">
        <f t="shared" si="3"/>
        <v/>
      </c>
      <c r="G48" s="16" t="str">
        <f t="shared" si="4"/>
        <v>08/04/2015</v>
      </c>
      <c r="H48" s="16" t="str">
        <f>IF(D48&lt;&gt;"",VLOOKUP(D48,$C$44:$F$73,4,FALSE),"")</f>
        <v/>
      </c>
      <c r="I48" s="16" t="str">
        <f t="shared" si="5"/>
        <v/>
      </c>
    </row>
    <row r="49" spans="1:9" x14ac:dyDescent="0.25">
      <c r="A49" s="6" t="s">
        <v>1</v>
      </c>
      <c r="B49" s="6" t="s">
        <v>45</v>
      </c>
      <c r="C49" s="9" t="s">
        <v>42</v>
      </c>
      <c r="D49" s="8"/>
      <c r="E49" s="2"/>
      <c r="F49" s="16" t="str">
        <f t="shared" si="3"/>
        <v>09/04/2015</v>
      </c>
      <c r="G49" s="16" t="str">
        <f t="shared" si="4"/>
        <v/>
      </c>
      <c r="H49" s="16" t="str">
        <f>IF(D49&lt;&gt;"",VLOOKUP(D49,$C$44:$F$73,4,FALSE),"")</f>
        <v/>
      </c>
      <c r="I49" s="16" t="str">
        <f t="shared" si="5"/>
        <v/>
      </c>
    </row>
    <row r="50" spans="1:9" x14ac:dyDescent="0.25">
      <c r="A50" s="6" t="s">
        <v>5</v>
      </c>
      <c r="B50" s="6" t="s">
        <v>46</v>
      </c>
      <c r="C50" s="8"/>
      <c r="D50" s="9" t="s">
        <v>47</v>
      </c>
      <c r="E50" s="2"/>
      <c r="F50" s="16" t="str">
        <f t="shared" si="3"/>
        <v/>
      </c>
      <c r="G50" s="16" t="str">
        <f t="shared" si="4"/>
        <v>24/04/2015</v>
      </c>
      <c r="H50" s="16" t="str">
        <f>IF(D50&lt;&gt;"",VLOOKUP(D50,$C$44:$F$73,4,FALSE),"")</f>
        <v>01/06/2015</v>
      </c>
      <c r="I50" s="16">
        <f t="shared" si="5"/>
        <v>38</v>
      </c>
    </row>
    <row r="51" spans="1:9" x14ac:dyDescent="0.25">
      <c r="A51" s="6" t="s">
        <v>5</v>
      </c>
      <c r="B51" s="6" t="s">
        <v>48</v>
      </c>
      <c r="C51" s="8"/>
      <c r="D51" s="9">
        <v>2310.79</v>
      </c>
      <c r="E51" s="2"/>
      <c r="F51" s="16" t="str">
        <f t="shared" si="3"/>
        <v/>
      </c>
      <c r="G51" s="16" t="str">
        <f t="shared" si="4"/>
        <v>11/05/2015</v>
      </c>
      <c r="H51" s="16" t="str">
        <f>IF(D51&lt;&gt;"",VLOOKUP(D51,$C$44:$F$73,4,FALSE),"")</f>
        <v>10/06/2015</v>
      </c>
      <c r="I51" s="16">
        <f t="shared" si="5"/>
        <v>30</v>
      </c>
    </row>
    <row r="52" spans="1:9" x14ac:dyDescent="0.25">
      <c r="A52" s="6" t="s">
        <v>49</v>
      </c>
      <c r="B52" s="6" t="s">
        <v>50</v>
      </c>
      <c r="C52" s="9">
        <v>1014.95</v>
      </c>
      <c r="D52" s="8"/>
      <c r="E52" s="2"/>
      <c r="F52" s="16" t="str">
        <f t="shared" si="3"/>
        <v/>
      </c>
      <c r="G52" s="16" t="str">
        <f t="shared" si="4"/>
        <v/>
      </c>
      <c r="H52" s="16" t="str">
        <f>IF(D52&lt;&gt;"",VLOOKUP(D52,$C$44:$F$73,4,FALSE),"")</f>
        <v/>
      </c>
      <c r="I52" s="16" t="str">
        <f t="shared" si="5"/>
        <v/>
      </c>
    </row>
    <row r="53" spans="1:9" x14ac:dyDescent="0.25">
      <c r="A53" s="6" t="s">
        <v>1</v>
      </c>
      <c r="B53" s="6" t="s">
        <v>51</v>
      </c>
      <c r="C53" s="9" t="s">
        <v>47</v>
      </c>
      <c r="D53" s="8"/>
      <c r="E53" s="2"/>
      <c r="F53" s="16" t="str">
        <f t="shared" si="3"/>
        <v>01/06/2015</v>
      </c>
      <c r="G53" s="16" t="str">
        <f t="shared" si="4"/>
        <v/>
      </c>
      <c r="H53" s="16" t="str">
        <f>IF(D53&lt;&gt;"",VLOOKUP(D53,$C$44:$F$73,4,FALSE),"")</f>
        <v/>
      </c>
      <c r="I53" s="16" t="str">
        <f t="shared" si="5"/>
        <v/>
      </c>
    </row>
    <row r="54" spans="1:9" x14ac:dyDescent="0.25">
      <c r="A54" s="6" t="s">
        <v>1</v>
      </c>
      <c r="B54" s="6" t="s">
        <v>52</v>
      </c>
      <c r="C54" s="9">
        <v>2310.79</v>
      </c>
      <c r="D54" s="8"/>
      <c r="E54" s="2"/>
      <c r="F54" s="16" t="str">
        <f t="shared" si="3"/>
        <v>10/06/2015</v>
      </c>
      <c r="G54" s="16" t="str">
        <f t="shared" si="4"/>
        <v/>
      </c>
      <c r="H54" s="16" t="str">
        <f>IF(D54&lt;&gt;"",VLOOKUP(D54,$C$44:$F$73,4,FALSE),"")</f>
        <v/>
      </c>
      <c r="I54" s="16" t="str">
        <f t="shared" si="5"/>
        <v/>
      </c>
    </row>
    <row r="55" spans="1:9" x14ac:dyDescent="0.25">
      <c r="A55" s="6" t="s">
        <v>5</v>
      </c>
      <c r="B55" s="6" t="s">
        <v>53</v>
      </c>
      <c r="C55" s="8"/>
      <c r="D55" s="9" t="s">
        <v>54</v>
      </c>
      <c r="E55" s="2"/>
      <c r="F55" s="16" t="str">
        <f t="shared" si="3"/>
        <v/>
      </c>
      <c r="G55" s="16" t="str">
        <f t="shared" si="4"/>
        <v>15/06/2015</v>
      </c>
      <c r="H55" s="16" t="str">
        <f>IF(D55&lt;&gt;"",VLOOKUP(D55,$C$44:$F$73,4,FALSE),"")</f>
        <v>05/08/2015</v>
      </c>
      <c r="I55" s="16">
        <f t="shared" si="5"/>
        <v>51</v>
      </c>
    </row>
    <row r="56" spans="1:9" x14ac:dyDescent="0.25">
      <c r="A56" s="6" t="s">
        <v>5</v>
      </c>
      <c r="B56" s="6" t="s">
        <v>55</v>
      </c>
      <c r="C56" s="8"/>
      <c r="D56" s="9" t="s">
        <v>56</v>
      </c>
      <c r="E56" s="2"/>
      <c r="F56" s="16" t="str">
        <f t="shared" si="3"/>
        <v/>
      </c>
      <c r="G56" s="16" t="str">
        <f t="shared" si="4"/>
        <v>01/07/2015</v>
      </c>
      <c r="H56" s="16" t="str">
        <f>IF(D56&lt;&gt;"",VLOOKUP(D56,$C$44:$F$73,4,FALSE),"")</f>
        <v>22/07/2015</v>
      </c>
      <c r="I56" s="16">
        <f t="shared" si="5"/>
        <v>21</v>
      </c>
    </row>
    <row r="57" spans="1:9" x14ac:dyDescent="0.25">
      <c r="A57" s="6" t="s">
        <v>5</v>
      </c>
      <c r="B57" s="6" t="s">
        <v>55</v>
      </c>
      <c r="C57" s="8"/>
      <c r="D57" s="9">
        <v>1193.9000000000001</v>
      </c>
      <c r="E57" s="2"/>
      <c r="F57" s="16" t="str">
        <f t="shared" si="3"/>
        <v/>
      </c>
      <c r="G57" s="16" t="str">
        <f t="shared" si="4"/>
        <v>01/07/2015</v>
      </c>
      <c r="H57" s="16" t="str">
        <f>IF(D57&lt;&gt;"",VLOOKUP(D57,$C$44:$F$73,4,FALSE),"")</f>
        <v>22/07/2015</v>
      </c>
      <c r="I57" s="16">
        <f t="shared" si="5"/>
        <v>21</v>
      </c>
    </row>
    <row r="58" spans="1:9" x14ac:dyDescent="0.25">
      <c r="A58" s="6" t="s">
        <v>5</v>
      </c>
      <c r="B58" s="6" t="s">
        <v>55</v>
      </c>
      <c r="C58" s="8"/>
      <c r="D58" s="9" t="s">
        <v>57</v>
      </c>
      <c r="E58" s="2"/>
      <c r="F58" s="16" t="str">
        <f t="shared" si="3"/>
        <v/>
      </c>
      <c r="G58" s="16" t="str">
        <f t="shared" si="4"/>
        <v>01/07/2015</v>
      </c>
      <c r="H58" s="16" t="str">
        <f>IF(D58&lt;&gt;"",VLOOKUP(D58,$C$44:$F$73,4,FALSE),"")</f>
        <v>22/07/2015</v>
      </c>
      <c r="I58" s="16">
        <f t="shared" si="5"/>
        <v>21</v>
      </c>
    </row>
    <row r="59" spans="1:9" x14ac:dyDescent="0.25">
      <c r="A59" s="6" t="s">
        <v>5</v>
      </c>
      <c r="B59" s="6" t="s">
        <v>58</v>
      </c>
      <c r="C59" s="8"/>
      <c r="D59" s="9" t="s">
        <v>59</v>
      </c>
      <c r="E59" s="2"/>
      <c r="F59" s="16" t="str">
        <f t="shared" si="3"/>
        <v/>
      </c>
      <c r="G59" s="16" t="str">
        <f t="shared" si="4"/>
        <v>02/07/2015</v>
      </c>
      <c r="H59" s="16" t="str">
        <f>IF(D59&lt;&gt;"",VLOOKUP(D59,$C$44:$F$73,4,FALSE),"")</f>
        <v>22/07/2015</v>
      </c>
      <c r="I59" s="16">
        <f t="shared" si="5"/>
        <v>20</v>
      </c>
    </row>
    <row r="60" spans="1:9" x14ac:dyDescent="0.25">
      <c r="A60" s="6" t="s">
        <v>5</v>
      </c>
      <c r="B60" s="6" t="s">
        <v>16</v>
      </c>
      <c r="C60" s="8"/>
      <c r="D60" s="9" t="s">
        <v>60</v>
      </c>
      <c r="E60" s="2"/>
      <c r="F60" s="16" t="str">
        <f t="shared" si="3"/>
        <v/>
      </c>
      <c r="G60" s="16" t="str">
        <f t="shared" si="4"/>
        <v>03/07/2015</v>
      </c>
      <c r="H60" s="16" t="str">
        <f>IF(D60&lt;&gt;"",VLOOKUP(D60,$C$44:$F$73,4,FALSE),"")</f>
        <v>05/08/2015</v>
      </c>
      <c r="I60" s="16">
        <f t="shared" si="5"/>
        <v>33</v>
      </c>
    </row>
    <row r="61" spans="1:9" x14ac:dyDescent="0.25">
      <c r="A61" s="6" t="s">
        <v>1</v>
      </c>
      <c r="B61" s="6" t="s">
        <v>61</v>
      </c>
      <c r="C61" s="9" t="s">
        <v>56</v>
      </c>
      <c r="D61" s="8"/>
      <c r="E61" s="2"/>
      <c r="F61" s="16" t="str">
        <f t="shared" si="3"/>
        <v>22/07/2015</v>
      </c>
      <c r="G61" s="16" t="str">
        <f t="shared" si="4"/>
        <v/>
      </c>
      <c r="H61" s="16" t="str">
        <f>IF(D61&lt;&gt;"",VLOOKUP(D61,$C$44:$F$73,4,FALSE),"")</f>
        <v/>
      </c>
      <c r="I61" s="16" t="str">
        <f t="shared" si="5"/>
        <v/>
      </c>
    </row>
    <row r="62" spans="1:9" x14ac:dyDescent="0.25">
      <c r="A62" s="6" t="s">
        <v>1</v>
      </c>
      <c r="B62" s="6" t="s">
        <v>61</v>
      </c>
      <c r="C62" s="9">
        <v>1193.9000000000001</v>
      </c>
      <c r="D62" s="8"/>
      <c r="E62" s="2"/>
      <c r="F62" s="16" t="str">
        <f t="shared" si="3"/>
        <v>22/07/2015</v>
      </c>
      <c r="G62" s="16" t="str">
        <f t="shared" si="4"/>
        <v/>
      </c>
      <c r="H62" s="16" t="str">
        <f>IF(D62&lt;&gt;"",VLOOKUP(D62,$C$44:$F$73,4,FALSE),"")</f>
        <v/>
      </c>
      <c r="I62" s="16" t="str">
        <f t="shared" si="5"/>
        <v/>
      </c>
    </row>
    <row r="63" spans="1:9" x14ac:dyDescent="0.25">
      <c r="A63" s="6" t="s">
        <v>1</v>
      </c>
      <c r="B63" s="6" t="s">
        <v>61</v>
      </c>
      <c r="C63" s="9" t="s">
        <v>59</v>
      </c>
      <c r="D63" s="8"/>
      <c r="E63" s="2"/>
      <c r="F63" s="16" t="str">
        <f t="shared" si="3"/>
        <v>22/07/2015</v>
      </c>
      <c r="G63" s="16" t="str">
        <f t="shared" si="4"/>
        <v/>
      </c>
      <c r="H63" s="16" t="str">
        <f>IF(D63&lt;&gt;"",VLOOKUP(D63,$C$44:$F$73,4,FALSE),"")</f>
        <v/>
      </c>
      <c r="I63" s="16" t="str">
        <f t="shared" si="5"/>
        <v/>
      </c>
    </row>
    <row r="64" spans="1:9" x14ac:dyDescent="0.25">
      <c r="A64" s="6" t="s">
        <v>1</v>
      </c>
      <c r="B64" s="6" t="s">
        <v>61</v>
      </c>
      <c r="C64" s="9" t="s">
        <v>57</v>
      </c>
      <c r="D64" s="8"/>
      <c r="E64" s="2"/>
      <c r="F64" s="16" t="str">
        <f t="shared" si="3"/>
        <v>22/07/2015</v>
      </c>
      <c r="G64" s="16" t="str">
        <f t="shared" si="4"/>
        <v/>
      </c>
      <c r="H64" s="16" t="str">
        <f>IF(D64&lt;&gt;"",VLOOKUP(D64,$C$44:$F$73,4,FALSE),"")</f>
        <v/>
      </c>
      <c r="I64" s="16" t="str">
        <f t="shared" si="5"/>
        <v/>
      </c>
    </row>
    <row r="65" spans="1:10" x14ac:dyDescent="0.25">
      <c r="A65" s="6" t="s">
        <v>1</v>
      </c>
      <c r="B65" s="6" t="s">
        <v>62</v>
      </c>
      <c r="C65" s="9" t="s">
        <v>54</v>
      </c>
      <c r="D65" s="8"/>
      <c r="E65" s="2"/>
      <c r="F65" s="16" t="str">
        <f t="shared" si="3"/>
        <v>05/08/2015</v>
      </c>
      <c r="G65" s="16" t="str">
        <f t="shared" si="4"/>
        <v/>
      </c>
      <c r="H65" s="16" t="str">
        <f>IF(D65&lt;&gt;"",VLOOKUP(D65,$C$44:$F$73,4,FALSE),"")</f>
        <v/>
      </c>
      <c r="I65" s="16" t="str">
        <f t="shared" si="5"/>
        <v/>
      </c>
    </row>
    <row r="66" spans="1:10" x14ac:dyDescent="0.25">
      <c r="A66" s="6" t="s">
        <v>1</v>
      </c>
      <c r="B66" s="6" t="s">
        <v>62</v>
      </c>
      <c r="C66" s="9" t="s">
        <v>60</v>
      </c>
      <c r="D66" s="8"/>
      <c r="E66" s="2"/>
      <c r="F66" s="16" t="str">
        <f t="shared" si="3"/>
        <v>05/08/2015</v>
      </c>
      <c r="G66" s="16" t="str">
        <f t="shared" si="4"/>
        <v/>
      </c>
      <c r="H66" s="16" t="str">
        <f>IF(D66&lt;&gt;"",VLOOKUP(D66,$C$44:$F$73,4,FALSE),"")</f>
        <v/>
      </c>
      <c r="I66" s="16" t="str">
        <f t="shared" si="5"/>
        <v/>
      </c>
    </row>
    <row r="67" spans="1:10" x14ac:dyDescent="0.25">
      <c r="A67" s="6" t="s">
        <v>5</v>
      </c>
      <c r="B67" s="6" t="s">
        <v>63</v>
      </c>
      <c r="C67" s="8"/>
      <c r="D67" s="9" t="s">
        <v>64</v>
      </c>
      <c r="E67" s="2"/>
      <c r="F67" s="16" t="str">
        <f t="shared" si="3"/>
        <v/>
      </c>
      <c r="G67" s="16" t="str">
        <f t="shared" si="4"/>
        <v>21/09/2015</v>
      </c>
      <c r="H67" s="16" t="e">
        <f>IF(D67&lt;&gt;"",VLOOKUP(D67,$C$44:$F$73,4,FALSE),"")</f>
        <v>#N/A</v>
      </c>
      <c r="I67" s="16" t="e">
        <f t="shared" si="5"/>
        <v>#N/A</v>
      </c>
    </row>
    <row r="68" spans="1:10" x14ac:dyDescent="0.25">
      <c r="A68" s="6" t="s">
        <v>1</v>
      </c>
      <c r="B68" s="6" t="s">
        <v>25</v>
      </c>
      <c r="C68" s="9" t="s">
        <v>65</v>
      </c>
      <c r="D68" s="8"/>
      <c r="E68" s="2"/>
      <c r="F68" s="16" t="str">
        <f t="shared" si="3"/>
        <v>19/10/2015</v>
      </c>
      <c r="G68" s="16" t="str">
        <f t="shared" si="4"/>
        <v/>
      </c>
      <c r="H68" s="16" t="str">
        <f>IF(D68&lt;&gt;"",VLOOKUP(D68,$C$44:$F$73,4,FALSE),"")</f>
        <v/>
      </c>
      <c r="I68" s="16" t="str">
        <f t="shared" si="5"/>
        <v/>
      </c>
      <c r="J68" t="str">
        <f t="shared" ref="J68:J69" si="6">+IF(H68="#N/A","pas de facture correspondante","")</f>
        <v/>
      </c>
    </row>
    <row r="69" spans="1:10" x14ac:dyDescent="0.25">
      <c r="A69" s="6" t="s">
        <v>5</v>
      </c>
      <c r="B69" s="6" t="s">
        <v>36</v>
      </c>
      <c r="C69" s="8"/>
      <c r="D69" s="9" t="s">
        <v>66</v>
      </c>
      <c r="E69" s="2"/>
      <c r="F69" s="16" t="str">
        <f t="shared" si="3"/>
        <v/>
      </c>
      <c r="G69" s="16" t="str">
        <f t="shared" si="4"/>
        <v>15/12/2015</v>
      </c>
      <c r="H69" s="16" t="str">
        <f>IF(D69&lt;&gt;"",VLOOKUP(D69,$C$44:$F$73,4,FALSE),"")</f>
        <v>29/01/2016</v>
      </c>
      <c r="I69" s="16">
        <f t="shared" si="5"/>
        <v>45</v>
      </c>
      <c r="J69" t="str">
        <f t="shared" si="6"/>
        <v/>
      </c>
    </row>
    <row r="70" spans="1:10" x14ac:dyDescent="0.25">
      <c r="A70" s="6" t="s">
        <v>5</v>
      </c>
      <c r="B70" s="6" t="s">
        <v>67</v>
      </c>
      <c r="C70" s="8"/>
      <c r="D70" s="9" t="s">
        <v>68</v>
      </c>
      <c r="E70" s="2"/>
      <c r="F70" s="16" t="str">
        <f t="shared" si="3"/>
        <v/>
      </c>
      <c r="G70" s="16" t="str">
        <f t="shared" si="4"/>
        <v>23/12/2015</v>
      </c>
      <c r="H70" s="16" t="str">
        <f>IF(D70&lt;&gt;"",VLOOKUP(D70,$C$44:$F$73,4,FALSE),"")</f>
        <v>20/01/2016</v>
      </c>
      <c r="I70" s="16">
        <f t="shared" si="5"/>
        <v>28</v>
      </c>
    </row>
    <row r="71" spans="1:10" x14ac:dyDescent="0.25">
      <c r="A71" s="6" t="s">
        <v>21</v>
      </c>
      <c r="B71" s="6" t="s">
        <v>69</v>
      </c>
      <c r="C71" s="9" t="s">
        <v>70</v>
      </c>
      <c r="D71" s="8"/>
      <c r="E71" s="2"/>
      <c r="F71" s="16" t="str">
        <f t="shared" si="3"/>
        <v/>
      </c>
      <c r="G71" s="16" t="str">
        <f t="shared" si="4"/>
        <v/>
      </c>
      <c r="H71" s="16" t="str">
        <f>IF(D71&lt;&gt;"",VLOOKUP(D71,$C$44:$F$73,4,FALSE),"")</f>
        <v/>
      </c>
      <c r="I71" s="16" t="str">
        <f t="shared" si="5"/>
        <v/>
      </c>
    </row>
    <row r="72" spans="1:10" x14ac:dyDescent="0.25">
      <c r="A72" s="6" t="s">
        <v>1</v>
      </c>
      <c r="B72" s="6" t="s">
        <v>71</v>
      </c>
      <c r="C72" s="9" t="s">
        <v>68</v>
      </c>
      <c r="D72" s="8"/>
      <c r="E72" s="2"/>
      <c r="F72" s="16" t="str">
        <f t="shared" si="3"/>
        <v>20/01/2016</v>
      </c>
      <c r="G72" s="16" t="str">
        <f t="shared" si="4"/>
        <v/>
      </c>
      <c r="H72" s="16" t="str">
        <f>IF(D72&lt;&gt;"",VLOOKUP(D72,$C$44:$F$73,4,FALSE),"")</f>
        <v/>
      </c>
      <c r="I72" s="16" t="str">
        <f t="shared" si="5"/>
        <v/>
      </c>
    </row>
    <row r="73" spans="1:10" x14ac:dyDescent="0.25">
      <c r="A73" s="6" t="s">
        <v>1</v>
      </c>
      <c r="B73" s="6" t="s">
        <v>72</v>
      </c>
      <c r="C73" s="9" t="s">
        <v>66</v>
      </c>
      <c r="D73" s="8"/>
      <c r="E73" s="2"/>
      <c r="F73" s="16" t="str">
        <f t="shared" si="3"/>
        <v>29/01/2016</v>
      </c>
      <c r="G73" s="16" t="str">
        <f t="shared" si="4"/>
        <v/>
      </c>
      <c r="H73" s="16" t="str">
        <f>IF(D73&lt;&gt;"",VLOOKUP(D73,$C$44:$F$73,4,FALSE),"")</f>
        <v/>
      </c>
      <c r="I73" s="16" t="str">
        <f t="shared" si="5"/>
        <v/>
      </c>
    </row>
    <row r="74" spans="1:10" x14ac:dyDescent="0.25">
      <c r="A74" s="2"/>
      <c r="B74" s="2"/>
      <c r="C74" s="10">
        <v>8196.9699999999993</v>
      </c>
      <c r="D74" s="10">
        <v>7731.93</v>
      </c>
      <c r="E74" s="2"/>
      <c r="G74" t="str">
        <f>+IF(A74="ach",B74,"")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De Kock</dc:creator>
  <cp:lastModifiedBy> </cp:lastModifiedBy>
  <dcterms:created xsi:type="dcterms:W3CDTF">2016-03-15T16:25:11Z</dcterms:created>
  <dcterms:modified xsi:type="dcterms:W3CDTF">2016-04-13T15:11:36Z</dcterms:modified>
</cp:coreProperties>
</file>