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20" windowWidth="21075" windowHeight="9495"/>
  </bookViews>
  <sheets>
    <sheet name="Feuil1" sheetId="1" r:id="rId1"/>
    <sheet name="feries" sheetId="2" r:id="rId2"/>
  </sheets>
  <externalReferences>
    <externalReference r:id="rId3"/>
  </externalReferences>
  <calcPr calcId="145621" calcOnSave="0"/>
</workbook>
</file>

<file path=xl/calcChain.xml><?xml version="1.0" encoding="utf-8"?>
<calcChain xmlns="http://schemas.openxmlformats.org/spreadsheetml/2006/main">
  <c r="B4" i="1" l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3" i="1"/>
  <c r="B12" i="2"/>
  <c r="C12" i="2" s="1"/>
  <c r="B11" i="2"/>
  <c r="C11" i="2" s="1"/>
  <c r="B10" i="2"/>
  <c r="C10" i="2" s="1"/>
  <c r="B9" i="2"/>
  <c r="C9" i="2" s="1"/>
  <c r="B6" i="2"/>
  <c r="C6" i="2" s="1"/>
  <c r="B5" i="2"/>
  <c r="C5" i="2" s="1"/>
  <c r="B3" i="2"/>
  <c r="C3" i="2" s="1"/>
  <c r="B2" i="2"/>
  <c r="C2" i="2" s="1"/>
  <c r="C1" i="2"/>
  <c r="B13" i="2" s="1"/>
  <c r="C13" i="2" s="1"/>
  <c r="B4" i="2" l="1"/>
  <c r="C4" i="2" s="1"/>
  <c r="B8" i="2"/>
  <c r="C8" i="2" s="1"/>
  <c r="B7" i="2"/>
  <c r="C7" i="2" s="1"/>
  <c r="E15" i="1" l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16" i="1" l="1"/>
</calcChain>
</file>

<file path=xl/sharedStrings.xml><?xml version="1.0" encoding="utf-8"?>
<sst xmlns="http://schemas.openxmlformats.org/spreadsheetml/2006/main" count="17" uniqueCount="17">
  <si>
    <t>Jours</t>
  </si>
  <si>
    <t>prix TTC</t>
  </si>
  <si>
    <t>Nbre de cars</t>
  </si>
  <si>
    <t>Total</t>
  </si>
  <si>
    <t>BC Janvier</t>
  </si>
  <si>
    <t>jour de l'an</t>
  </si>
  <si>
    <t>paques</t>
  </si>
  <si>
    <t>Lundi de Pâques</t>
  </si>
  <si>
    <t>Fete du Travail</t>
  </si>
  <si>
    <t>Armistice</t>
  </si>
  <si>
    <t>Ascension</t>
  </si>
  <si>
    <t>Lundi de pentecote</t>
  </si>
  <si>
    <t>14 juillet</t>
  </si>
  <si>
    <t>Assomption</t>
  </si>
  <si>
    <t>Toussaint</t>
  </si>
  <si>
    <t>11 Novembre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</si>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</sst>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165" fontId="0" fillId="0" borderId="6" xfId="0" applyNumberFormat="1" applyBorder="1" applyAlignment="1">
      <alignment horizontal="left" vertical="center"/>
    </xf>
    <xf numFmtId="0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"/>
      <sheetName val="jours fériés"/>
      <sheetName val="Feuil3"/>
    </sheetNames>
    <sheetDataSet>
      <sheetData sheetId="0">
        <row r="1">
          <cell r="A1">
            <v>2018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2" sqref="B2"/>
    </sheetView>
  </sheetViews>
  <sheetFormatPr baseColWidth="10" defaultRowHeight="15" x14ac:dyDescent="0.25"/>
  <cols>
    <col min="1" max="1" width="3" bestFit="1" customWidth="1"/>
    <col min="2" max="2" width="26.42578125" bestFit="1" customWidth="1"/>
  </cols>
  <sheetData>
    <row r="1" spans="1:5" ht="30" x14ac:dyDescent="0.25">
      <c r="A1" s="15" t="s">
        <v>0</v>
      </c>
      <c r="B1" s="16"/>
      <c r="C1" s="1" t="s">
        <v>1</v>
      </c>
      <c r="D1" s="2" t="s">
        <v>2</v>
      </c>
      <c r="E1" s="3" t="s">
        <v>3</v>
      </c>
    </row>
    <row r="2" spans="1:5" x14ac:dyDescent="0.25">
      <c r="A2" s="4">
        <v>1</v>
      </c>
      <c r="B2" s="5">
        <v>43108</v>
      </c>
      <c r="C2" s="1">
        <v>92.4</v>
      </c>
      <c r="D2" s="6">
        <v>5</v>
      </c>
      <c r="E2" s="1">
        <f>C2*D2</f>
        <v>462</v>
      </c>
    </row>
    <row r="3" spans="1:5" x14ac:dyDescent="0.25">
      <c r="A3" s="4">
        <v>2</v>
      </c>
      <c r="B3" s="5">
        <f>WORKDAY(B2,1,feries!$B$2:$B$13)</f>
        <v>43109</v>
      </c>
      <c r="C3" s="7">
        <v>92.4</v>
      </c>
      <c r="D3" s="8">
        <v>5</v>
      </c>
      <c r="E3" s="7">
        <f>C3*D3</f>
        <v>462</v>
      </c>
    </row>
    <row r="4" spans="1:5" x14ac:dyDescent="0.25">
      <c r="A4" s="4">
        <v>3</v>
      </c>
      <c r="B4" s="5">
        <f>WORKDAY(B3,1,feries!$B$2:$B$13)</f>
        <v>43110</v>
      </c>
      <c r="C4" s="7">
        <v>92.4</v>
      </c>
      <c r="D4" s="8">
        <v>5</v>
      </c>
      <c r="E4" s="7">
        <f t="shared" ref="E4:E15" si="0">C4*D4</f>
        <v>462</v>
      </c>
    </row>
    <row r="5" spans="1:5" x14ac:dyDescent="0.25">
      <c r="A5" s="4">
        <v>4</v>
      </c>
      <c r="B5" s="5">
        <f>WORKDAY(B4,1,feries!$B$2:$B$13)</f>
        <v>43111</v>
      </c>
      <c r="C5" s="7">
        <v>92.4</v>
      </c>
      <c r="D5" s="8">
        <v>5</v>
      </c>
      <c r="E5" s="7">
        <f t="shared" si="0"/>
        <v>462</v>
      </c>
    </row>
    <row r="6" spans="1:5" x14ac:dyDescent="0.25">
      <c r="A6" s="4">
        <v>5</v>
      </c>
      <c r="B6" s="5">
        <f>WORKDAY(B5,1,feries!$B$2:$B$13)</f>
        <v>43112</v>
      </c>
      <c r="C6" s="7">
        <v>92.4</v>
      </c>
      <c r="D6" s="8">
        <v>5</v>
      </c>
      <c r="E6" s="7">
        <f t="shared" si="0"/>
        <v>462</v>
      </c>
    </row>
    <row r="7" spans="1:5" x14ac:dyDescent="0.25">
      <c r="A7" s="4">
        <v>6</v>
      </c>
      <c r="B7" s="5">
        <f>WORKDAY(B6,1,feries!$B$2:$B$13)</f>
        <v>43115</v>
      </c>
      <c r="C7" s="7">
        <v>92.4</v>
      </c>
      <c r="D7" s="8">
        <v>5</v>
      </c>
      <c r="E7" s="7">
        <f t="shared" si="0"/>
        <v>462</v>
      </c>
    </row>
    <row r="8" spans="1:5" x14ac:dyDescent="0.25">
      <c r="A8" s="4">
        <v>7</v>
      </c>
      <c r="B8" s="5">
        <f>WORKDAY(B7,1,feries!$B$2:$B$13)</f>
        <v>43116</v>
      </c>
      <c r="C8" s="7">
        <v>92.4</v>
      </c>
      <c r="D8" s="8">
        <v>5</v>
      </c>
      <c r="E8" s="7">
        <f t="shared" si="0"/>
        <v>462</v>
      </c>
    </row>
    <row r="9" spans="1:5" x14ac:dyDescent="0.25">
      <c r="A9" s="4">
        <v>8</v>
      </c>
      <c r="B9" s="5">
        <f>WORKDAY(B8,1,feries!$B$2:$B$13)</f>
        <v>43117</v>
      </c>
      <c r="C9" s="7">
        <v>92.4</v>
      </c>
      <c r="D9" s="8">
        <v>5</v>
      </c>
      <c r="E9" s="7">
        <f t="shared" si="0"/>
        <v>462</v>
      </c>
    </row>
    <row r="10" spans="1:5" x14ac:dyDescent="0.25">
      <c r="A10" s="4">
        <v>9</v>
      </c>
      <c r="B10" s="5">
        <f>WORKDAY(B9,1,feries!$B$2:$B$13)</f>
        <v>43118</v>
      </c>
      <c r="C10" s="7">
        <v>92.4</v>
      </c>
      <c r="D10" s="8">
        <v>5</v>
      </c>
      <c r="E10" s="7">
        <f t="shared" si="0"/>
        <v>462</v>
      </c>
    </row>
    <row r="11" spans="1:5" x14ac:dyDescent="0.25">
      <c r="A11" s="4">
        <v>10</v>
      </c>
      <c r="B11" s="5">
        <f>WORKDAY(B10,1,feries!$B$2:$B$13)</f>
        <v>43119</v>
      </c>
      <c r="C11" s="7">
        <v>92.4</v>
      </c>
      <c r="D11" s="8">
        <v>5</v>
      </c>
      <c r="E11" s="7">
        <f t="shared" si="0"/>
        <v>462</v>
      </c>
    </row>
    <row r="12" spans="1:5" x14ac:dyDescent="0.25">
      <c r="A12" s="4">
        <v>11</v>
      </c>
      <c r="B12" s="5">
        <f>WORKDAY(B11,1,feries!$B$2:$B$13)</f>
        <v>43122</v>
      </c>
      <c r="C12" s="7">
        <v>92.4</v>
      </c>
      <c r="D12" s="8">
        <v>5</v>
      </c>
      <c r="E12" s="7">
        <f t="shared" si="0"/>
        <v>462</v>
      </c>
    </row>
    <row r="13" spans="1:5" x14ac:dyDescent="0.25">
      <c r="A13" s="4">
        <v>12</v>
      </c>
      <c r="B13" s="5">
        <f>WORKDAY(B12,1,feries!$B$2:$B$13)</f>
        <v>43123</v>
      </c>
      <c r="C13" s="7">
        <v>92.4</v>
      </c>
      <c r="D13" s="8">
        <v>5</v>
      </c>
      <c r="E13" s="7">
        <f t="shared" si="0"/>
        <v>462</v>
      </c>
    </row>
    <row r="14" spans="1:5" x14ac:dyDescent="0.25">
      <c r="A14" s="4">
        <v>13</v>
      </c>
      <c r="B14" s="5">
        <f>WORKDAY(B13,1,feries!$B$2:$B$13)</f>
        <v>43124</v>
      </c>
      <c r="C14" s="7">
        <v>92.4</v>
      </c>
      <c r="D14" s="8">
        <v>5</v>
      </c>
      <c r="E14" s="7">
        <f t="shared" si="0"/>
        <v>462</v>
      </c>
    </row>
    <row r="15" spans="1:5" x14ac:dyDescent="0.25">
      <c r="A15" s="4">
        <v>14</v>
      </c>
      <c r="B15" s="5">
        <f>WORKDAY(B14,1,feries!$B$2:$B$13)</f>
        <v>43125</v>
      </c>
      <c r="C15" s="9">
        <v>92.4</v>
      </c>
      <c r="D15" s="10">
        <v>5</v>
      </c>
      <c r="E15" s="9">
        <f t="shared" si="0"/>
        <v>462</v>
      </c>
    </row>
    <row r="16" spans="1:5" x14ac:dyDescent="0.25">
      <c r="A16" s="12" t="s">
        <v>4</v>
      </c>
      <c r="B16" s="13"/>
      <c r="C16" s="13"/>
      <c r="D16" s="14"/>
      <c r="E16" s="11">
        <f>SUM(E2:E15)</f>
        <v>6468</v>
      </c>
    </row>
  </sheetData>
  <mergeCells count="2">
    <mergeCell ref="A16:D16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D5" sqref="D5"/>
    </sheetView>
  </sheetViews>
  <sheetFormatPr baseColWidth="10" defaultRowHeight="15" x14ac:dyDescent="0.25"/>
  <cols>
    <col min="1" max="1" width="18.28515625" bestFit="1" customWidth="1"/>
    <col min="2" max="2" width="10.7109375" style="17" bestFit="1" customWidth="1"/>
  </cols>
  <sheetData>
    <row r="1" spans="1:3" x14ac:dyDescent="0.25">
      <c r="C1">
        <f>+'[1]2018'!A1:A2</f>
        <v>2018</v>
      </c>
    </row>
    <row r="2" spans="1:3" x14ac:dyDescent="0.25">
      <c r="A2" t="s">
        <v>5</v>
      </c>
      <c r="B2" s="17">
        <f>+DATE($C$1,1,1)</f>
        <v>43101</v>
      </c>
      <c r="C2" t="str">
        <f>+TEXT(B2,"jjjj")</f>
        <v>lundi</v>
      </c>
    </row>
    <row r="3" spans="1:3" x14ac:dyDescent="0.25">
      <c r="A3" t="s">
        <v>6</v>
      </c>
      <c r="B3" s="17">
        <f>+DATE(C1,3,29.56+0.979*MOD(204-11*MOD(C1,19),30)-WEEKDAY(DATE(C1,3,28.56+0.979*MOD(204-11*MOD(C1,19),30))))</f>
        <v>43191</v>
      </c>
      <c r="C3" t="str">
        <f t="shared" ref="C3:C13" si="0">+TEXT(B3,"jjjj")</f>
        <v>dimanche</v>
      </c>
    </row>
    <row r="4" spans="1:3" x14ac:dyDescent="0.25">
      <c r="A4" t="s">
        <v>7</v>
      </c>
      <c r="B4" s="17">
        <f>+B3+1</f>
        <v>43192</v>
      </c>
      <c r="C4" t="str">
        <f t="shared" si="0"/>
        <v>lundi</v>
      </c>
    </row>
    <row r="5" spans="1:3" x14ac:dyDescent="0.25">
      <c r="A5" t="s">
        <v>8</v>
      </c>
      <c r="B5" s="17">
        <f>+DATE(C1,5,1)</f>
        <v>43221</v>
      </c>
      <c r="C5" t="str">
        <f t="shared" si="0"/>
        <v>mardi</v>
      </c>
    </row>
    <row r="6" spans="1:3" x14ac:dyDescent="0.25">
      <c r="A6" t="s">
        <v>9</v>
      </c>
      <c r="B6" s="17">
        <f>+DATE(C1,5,8)</f>
        <v>43228</v>
      </c>
      <c r="C6" t="str">
        <f t="shared" si="0"/>
        <v>mardi</v>
      </c>
    </row>
    <row r="7" spans="1:3" x14ac:dyDescent="0.25">
      <c r="A7" t="s">
        <v>10</v>
      </c>
      <c r="B7" s="17">
        <f>+B3+39</f>
        <v>43230</v>
      </c>
      <c r="C7" t="str">
        <f t="shared" si="0"/>
        <v>jeudi</v>
      </c>
    </row>
    <row r="8" spans="1:3" x14ac:dyDescent="0.25">
      <c r="A8" t="s">
        <v>11</v>
      </c>
      <c r="B8" s="17">
        <f>+B3+50</f>
        <v>43241</v>
      </c>
      <c r="C8" t="str">
        <f t="shared" si="0"/>
        <v>lundi</v>
      </c>
    </row>
    <row r="9" spans="1:3" x14ac:dyDescent="0.25">
      <c r="A9" t="s">
        <v>12</v>
      </c>
      <c r="B9" s="17">
        <f>+DATE(C1,7,14)</f>
        <v>43295</v>
      </c>
      <c r="C9" t="str">
        <f t="shared" si="0"/>
        <v>samedi</v>
      </c>
    </row>
    <row r="10" spans="1:3" x14ac:dyDescent="0.25">
      <c r="A10" t="s">
        <v>13</v>
      </c>
      <c r="B10" s="17">
        <f>+DATE(C1,8,15)</f>
        <v>43327</v>
      </c>
      <c r="C10" t="str">
        <f t="shared" si="0"/>
        <v>mercredi</v>
      </c>
    </row>
    <row r="11" spans="1:3" x14ac:dyDescent="0.25">
      <c r="A11" t="s">
        <v>14</v>
      </c>
      <c r="B11" s="17">
        <f>+DATE(C1,11,1)</f>
        <v>43405</v>
      </c>
      <c r="C11" t="str">
        <f t="shared" si="0"/>
        <v>jeudi</v>
      </c>
    </row>
    <row r="12" spans="1:3" x14ac:dyDescent="0.25">
      <c r="A12" t="s">
        <v>15</v>
      </c>
      <c r="B12" s="17">
        <f>+DATE(C1,11,11)</f>
        <v>43415</v>
      </c>
      <c r="C12" t="str">
        <f t="shared" si="0"/>
        <v>dimanche</v>
      </c>
    </row>
    <row r="13" spans="1:3" x14ac:dyDescent="0.25">
      <c r="A13" t="s">
        <v>16</v>
      </c>
      <c r="B13" s="17">
        <f>+DATE(C1,12,25)</f>
        <v>43459</v>
      </c>
      <c r="C13" t="str">
        <f t="shared" si="0"/>
        <v>mardi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feries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christelle heuillon</cp:lastModifiedBy>
  <dcterms:created xsi:type="dcterms:W3CDTF">2018-02-21T07:53:29Z</dcterms:created>
  <dcterms:modified xsi:type="dcterms:W3CDTF">2018-02-21T08:59:20Z</dcterms:modified>
</cp:coreProperties>
</file>