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9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mpt\Downloads\"/>
    </mc:Choice>
  </mc:AlternateContent>
  <bookViews>
    <workbookView xWindow="0" yWindow="0" windowWidth="14370" windowHeight="7335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D15" i="1"/>
  <c r="B15" i="1" s="1"/>
  <c r="C15" i="1"/>
  <c r="D16" i="1"/>
  <c r="B16" i="1" s="1"/>
  <c r="D17" i="1"/>
  <c r="C17" i="1" s="1"/>
  <c r="C16" i="1"/>
  <c r="B17" i="1" l="1"/>
</calcChain>
</file>

<file path=xl/sharedStrings.xml><?xml version="1.0" encoding="utf-8"?>
<sst xmlns="http://schemas.openxmlformats.org/spreadsheetml/2006/main" count="55" uniqueCount="29">
  <si>
    <t>Client</t>
  </si>
  <si>
    <t>Marque</t>
  </si>
  <si>
    <t>Trimestre</t>
  </si>
  <si>
    <t>Montant</t>
  </si>
  <si>
    <t>Prestation</t>
  </si>
  <si>
    <t>Statut</t>
  </si>
  <si>
    <t>ABC</t>
  </si>
  <si>
    <t>OPEL</t>
  </si>
  <si>
    <t>T1</t>
  </si>
  <si>
    <t>Achat</t>
  </si>
  <si>
    <t>ACTIF</t>
  </si>
  <si>
    <t>DEF</t>
  </si>
  <si>
    <t>RENAULT</t>
  </si>
  <si>
    <t>T3</t>
  </si>
  <si>
    <t>Leasing</t>
  </si>
  <si>
    <t>GHI</t>
  </si>
  <si>
    <t>T4</t>
  </si>
  <si>
    <t>JKL</t>
  </si>
  <si>
    <t>VKSW</t>
  </si>
  <si>
    <t>INACTIF</t>
  </si>
  <si>
    <t>MNO</t>
  </si>
  <si>
    <t>FORD</t>
  </si>
  <si>
    <t>PQR</t>
  </si>
  <si>
    <t>PEUGEOT</t>
  </si>
  <si>
    <t>T2</t>
  </si>
  <si>
    <t>STU</t>
  </si>
  <si>
    <t>VWX</t>
  </si>
  <si>
    <t>YZ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</si>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</sst>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1">
    <xf numFmtId="0" fontId="0" fillId="0" borderId="0" xfId="0"/>
    <xf numFmtId="0" fontId="0" fillId="0" borderId="1" xfId="0" applyBorder="1"/>
    <xf numFmtId="44" fontId="0" fillId="0" borderId="1" xfId="1" applyFont="1" applyBorder="1"/>
    <xf numFmtId="0" fontId="0" fillId="2" borderId="1" xfId="0" applyFill="1" applyBorder="1"/>
    <xf numFmtId="0" fontId="2" fillId="2" borderId="1" xfId="0" applyFont="1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8" fontId="0" fillId="2" borderId="1" xfId="0" applyNumberFormat="1" applyFill="1" applyBorder="1"/>
    <xf numFmtId="8" fontId="0" fillId="0" borderId="0" xfId="0" applyNumberFormat="1"/>
    <xf numFmtId="0" fontId="3" fillId="3" borderId="5" xfId="0" applyFont="1" applyFill="1" applyBorder="1"/>
    <xf numFmtId="0" fontId="0" fillId="3" borderId="5" xfId="0" applyFill="1" applyBorder="1"/>
    <xf numFmtId="0" fontId="0" fillId="3" borderId="1" xfId="0" applyFill="1" applyBorder="1"/>
    <xf numFmtId="0" fontId="0" fillId="3" borderId="8" xfId="0" applyFill="1" applyBorder="1"/>
    <xf numFmtId="44" fontId="0" fillId="0" borderId="1" xfId="1" applyFont="1" applyFill="1" applyBorder="1"/>
    <xf numFmtId="44" fontId="0" fillId="0" borderId="8" xfId="1" applyFont="1" applyFill="1" applyBorder="1"/>
  </cellXfs>
  <cellStyles count="2">
    <cellStyle name="Monétaire" xfId="1" builtinId="4"/>
    <cellStyle name="Normal" xfId="0" builtinId="0"/>
  </cellStyles>
  <dxfs count="11">
    <dxf>
      <numFmt numFmtId="0" formatCode="General"/>
      <fill>
        <patternFill patternType="solid">
          <fgColor indexed="64"/>
          <bgColor theme="5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G10" totalsRowShown="0" headerRowDxfId="10" headerRowBorderDxfId="9" tableBorderDxfId="8" totalsRowBorderDxfId="7">
  <autoFilter ref="A1:G10"/>
  <sortState ref="A2:F10">
    <sortCondition ref="D1:D10"/>
  </sortState>
  <tableColumns count="7">
    <tableColumn id="1" name="Client" dataDxfId="6"/>
    <tableColumn id="2" name="Marque" dataDxfId="5"/>
    <tableColumn id="3" name="Trimestre" dataDxfId="4"/>
    <tableColumn id="4" name="Montant" dataDxfId="3" dataCellStyle="Monétaire"/>
    <tableColumn id="5" name="Prestation" dataDxfId="2"/>
    <tableColumn id="6" name="Statut" dataDxfId="1"/>
    <tableColumn id="8" name="Colonne1" dataDxfId="0">
      <calculatedColumnFormula>+SUM(D2)+(ROW()/9^9)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abSelected="1" workbookViewId="0">
      <selection activeCell="F14" sqref="F14"/>
    </sheetView>
  </sheetViews>
  <sheetFormatPr baseColWidth="10" defaultRowHeight="15" x14ac:dyDescent="0.25"/>
  <cols>
    <col min="3" max="3" width="11.7109375" customWidth="1"/>
    <col min="4" max="4" width="11.85546875" bestFit="1" customWidth="1"/>
    <col min="5" max="5" width="12.28515625" customWidth="1"/>
    <col min="7" max="7" width="11.42578125" customWidth="1"/>
  </cols>
  <sheetData>
    <row r="1" spans="1:7" x14ac:dyDescent="0.25">
      <c r="A1" s="7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9" t="s">
        <v>5</v>
      </c>
      <c r="G1" s="15" t="s">
        <v>28</v>
      </c>
    </row>
    <row r="2" spans="1:7" x14ac:dyDescent="0.25">
      <c r="A2" s="5" t="s">
        <v>25</v>
      </c>
      <c r="B2" s="1" t="s">
        <v>12</v>
      </c>
      <c r="C2" s="1" t="s">
        <v>8</v>
      </c>
      <c r="D2" s="2">
        <v>18000</v>
      </c>
      <c r="E2" s="1" t="s">
        <v>9</v>
      </c>
      <c r="F2" s="6" t="s">
        <v>10</v>
      </c>
      <c r="G2" s="16">
        <f t="shared" ref="G2:G10" si="0">+SUM(D2)+(ROW()/9^9)</f>
        <v>18000.000000005162</v>
      </c>
    </row>
    <row r="3" spans="1:7" x14ac:dyDescent="0.25">
      <c r="A3" s="5" t="s">
        <v>6</v>
      </c>
      <c r="B3" s="1" t="s">
        <v>7</v>
      </c>
      <c r="C3" s="1" t="s">
        <v>8</v>
      </c>
      <c r="D3" s="2">
        <v>20000</v>
      </c>
      <c r="E3" s="1" t="s">
        <v>9</v>
      </c>
      <c r="F3" s="6" t="s">
        <v>10</v>
      </c>
      <c r="G3" s="17">
        <f t="shared" si="0"/>
        <v>20000.000000007745</v>
      </c>
    </row>
    <row r="4" spans="1:7" x14ac:dyDescent="0.25">
      <c r="A4" s="5" t="s">
        <v>17</v>
      </c>
      <c r="B4" s="1" t="s">
        <v>18</v>
      </c>
      <c r="C4" s="1" t="s">
        <v>8</v>
      </c>
      <c r="D4" s="2">
        <v>22000</v>
      </c>
      <c r="E4" s="1" t="s">
        <v>14</v>
      </c>
      <c r="F4" s="6" t="s">
        <v>19</v>
      </c>
      <c r="G4" s="17">
        <f t="shared" si="0"/>
        <v>22000.000000010325</v>
      </c>
    </row>
    <row r="5" spans="1:7" x14ac:dyDescent="0.25">
      <c r="A5" s="5" t="s">
        <v>11</v>
      </c>
      <c r="B5" s="1" t="s">
        <v>12</v>
      </c>
      <c r="C5" s="1" t="s">
        <v>13</v>
      </c>
      <c r="D5" s="2">
        <v>24000</v>
      </c>
      <c r="E5" s="1" t="s">
        <v>14</v>
      </c>
      <c r="F5" s="6" t="s">
        <v>10</v>
      </c>
      <c r="G5" s="17">
        <f t="shared" si="0"/>
        <v>24000.000000012908</v>
      </c>
    </row>
    <row r="6" spans="1:7" x14ac:dyDescent="0.25">
      <c r="A6" s="5" t="s">
        <v>27</v>
      </c>
      <c r="B6" s="1" t="s">
        <v>21</v>
      </c>
      <c r="C6" s="1" t="s">
        <v>13</v>
      </c>
      <c r="D6" s="2">
        <v>24000</v>
      </c>
      <c r="E6" s="1" t="s">
        <v>9</v>
      </c>
      <c r="F6" s="6" t="s">
        <v>10</v>
      </c>
      <c r="G6" s="17">
        <f t="shared" si="0"/>
        <v>24000.000000015487</v>
      </c>
    </row>
    <row r="7" spans="1:7" x14ac:dyDescent="0.25">
      <c r="A7" s="5" t="s">
        <v>26</v>
      </c>
      <c r="B7" s="1" t="s">
        <v>12</v>
      </c>
      <c r="C7" s="1" t="s">
        <v>16</v>
      </c>
      <c r="D7" s="2">
        <v>25000</v>
      </c>
      <c r="E7" s="1" t="s">
        <v>9</v>
      </c>
      <c r="F7" s="6" t="s">
        <v>19</v>
      </c>
      <c r="G7" s="17">
        <f t="shared" si="0"/>
        <v>25000.00000001807</v>
      </c>
    </row>
    <row r="8" spans="1:7" x14ac:dyDescent="0.25">
      <c r="A8" s="5" t="s">
        <v>15</v>
      </c>
      <c r="B8" s="1" t="s">
        <v>12</v>
      </c>
      <c r="C8" s="1" t="s">
        <v>16</v>
      </c>
      <c r="D8" s="19">
        <v>40000</v>
      </c>
      <c r="E8" s="1" t="s">
        <v>14</v>
      </c>
      <c r="F8" s="6" t="s">
        <v>10</v>
      </c>
      <c r="G8" s="17">
        <f t="shared" si="0"/>
        <v>40000.000000020649</v>
      </c>
    </row>
    <row r="9" spans="1:7" x14ac:dyDescent="0.25">
      <c r="A9" s="5" t="s">
        <v>20</v>
      </c>
      <c r="B9" s="1" t="s">
        <v>21</v>
      </c>
      <c r="C9" s="1" t="s">
        <v>8</v>
      </c>
      <c r="D9" s="19">
        <v>45000</v>
      </c>
      <c r="E9" s="1" t="s">
        <v>9</v>
      </c>
      <c r="F9" s="6" t="s">
        <v>10</v>
      </c>
      <c r="G9" s="17">
        <f t="shared" si="0"/>
        <v>45000.000000023232</v>
      </c>
    </row>
    <row r="10" spans="1:7" x14ac:dyDescent="0.25">
      <c r="A10" s="10" t="s">
        <v>22</v>
      </c>
      <c r="B10" s="11" t="s">
        <v>23</v>
      </c>
      <c r="C10" s="11" t="s">
        <v>24</v>
      </c>
      <c r="D10" s="20">
        <v>45000</v>
      </c>
      <c r="E10" s="11" t="s">
        <v>9</v>
      </c>
      <c r="F10" s="12" t="s">
        <v>10</v>
      </c>
      <c r="G10" s="18">
        <f t="shared" si="0"/>
        <v>45000.000000025815</v>
      </c>
    </row>
    <row r="14" spans="1:7" x14ac:dyDescent="0.25">
      <c r="A14" s="3"/>
      <c r="B14" s="3" t="s">
        <v>0</v>
      </c>
      <c r="C14" s="3" t="s">
        <v>1</v>
      </c>
      <c r="D14" s="3" t="s">
        <v>3</v>
      </c>
    </row>
    <row r="15" spans="1:7" x14ac:dyDescent="0.25">
      <c r="A15" s="4">
        <v>1</v>
      </c>
      <c r="B15" s="13" t="str">
        <f>+INDEX(Tableau1[Client],MATCH(D15,$G$2:$G$10,0))</f>
        <v>PQR</v>
      </c>
      <c r="C15" s="13" t="str">
        <f>+INDEX(Tableau1[Marque],MATCH(D15,G2:G10,0))</f>
        <v>PEUGEOT</v>
      </c>
      <c r="D15" s="13">
        <f>LARGE(G2:G10,A15)</f>
        <v>45000.000000025815</v>
      </c>
      <c r="F15" s="14"/>
    </row>
    <row r="16" spans="1:7" x14ac:dyDescent="0.25">
      <c r="A16" s="4">
        <v>2</v>
      </c>
      <c r="B16" s="13" t="str">
        <f>+INDEX(Tableau1[Client],MATCH(D16,$G$2:$G$10,0))</f>
        <v>MNO</v>
      </c>
      <c r="C16" s="13" t="str">
        <f>+INDEX(Tableau1[Marque],MATCH(D16,G3:G11,0))</f>
        <v>RENAULT</v>
      </c>
      <c r="D16" s="13">
        <f t="shared" ref="D16:D17" si="1">LARGE(G3:G11,A16)</f>
        <v>45000.000000023232</v>
      </c>
      <c r="F16" s="14"/>
    </row>
    <row r="17" spans="1:6" x14ac:dyDescent="0.25">
      <c r="A17" s="4">
        <v>3</v>
      </c>
      <c r="B17" s="13" t="str">
        <f>+INDEX(Tableau1[Client],MATCH(D17,$G$2:$G$10,0))</f>
        <v>GHI</v>
      </c>
      <c r="C17" s="13" t="str">
        <f>+INDEX(Tableau1[Marque],MATCH(D17,G4:G12,0))</f>
        <v>FORD</v>
      </c>
      <c r="D17" s="13">
        <f t="shared" si="1"/>
        <v>40000.000000020649</v>
      </c>
      <c r="F17" s="14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vanniera</dc:creator>
  <cp:lastModifiedBy>comptabilité MENARA</cp:lastModifiedBy>
  <dcterms:created xsi:type="dcterms:W3CDTF">2016-06-28T09:17:04Z</dcterms:created>
  <dcterms:modified xsi:type="dcterms:W3CDTF">2016-06-28T09:51:56Z</dcterms:modified>
</cp:coreProperties>
</file>