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codeName="{DD97A8EA-9A9A-E61F-A557-7D5A7D7259CE}"/>
  <workbookPr codeName="ThisWorkbook" defaultThemeVersion="124226"/>
  <mc:AlternateContent xmlns:mc="http://schemas.openxmlformats.org/markup-compatibility/2006">
    <mc:Choice Requires="x15">
      <x15ac:absPath xmlns:x15ac="http://schemas.microsoft.com/office/spreadsheetml/2010/11/ac" url="E:\dossier professionnel\IFAP et IFAS\0-DOCUMENTS IFAS et IFAP\a la place de formeis\"/>
    </mc:Choice>
  </mc:AlternateContent>
  <xr:revisionPtr revIDLastSave="0" documentId="13_ncr:1_{7A89A4A3-DDA3-469A-906F-ED38DA31C097}" xr6:coauthVersionLast="47" xr6:coauthVersionMax="47" xr10:uidLastSave="{00000000-0000-0000-0000-000000000000}"/>
  <bookViews>
    <workbookView xWindow="-120" yWindow="-120" windowWidth="25440" windowHeight="15390" tabRatio="920" activeTab="3" xr2:uid="{00000000-000D-0000-FFFF-FFFF00000000}"/>
  </bookViews>
  <sheets>
    <sheet name="A LIRE" sheetId="18" r:id="rId1"/>
    <sheet name="LISTING PROMO" sheetId="5" r:id="rId2"/>
    <sheet name="TABLEAU VERIFICATION" sheetId="2" r:id="rId3"/>
    <sheet name="Feuille d'appel" sheetId="7" r:id="rId4"/>
    <sheet name="Absence" sheetId="6" r:id="rId5"/>
    <sheet name="STAGES 1" sheetId="10" r:id="rId6"/>
    <sheet name="STAGES 2" sheetId="15" r:id="rId7"/>
    <sheet name="STAGES 3" sheetId="16" r:id="rId8"/>
    <sheet name="STAGES 4" sheetId="17" r:id="rId9"/>
    <sheet name="RECAP STAGES" sheetId="14" r:id="rId10"/>
    <sheet name="tableau_fin_de_formation" sheetId="9" r:id="rId11"/>
    <sheet name="Tab Equival" sheetId="4" r:id="rId12"/>
    <sheet name="listes" sheetId="8" r:id="rId13"/>
  </sheets>
  <externalReferences>
    <externalReference r:id="rId14"/>
    <externalReference r:id="rId15"/>
  </externalReferences>
  <definedNames>
    <definedName name="_xlnm._FilterDatabase" localSheetId="2" hidden="1">'TABLEAU VERIFICATION'!$A$1:$H$41</definedName>
    <definedName name="acquis_prom">listes!$J$1:$J$3</definedName>
    <definedName name="AFGSU" localSheetId="11">[1]Résultats!$BE$6:$BE$7</definedName>
    <definedName name="AFGSU">'TABLEAU VERIFICATION'!$J$3:$J$3</definedName>
    <definedName name="AvantJury" localSheetId="11">[1]Résultats!$BE$10:$BE$11</definedName>
    <definedName name="AvantJury">'TABLEAU VERIFICATION'!#REF!</definedName>
    <definedName name="Civilité" localSheetId="11">[1]Résultats!$BE$8:$BE$9</definedName>
    <definedName name="Civilité">'TABLEAU VERIFICATION'!$J$4:$J$4</definedName>
    <definedName name="competence">listes!#REF!</definedName>
    <definedName name="competences">listes!$H$1:$H$6</definedName>
    <definedName name="compétences">listes!$H$1:$H$7</definedName>
    <definedName name="diplomes">listes!$C$1:$C$10</definedName>
    <definedName name="Dispenses" localSheetId="11">[1]Résultats!$BE$17:$BE$32</definedName>
    <definedName name="Dispenses">'TABLEAU VERIFICATION'!$J$9:$J$19</definedName>
    <definedName name="Fin_tableau" localSheetId="11">#REF!</definedName>
    <definedName name="Fin_tableau">#REF!</definedName>
    <definedName name="_xlnm.Print_Titles" localSheetId="3">'Feuille d''appel'!$1:$2</definedName>
    <definedName name="_xlnm.Print_Titles" localSheetId="2">'TABLEAU VERIFICATION'!$1:$2</definedName>
    <definedName name="listeCodeDepartements">'[2]Réf. des codes Départements'!$A$3:$A$104</definedName>
    <definedName name="Notes_DPAS" localSheetId="11">#REF!</definedName>
    <definedName name="Notes_DPAS">#REF!</definedName>
    <definedName name="oui_non">listes!$F$1:$F$2</definedName>
    <definedName name="_xlnm.Print_Area" localSheetId="11">'Tab Equival'!$A$1:$L$23</definedName>
    <definedName name="_xlnm.Print_Area" localSheetId="2">'TABLEAU VERIFICATION'!$A$1:$J$41</definedName>
  </definedNames>
  <calcPr calcId="191029"/>
</workbook>
</file>

<file path=xl/calcChain.xml><?xml version="1.0" encoding="utf-8"?>
<calcChain xmlns="http://schemas.openxmlformats.org/spreadsheetml/2006/main">
  <c r="O5" i="14" l="1"/>
  <c r="O6" i="14"/>
  <c r="O7" i="14"/>
  <c r="O8" i="14"/>
  <c r="O9" i="14"/>
  <c r="O10" i="14"/>
  <c r="O11" i="14"/>
  <c r="O12" i="14"/>
  <c r="O13" i="14"/>
  <c r="O14" i="14"/>
  <c r="O15" i="14"/>
  <c r="O16" i="14"/>
  <c r="O17" i="14"/>
  <c r="O18" i="14"/>
  <c r="O19" i="14"/>
  <c r="O20" i="14"/>
  <c r="O21" i="14"/>
  <c r="O22" i="14"/>
  <c r="O23" i="14"/>
  <c r="O24" i="14"/>
  <c r="O25" i="14"/>
  <c r="O26" i="14"/>
  <c r="O27" i="14"/>
  <c r="O28" i="14"/>
  <c r="O29" i="14"/>
  <c r="O30" i="14"/>
  <c r="O31" i="14"/>
  <c r="O32" i="14"/>
  <c r="O33" i="14"/>
  <c r="O34" i="14"/>
  <c r="P5" i="14"/>
  <c r="P6" i="14"/>
  <c r="P7" i="14"/>
  <c r="P8" i="14"/>
  <c r="P9" i="14"/>
  <c r="P10" i="14"/>
  <c r="P11" i="14"/>
  <c r="P12" i="14"/>
  <c r="P13" i="14"/>
  <c r="P14" i="14"/>
  <c r="P15" i="14"/>
  <c r="P16" i="14"/>
  <c r="P17" i="14"/>
  <c r="P18" i="14"/>
  <c r="P19" i="14"/>
  <c r="P20" i="14"/>
  <c r="P21" i="14"/>
  <c r="P22" i="14"/>
  <c r="P23" i="14"/>
  <c r="P24" i="14"/>
  <c r="P25" i="14"/>
  <c r="P26" i="14"/>
  <c r="P27" i="14"/>
  <c r="P28" i="14"/>
  <c r="P29" i="14"/>
  <c r="P30" i="14"/>
  <c r="P31" i="14"/>
  <c r="P32" i="14"/>
  <c r="P33" i="14"/>
  <c r="P34" i="14"/>
  <c r="Q5" i="14"/>
  <c r="Q6" i="14"/>
  <c r="Q7" i="14"/>
  <c r="Q8" i="14"/>
  <c r="Q9" i="14"/>
  <c r="Q10" i="14"/>
  <c r="Q11" i="14"/>
  <c r="Q12" i="14"/>
  <c r="Q13" i="14"/>
  <c r="Q14" i="14"/>
  <c r="Q15" i="14"/>
  <c r="Q16" i="14"/>
  <c r="Q17" i="14"/>
  <c r="Q18" i="14"/>
  <c r="Q19" i="14"/>
  <c r="Q20" i="14"/>
  <c r="Q21" i="14"/>
  <c r="Q22" i="14"/>
  <c r="Q23" i="14"/>
  <c r="Q24" i="14"/>
  <c r="Q25" i="14"/>
  <c r="Q26" i="14"/>
  <c r="Q27" i="14"/>
  <c r="Q28" i="14"/>
  <c r="Q29" i="14"/>
  <c r="Q30" i="14"/>
  <c r="Q31" i="14"/>
  <c r="Q32" i="14"/>
  <c r="Q33" i="14"/>
  <c r="Q34" i="14"/>
  <c r="R5" i="14"/>
  <c r="R6" i="14"/>
  <c r="R7" i="14"/>
  <c r="R8" i="14"/>
  <c r="R9" i="14"/>
  <c r="R10" i="14"/>
  <c r="R11" i="14"/>
  <c r="R12" i="14"/>
  <c r="R13" i="14"/>
  <c r="R14" i="14"/>
  <c r="R15" i="14"/>
  <c r="R16" i="14"/>
  <c r="R17" i="14"/>
  <c r="R18" i="14"/>
  <c r="R19" i="14"/>
  <c r="R20" i="14"/>
  <c r="R21" i="14"/>
  <c r="R22" i="14"/>
  <c r="R23" i="14"/>
  <c r="R24" i="14"/>
  <c r="R25" i="14"/>
  <c r="R26" i="14"/>
  <c r="R27" i="14"/>
  <c r="R28" i="14"/>
  <c r="R29" i="14"/>
  <c r="R30" i="14"/>
  <c r="R31" i="14"/>
  <c r="R32" i="14"/>
  <c r="R33" i="14"/>
  <c r="R34" i="14"/>
  <c r="T34" i="14"/>
  <c r="T5" i="14"/>
  <c r="T6" i="14"/>
  <c r="T7" i="14"/>
  <c r="T8" i="14"/>
  <c r="T9" i="14"/>
  <c r="T10" i="14"/>
  <c r="T11" i="14"/>
  <c r="T12" i="14"/>
  <c r="T13" i="14"/>
  <c r="T14" i="14"/>
  <c r="T15" i="14"/>
  <c r="T16" i="14"/>
  <c r="T17" i="14"/>
  <c r="T18" i="14"/>
  <c r="T19" i="14"/>
  <c r="T20" i="14"/>
  <c r="T21" i="14"/>
  <c r="T22" i="14"/>
  <c r="T23" i="14"/>
  <c r="T24" i="14"/>
  <c r="T25" i="14"/>
  <c r="T26" i="14"/>
  <c r="T27" i="14"/>
  <c r="T28" i="14"/>
  <c r="T29" i="14"/>
  <c r="T30" i="14"/>
  <c r="T31" i="14"/>
  <c r="T32" i="14"/>
  <c r="T33" i="14"/>
  <c r="U5" i="14"/>
  <c r="U6" i="14"/>
  <c r="U7" i="14"/>
  <c r="U8" i="14"/>
  <c r="U9" i="14"/>
  <c r="U10" i="14"/>
  <c r="U11" i="14"/>
  <c r="U12" i="14"/>
  <c r="U13" i="14"/>
  <c r="U14" i="14"/>
  <c r="U15" i="14"/>
  <c r="U16" i="14"/>
  <c r="U17" i="14"/>
  <c r="U18" i="14"/>
  <c r="U19" i="14"/>
  <c r="U20" i="14"/>
  <c r="U21" i="14"/>
  <c r="U22" i="14"/>
  <c r="U23" i="14"/>
  <c r="U24" i="14"/>
  <c r="U25" i="14"/>
  <c r="U26" i="14"/>
  <c r="U27" i="14"/>
  <c r="U28" i="14"/>
  <c r="U29" i="14"/>
  <c r="U30" i="14"/>
  <c r="U31" i="14"/>
  <c r="U32" i="14"/>
  <c r="U33" i="14"/>
  <c r="U34" i="14"/>
  <c r="V5" i="14"/>
  <c r="V6" i="14"/>
  <c r="V7" i="14"/>
  <c r="V8" i="14"/>
  <c r="V9" i="14"/>
  <c r="V10" i="14"/>
  <c r="V11" i="14"/>
  <c r="V12" i="14"/>
  <c r="V13" i="14"/>
  <c r="V14" i="14"/>
  <c r="V15" i="14"/>
  <c r="V16" i="14"/>
  <c r="V17" i="14"/>
  <c r="V18" i="14"/>
  <c r="V19" i="14"/>
  <c r="V20" i="14"/>
  <c r="V21" i="14"/>
  <c r="V22" i="14"/>
  <c r="V23" i="14"/>
  <c r="V24" i="14"/>
  <c r="V25" i="14"/>
  <c r="V26" i="14"/>
  <c r="V27" i="14"/>
  <c r="V28" i="14"/>
  <c r="V29" i="14"/>
  <c r="V30" i="14"/>
  <c r="V31" i="14"/>
  <c r="V32" i="14"/>
  <c r="V33" i="14"/>
  <c r="V34" i="14"/>
  <c r="W5" i="14"/>
  <c r="W6" i="14"/>
  <c r="W7" i="14"/>
  <c r="W8" i="14"/>
  <c r="W9" i="14"/>
  <c r="W10" i="14"/>
  <c r="W11" i="14"/>
  <c r="W12" i="14"/>
  <c r="W13" i="14"/>
  <c r="W14" i="14"/>
  <c r="W15" i="14"/>
  <c r="W16" i="14"/>
  <c r="W17" i="14"/>
  <c r="W18" i="14"/>
  <c r="W19" i="14"/>
  <c r="W20" i="14"/>
  <c r="W21" i="14"/>
  <c r="W22" i="14"/>
  <c r="W23" i="14"/>
  <c r="W24" i="14"/>
  <c r="W25" i="14"/>
  <c r="W26" i="14"/>
  <c r="W27" i="14"/>
  <c r="W28" i="14"/>
  <c r="W29" i="14"/>
  <c r="W30" i="14"/>
  <c r="W31" i="14"/>
  <c r="W32" i="14"/>
  <c r="W33" i="14"/>
  <c r="W34" i="14"/>
  <c r="Y5" i="14"/>
  <c r="Y6" i="14"/>
  <c r="Y7" i="14"/>
  <c r="Y8" i="14"/>
  <c r="Y9" i="14"/>
  <c r="Y10" i="14"/>
  <c r="Y11" i="14"/>
  <c r="Y12" i="14"/>
  <c r="Y13" i="14"/>
  <c r="Y14" i="14"/>
  <c r="Y15" i="14"/>
  <c r="Y16" i="14"/>
  <c r="Y17" i="14"/>
  <c r="Y18" i="14"/>
  <c r="Y19" i="14"/>
  <c r="Y20" i="14"/>
  <c r="Y21" i="14"/>
  <c r="Y22" i="14"/>
  <c r="Y23" i="14"/>
  <c r="Y24" i="14"/>
  <c r="Y25" i="14"/>
  <c r="Y26" i="14"/>
  <c r="Y27" i="14"/>
  <c r="Y28" i="14"/>
  <c r="Y29" i="14"/>
  <c r="Y30" i="14"/>
  <c r="Y31" i="14"/>
  <c r="Y32" i="14"/>
  <c r="Y33" i="14"/>
  <c r="Y34" i="14"/>
  <c r="Z5" i="14"/>
  <c r="Z6" i="14"/>
  <c r="Z7" i="14"/>
  <c r="Z8" i="14"/>
  <c r="Z9" i="14"/>
  <c r="Z10" i="14"/>
  <c r="Z11" i="14"/>
  <c r="Z12" i="14"/>
  <c r="Z13" i="14"/>
  <c r="Z14" i="14"/>
  <c r="Z15" i="14"/>
  <c r="Z16" i="14"/>
  <c r="Z17" i="14"/>
  <c r="Z18" i="14"/>
  <c r="Z19" i="14"/>
  <c r="Z20" i="14"/>
  <c r="Z21" i="14"/>
  <c r="Z22" i="14"/>
  <c r="Z23" i="14"/>
  <c r="Z24" i="14"/>
  <c r="Z25" i="14"/>
  <c r="Z26" i="14"/>
  <c r="Z27" i="14"/>
  <c r="Z28" i="14"/>
  <c r="Z29" i="14"/>
  <c r="Z30" i="14"/>
  <c r="Z31" i="14"/>
  <c r="Z32" i="14"/>
  <c r="Z33" i="14"/>
  <c r="Z34" i="14"/>
  <c r="AA5" i="14"/>
  <c r="AA6" i="14"/>
  <c r="AA7" i="14"/>
  <c r="AA8" i="14"/>
  <c r="AA9" i="14"/>
  <c r="AA10" i="14"/>
  <c r="AA11" i="14"/>
  <c r="AA12" i="14"/>
  <c r="AA13" i="14"/>
  <c r="AA14" i="14"/>
  <c r="AA15" i="14"/>
  <c r="AA16" i="14"/>
  <c r="AA17" i="14"/>
  <c r="AA18" i="14"/>
  <c r="AA19" i="14"/>
  <c r="AA20" i="14"/>
  <c r="AA21" i="14"/>
  <c r="AA22" i="14"/>
  <c r="AA23" i="14"/>
  <c r="AA24" i="14"/>
  <c r="AA25" i="14"/>
  <c r="AA26" i="14"/>
  <c r="AA27" i="14"/>
  <c r="AA28" i="14"/>
  <c r="AA29" i="14"/>
  <c r="AA30" i="14"/>
  <c r="AA31" i="14"/>
  <c r="AA32" i="14"/>
  <c r="AA33" i="14"/>
  <c r="AA34" i="14"/>
  <c r="AB5" i="14"/>
  <c r="AB6" i="14"/>
  <c r="AB7" i="14"/>
  <c r="AB8" i="14"/>
  <c r="AB9" i="14"/>
  <c r="AB10" i="14"/>
  <c r="AB11" i="14"/>
  <c r="AB12" i="14"/>
  <c r="AB13" i="14"/>
  <c r="AB14" i="14"/>
  <c r="AB15" i="14"/>
  <c r="AB16" i="14"/>
  <c r="AB17" i="14"/>
  <c r="AB18" i="14"/>
  <c r="AB19" i="14"/>
  <c r="AB20" i="14"/>
  <c r="AB21" i="14"/>
  <c r="AB22" i="14"/>
  <c r="AB23" i="14"/>
  <c r="AB24" i="14"/>
  <c r="AB25" i="14"/>
  <c r="AB26" i="14"/>
  <c r="AB27" i="14"/>
  <c r="AB28" i="14"/>
  <c r="AB29" i="14"/>
  <c r="AB30" i="14"/>
  <c r="AB31" i="14"/>
  <c r="AB32" i="14"/>
  <c r="AB33" i="14"/>
  <c r="AB34" i="14"/>
  <c r="AF34" i="14"/>
  <c r="AE5" i="14"/>
  <c r="AE6" i="14"/>
  <c r="AE7" i="14"/>
  <c r="AE8" i="14"/>
  <c r="AE9" i="14"/>
  <c r="AE10" i="14"/>
  <c r="AE11" i="14"/>
  <c r="AE12" i="14"/>
  <c r="AE13" i="14"/>
  <c r="AE14" i="14"/>
  <c r="AE15" i="14"/>
  <c r="AE16" i="14"/>
  <c r="AE17" i="14"/>
  <c r="AE18" i="14"/>
  <c r="AE19" i="14"/>
  <c r="AE20" i="14"/>
  <c r="AE21" i="14"/>
  <c r="AE22" i="14"/>
  <c r="AE23" i="14"/>
  <c r="AE24" i="14"/>
  <c r="AE25" i="14"/>
  <c r="AE26" i="14"/>
  <c r="AE27" i="14"/>
  <c r="AE28" i="14"/>
  <c r="AE29" i="14"/>
  <c r="AE30" i="14"/>
  <c r="AE31" i="14"/>
  <c r="AE32" i="14"/>
  <c r="AE33" i="14"/>
  <c r="AE34" i="14"/>
  <c r="AF5" i="14"/>
  <c r="AF6" i="14"/>
  <c r="AF7" i="14"/>
  <c r="AF8" i="14"/>
  <c r="AF9" i="14"/>
  <c r="AF10" i="14"/>
  <c r="AF11" i="14"/>
  <c r="AF12" i="14"/>
  <c r="AF13" i="14"/>
  <c r="AF14" i="14"/>
  <c r="AF15" i="14"/>
  <c r="AF16" i="14"/>
  <c r="AF17" i="14"/>
  <c r="AF18" i="14"/>
  <c r="AF19" i="14"/>
  <c r="AF20" i="14"/>
  <c r="AF21" i="14"/>
  <c r="AF22" i="14"/>
  <c r="AF23" i="14"/>
  <c r="AF24" i="14"/>
  <c r="AF25" i="14"/>
  <c r="AF26" i="14"/>
  <c r="AF27" i="14"/>
  <c r="AF28" i="14"/>
  <c r="AF29" i="14"/>
  <c r="AF30" i="14"/>
  <c r="AF31" i="14"/>
  <c r="AF32" i="14"/>
  <c r="AF33" i="14"/>
  <c r="AG5" i="14"/>
  <c r="AG6" i="14"/>
  <c r="AG7" i="14"/>
  <c r="AG8" i="14"/>
  <c r="AG9" i="14"/>
  <c r="AG10" i="14"/>
  <c r="AG11" i="14"/>
  <c r="AG12" i="14"/>
  <c r="AG13" i="14"/>
  <c r="AG14" i="14"/>
  <c r="AG15" i="14"/>
  <c r="AG16" i="14"/>
  <c r="AG17" i="14"/>
  <c r="AG18" i="14"/>
  <c r="AG19" i="14"/>
  <c r="AG20" i="14"/>
  <c r="AG21" i="14"/>
  <c r="AG22" i="14"/>
  <c r="AG23" i="14"/>
  <c r="AG24" i="14"/>
  <c r="AG25" i="14"/>
  <c r="AG26" i="14"/>
  <c r="AG27" i="14"/>
  <c r="AG28" i="14"/>
  <c r="AG29" i="14"/>
  <c r="AG30" i="14"/>
  <c r="AG31" i="14"/>
  <c r="AG32" i="14"/>
  <c r="AG33" i="14"/>
  <c r="AG34" i="14"/>
  <c r="AH5" i="14"/>
  <c r="AH6" i="14"/>
  <c r="AH7" i="14"/>
  <c r="AH8" i="14"/>
  <c r="AH9" i="14"/>
  <c r="AH10" i="14"/>
  <c r="AH11" i="14"/>
  <c r="AH12" i="14"/>
  <c r="AH13" i="14"/>
  <c r="AH14" i="14"/>
  <c r="AH15" i="14"/>
  <c r="AH16" i="14"/>
  <c r="AH17" i="14"/>
  <c r="AH18" i="14"/>
  <c r="AH19" i="14"/>
  <c r="AH20" i="14"/>
  <c r="AH21" i="14"/>
  <c r="AH22" i="14"/>
  <c r="AH23" i="14"/>
  <c r="AH24" i="14"/>
  <c r="AH25" i="14"/>
  <c r="AH26" i="14"/>
  <c r="AH27" i="14"/>
  <c r="AH28" i="14"/>
  <c r="AH29" i="14"/>
  <c r="AH30" i="14"/>
  <c r="AH31" i="14"/>
  <c r="AH32" i="14"/>
  <c r="AH33" i="14"/>
  <c r="AH34" i="14"/>
  <c r="AJ5" i="14"/>
  <c r="AJ6" i="14"/>
  <c r="AJ7" i="14"/>
  <c r="AJ8" i="14"/>
  <c r="AJ9" i="14"/>
  <c r="AJ10" i="14"/>
  <c r="AJ11" i="14"/>
  <c r="AJ12" i="14"/>
  <c r="AJ13" i="14"/>
  <c r="AJ14" i="14"/>
  <c r="AJ15" i="14"/>
  <c r="AJ16" i="14"/>
  <c r="AJ17" i="14"/>
  <c r="AJ18" i="14"/>
  <c r="AJ19" i="14"/>
  <c r="AJ20" i="14"/>
  <c r="AJ21" i="14"/>
  <c r="AJ22" i="14"/>
  <c r="AJ23" i="14"/>
  <c r="AJ24" i="14"/>
  <c r="AJ25" i="14"/>
  <c r="AJ26" i="14"/>
  <c r="AJ27" i="14"/>
  <c r="AJ28" i="14"/>
  <c r="AJ29" i="14"/>
  <c r="AJ30" i="14"/>
  <c r="AJ31" i="14"/>
  <c r="AJ32" i="14"/>
  <c r="AJ33" i="14"/>
  <c r="AJ34" i="14"/>
  <c r="AK5" i="14"/>
  <c r="AK6" i="14"/>
  <c r="AK7" i="14"/>
  <c r="AK8" i="14"/>
  <c r="AK9" i="14"/>
  <c r="AK10" i="14"/>
  <c r="AK11" i="14"/>
  <c r="AK12" i="14"/>
  <c r="AK13" i="14"/>
  <c r="AK14" i="14"/>
  <c r="AK15" i="14"/>
  <c r="AK16" i="14"/>
  <c r="AK17" i="14"/>
  <c r="AK18" i="14"/>
  <c r="AK19" i="14"/>
  <c r="AK20" i="14"/>
  <c r="AK21" i="14"/>
  <c r="AK22" i="14"/>
  <c r="AK23" i="14"/>
  <c r="AK24" i="14"/>
  <c r="AK25" i="14"/>
  <c r="AK26" i="14"/>
  <c r="AK27" i="14"/>
  <c r="AK28" i="14"/>
  <c r="AK29" i="14"/>
  <c r="AK30" i="14"/>
  <c r="AK31" i="14"/>
  <c r="AK32" i="14"/>
  <c r="AK33" i="14"/>
  <c r="AK34" i="14"/>
  <c r="AL5" i="14"/>
  <c r="AL6" i="14"/>
  <c r="AL7" i="14"/>
  <c r="AL8" i="14"/>
  <c r="AL9" i="14"/>
  <c r="AL10" i="14"/>
  <c r="AL11" i="14"/>
  <c r="AL12" i="14"/>
  <c r="AL13" i="14"/>
  <c r="AL14" i="14"/>
  <c r="AL15" i="14"/>
  <c r="AL16" i="14"/>
  <c r="AL17" i="14"/>
  <c r="AL18" i="14"/>
  <c r="AL19" i="14"/>
  <c r="AL20" i="14"/>
  <c r="AL21" i="14"/>
  <c r="AL22" i="14"/>
  <c r="AL23" i="14"/>
  <c r="AL24" i="14"/>
  <c r="AL25" i="14"/>
  <c r="AL26" i="14"/>
  <c r="AL27" i="14"/>
  <c r="AL28" i="14"/>
  <c r="AL29" i="14"/>
  <c r="AL30" i="14"/>
  <c r="AL31" i="14"/>
  <c r="AL32" i="14"/>
  <c r="AL33" i="14"/>
  <c r="AL34" i="14"/>
  <c r="AM5" i="14"/>
  <c r="AM6" i="14"/>
  <c r="AM7" i="14"/>
  <c r="AM8" i="14"/>
  <c r="AM9" i="14"/>
  <c r="AM10" i="14"/>
  <c r="AM11" i="14"/>
  <c r="AM12" i="14"/>
  <c r="AM13" i="14"/>
  <c r="AM14" i="14"/>
  <c r="AM15" i="14"/>
  <c r="AM16" i="14"/>
  <c r="AM17" i="14"/>
  <c r="AM18" i="14"/>
  <c r="AM19" i="14"/>
  <c r="AM20" i="14"/>
  <c r="AM21" i="14"/>
  <c r="AM22" i="14"/>
  <c r="AM23" i="14"/>
  <c r="AM24" i="14"/>
  <c r="AM25" i="14"/>
  <c r="AM26" i="14"/>
  <c r="AM27" i="14"/>
  <c r="AM28" i="14"/>
  <c r="AM29" i="14"/>
  <c r="AM30" i="14"/>
  <c r="AM31" i="14"/>
  <c r="AM32" i="14"/>
  <c r="AM33" i="14"/>
  <c r="AM34" i="14"/>
  <c r="AP5" i="14"/>
  <c r="AP6" i="14"/>
  <c r="AP7" i="14"/>
  <c r="AP8" i="14"/>
  <c r="AP9" i="14"/>
  <c r="AP10" i="14"/>
  <c r="AP11" i="14"/>
  <c r="AP12" i="14"/>
  <c r="AP13" i="14"/>
  <c r="AP14" i="14"/>
  <c r="AP15" i="14"/>
  <c r="AP16" i="14"/>
  <c r="AP17" i="14"/>
  <c r="AP18" i="14"/>
  <c r="AP19" i="14"/>
  <c r="AP20" i="14"/>
  <c r="AP21" i="14"/>
  <c r="AP22" i="14"/>
  <c r="AP23" i="14"/>
  <c r="AP24" i="14"/>
  <c r="AP25" i="14"/>
  <c r="AP26" i="14"/>
  <c r="AP27" i="14"/>
  <c r="AP28" i="14"/>
  <c r="AP29" i="14"/>
  <c r="AP30" i="14"/>
  <c r="AP31" i="14"/>
  <c r="AP32" i="14"/>
  <c r="AP33" i="14"/>
  <c r="AP34" i="14"/>
  <c r="AQ5" i="14"/>
  <c r="AQ6" i="14"/>
  <c r="AQ7" i="14"/>
  <c r="AQ8" i="14"/>
  <c r="AQ9" i="14"/>
  <c r="AQ10" i="14"/>
  <c r="AQ11" i="14"/>
  <c r="AQ12" i="14"/>
  <c r="AQ13" i="14"/>
  <c r="AQ14" i="14"/>
  <c r="AQ15" i="14"/>
  <c r="AQ16" i="14"/>
  <c r="AQ17" i="14"/>
  <c r="AQ18" i="14"/>
  <c r="AQ19" i="14"/>
  <c r="AQ20" i="14"/>
  <c r="AQ21" i="14"/>
  <c r="AQ22" i="14"/>
  <c r="AQ23" i="14"/>
  <c r="AQ24" i="14"/>
  <c r="AQ25" i="14"/>
  <c r="AQ26" i="14"/>
  <c r="AQ27" i="14"/>
  <c r="AQ28" i="14"/>
  <c r="AQ29" i="14"/>
  <c r="AQ30" i="14"/>
  <c r="AQ31" i="14"/>
  <c r="AQ32" i="14"/>
  <c r="AQ33" i="14"/>
  <c r="AQ34" i="14"/>
  <c r="AR5" i="14"/>
  <c r="AR6" i="14"/>
  <c r="AR7" i="14"/>
  <c r="AR8" i="14"/>
  <c r="AR9" i="14"/>
  <c r="AR10" i="14"/>
  <c r="AR11" i="14"/>
  <c r="AR12" i="14"/>
  <c r="AR13" i="14"/>
  <c r="AR14" i="14"/>
  <c r="AR15" i="14"/>
  <c r="AR16" i="14"/>
  <c r="AR17" i="14"/>
  <c r="AR18" i="14"/>
  <c r="AR19" i="14"/>
  <c r="AR20" i="14"/>
  <c r="AR21" i="14"/>
  <c r="AR22" i="14"/>
  <c r="AR23" i="14"/>
  <c r="AR24" i="14"/>
  <c r="AR25" i="14"/>
  <c r="AR26" i="14"/>
  <c r="AR27" i="14"/>
  <c r="AR28" i="14"/>
  <c r="AR29" i="14"/>
  <c r="AR30" i="14"/>
  <c r="AR31" i="14"/>
  <c r="AR32" i="14"/>
  <c r="AR33" i="14"/>
  <c r="AR34" i="14"/>
  <c r="AS34" i="14"/>
  <c r="AS5" i="14"/>
  <c r="AS6" i="14"/>
  <c r="AS7" i="14"/>
  <c r="AS8" i="14"/>
  <c r="AS9" i="14"/>
  <c r="AS10" i="14"/>
  <c r="AS11" i="14"/>
  <c r="AS12" i="14"/>
  <c r="AS13" i="14"/>
  <c r="AS14" i="14"/>
  <c r="AS15" i="14"/>
  <c r="AS16" i="14"/>
  <c r="AS17" i="14"/>
  <c r="AS18" i="14"/>
  <c r="AS19" i="14"/>
  <c r="AS20" i="14"/>
  <c r="AS21" i="14"/>
  <c r="AS22" i="14"/>
  <c r="AS23" i="14"/>
  <c r="AS24" i="14"/>
  <c r="AS25" i="14"/>
  <c r="AS26" i="14"/>
  <c r="AS27" i="14"/>
  <c r="AS28" i="14"/>
  <c r="AS29" i="14"/>
  <c r="AS30" i="14"/>
  <c r="AS31" i="14"/>
  <c r="AS32" i="14"/>
  <c r="AS33" i="14"/>
  <c r="AW34" i="14"/>
  <c r="AV34" i="14"/>
  <c r="AU5" i="14"/>
  <c r="AU6" i="14"/>
  <c r="AU7" i="14"/>
  <c r="AU8" i="14"/>
  <c r="AU9" i="14"/>
  <c r="AU10" i="14"/>
  <c r="AU11" i="14"/>
  <c r="AU12" i="14"/>
  <c r="AU13" i="14"/>
  <c r="AU14" i="14"/>
  <c r="AU15" i="14"/>
  <c r="AU16" i="14"/>
  <c r="AU17" i="14"/>
  <c r="AU18" i="14"/>
  <c r="AU19" i="14"/>
  <c r="AU20" i="14"/>
  <c r="AU21" i="14"/>
  <c r="AU22" i="14"/>
  <c r="AU23" i="14"/>
  <c r="AU24" i="14"/>
  <c r="AU25" i="14"/>
  <c r="AU26" i="14"/>
  <c r="AU27" i="14"/>
  <c r="AU28" i="14"/>
  <c r="AU29" i="14"/>
  <c r="AU30" i="14"/>
  <c r="AU31" i="14"/>
  <c r="AU32" i="14"/>
  <c r="AU33" i="14"/>
  <c r="AU34" i="14"/>
  <c r="AV5" i="14"/>
  <c r="AV6" i="14"/>
  <c r="AV7" i="14"/>
  <c r="AV8" i="14"/>
  <c r="AV9" i="14"/>
  <c r="AV10" i="14"/>
  <c r="AV11" i="14"/>
  <c r="AV12" i="14"/>
  <c r="AV13" i="14"/>
  <c r="AV14" i="14"/>
  <c r="AV15" i="14"/>
  <c r="AV16" i="14"/>
  <c r="AV17" i="14"/>
  <c r="AV18" i="14"/>
  <c r="AV19" i="14"/>
  <c r="AV20" i="14"/>
  <c r="AV21" i="14"/>
  <c r="AV22" i="14"/>
  <c r="AV23" i="14"/>
  <c r="AV24" i="14"/>
  <c r="AV25" i="14"/>
  <c r="AV26" i="14"/>
  <c r="AV27" i="14"/>
  <c r="AV28" i="14"/>
  <c r="AV29" i="14"/>
  <c r="AV30" i="14"/>
  <c r="AV31" i="14"/>
  <c r="AV32" i="14"/>
  <c r="AV33" i="14"/>
  <c r="AW5" i="14"/>
  <c r="AW6" i="14"/>
  <c r="AW7" i="14"/>
  <c r="AW8" i="14"/>
  <c r="AW9" i="14"/>
  <c r="AW10" i="14"/>
  <c r="AW11" i="14"/>
  <c r="AW12" i="14"/>
  <c r="AW13" i="14"/>
  <c r="AW14" i="14"/>
  <c r="AW15" i="14"/>
  <c r="AW16" i="14"/>
  <c r="AW17" i="14"/>
  <c r="AW18" i="14"/>
  <c r="AW19" i="14"/>
  <c r="AW20" i="14"/>
  <c r="AW21" i="14"/>
  <c r="AW22" i="14"/>
  <c r="AW23" i="14"/>
  <c r="AW24" i="14"/>
  <c r="AW25" i="14"/>
  <c r="AW26" i="14"/>
  <c r="AW27" i="14"/>
  <c r="AW28" i="14"/>
  <c r="AW29" i="14"/>
  <c r="AW30" i="14"/>
  <c r="AW31" i="14"/>
  <c r="AW32" i="14"/>
  <c r="AW33" i="14"/>
  <c r="AX5" i="14"/>
  <c r="AX6" i="14"/>
  <c r="AX7" i="14"/>
  <c r="AX8" i="14"/>
  <c r="AX9" i="14"/>
  <c r="AX10" i="14"/>
  <c r="AX11" i="14"/>
  <c r="AX12" i="14"/>
  <c r="AX13" i="14"/>
  <c r="AX14" i="14"/>
  <c r="AX15" i="14"/>
  <c r="AX16" i="14"/>
  <c r="AX17" i="14"/>
  <c r="AX18" i="14"/>
  <c r="AX19" i="14"/>
  <c r="AX20" i="14"/>
  <c r="AX21" i="14"/>
  <c r="AX22" i="14"/>
  <c r="AX23" i="14"/>
  <c r="AX24" i="14"/>
  <c r="AX25" i="14"/>
  <c r="AX26" i="14"/>
  <c r="AX27" i="14"/>
  <c r="AX28" i="14"/>
  <c r="AX29" i="14"/>
  <c r="AX30" i="14"/>
  <c r="AX31" i="14"/>
  <c r="AX32" i="14"/>
  <c r="AX33" i="14"/>
  <c r="AX34" i="14"/>
  <c r="BA5" i="14"/>
  <c r="BA6" i="14"/>
  <c r="BA7" i="14"/>
  <c r="BA8" i="14"/>
  <c r="BA9" i="14"/>
  <c r="BA10" i="14"/>
  <c r="BA11" i="14"/>
  <c r="BA12" i="14"/>
  <c r="BA13" i="14"/>
  <c r="BA14" i="14"/>
  <c r="BA15" i="14"/>
  <c r="BA16" i="14"/>
  <c r="BA17" i="14"/>
  <c r="BA18" i="14"/>
  <c r="BA19" i="14"/>
  <c r="BA20" i="14"/>
  <c r="BA21" i="14"/>
  <c r="BA22" i="14"/>
  <c r="BA23" i="14"/>
  <c r="BA24" i="14"/>
  <c r="BA25" i="14"/>
  <c r="BA26" i="14"/>
  <c r="BA27" i="14"/>
  <c r="BA28" i="14"/>
  <c r="BA29" i="14"/>
  <c r="BA30" i="14"/>
  <c r="BA31" i="14"/>
  <c r="BA32" i="14"/>
  <c r="BA33" i="14"/>
  <c r="BA34" i="14"/>
  <c r="BB5" i="14"/>
  <c r="BB6" i="14"/>
  <c r="BB7" i="14"/>
  <c r="BB8" i="14"/>
  <c r="BB9" i="14"/>
  <c r="BB10" i="14"/>
  <c r="BB11" i="14"/>
  <c r="BB12" i="14"/>
  <c r="BB13" i="14"/>
  <c r="BB14" i="14"/>
  <c r="BB15" i="14"/>
  <c r="BB16" i="14"/>
  <c r="BB17" i="14"/>
  <c r="BB18" i="14"/>
  <c r="BB19" i="14"/>
  <c r="BB20" i="14"/>
  <c r="BB21" i="14"/>
  <c r="BB22" i="14"/>
  <c r="BB23" i="14"/>
  <c r="BB24" i="14"/>
  <c r="BB25" i="14"/>
  <c r="BB26" i="14"/>
  <c r="BB27" i="14"/>
  <c r="BB28" i="14"/>
  <c r="BB29" i="14"/>
  <c r="BB30" i="14"/>
  <c r="BB31" i="14"/>
  <c r="BB32" i="14"/>
  <c r="BB33" i="14"/>
  <c r="BB34" i="14"/>
  <c r="BC5" i="14"/>
  <c r="BC6" i="14"/>
  <c r="BC7" i="14"/>
  <c r="BC8" i="14"/>
  <c r="BC9" i="14"/>
  <c r="BC10" i="14"/>
  <c r="BC11" i="14"/>
  <c r="BC12" i="14"/>
  <c r="BC13" i="14"/>
  <c r="BC14" i="14"/>
  <c r="BC15" i="14"/>
  <c r="BC16" i="14"/>
  <c r="BC17" i="14"/>
  <c r="BC18" i="14"/>
  <c r="BC19" i="14"/>
  <c r="BC20" i="14"/>
  <c r="BC21" i="14"/>
  <c r="BC22" i="14"/>
  <c r="BC23" i="14"/>
  <c r="BC24" i="14"/>
  <c r="BC25" i="14"/>
  <c r="BC26" i="14"/>
  <c r="BC27" i="14"/>
  <c r="BC28" i="14"/>
  <c r="BC29" i="14"/>
  <c r="BC30" i="14"/>
  <c r="BC31" i="14"/>
  <c r="BC32" i="14"/>
  <c r="BC33" i="14"/>
  <c r="BC34" i="14"/>
  <c r="BD5" i="14"/>
  <c r="BD6" i="14"/>
  <c r="BD7" i="14"/>
  <c r="BD8" i="14"/>
  <c r="BD9" i="14"/>
  <c r="BD10" i="14"/>
  <c r="BD11" i="14"/>
  <c r="BD12" i="14"/>
  <c r="BD13" i="14"/>
  <c r="BD14" i="14"/>
  <c r="BD15" i="14"/>
  <c r="BD16" i="14"/>
  <c r="BD17" i="14"/>
  <c r="BD18" i="14"/>
  <c r="BD19" i="14"/>
  <c r="BD20" i="14"/>
  <c r="BD21" i="14"/>
  <c r="BD22" i="14"/>
  <c r="BD23" i="14"/>
  <c r="BD24" i="14"/>
  <c r="BD25" i="14"/>
  <c r="BD26" i="14"/>
  <c r="BD27" i="14"/>
  <c r="BD28" i="14"/>
  <c r="BD29" i="14"/>
  <c r="BD30" i="14"/>
  <c r="BD31" i="14"/>
  <c r="BD32" i="14"/>
  <c r="BD33" i="14"/>
  <c r="BD34" i="14"/>
  <c r="BF5" i="14"/>
  <c r="BF6" i="14"/>
  <c r="BF7" i="14"/>
  <c r="BF8" i="14"/>
  <c r="BF9" i="14"/>
  <c r="BF10" i="14"/>
  <c r="BF11" i="14"/>
  <c r="BF12" i="14"/>
  <c r="BF13" i="14"/>
  <c r="BF14" i="14"/>
  <c r="BF15" i="14"/>
  <c r="BF16" i="14"/>
  <c r="BF17" i="14"/>
  <c r="BF18" i="14"/>
  <c r="BF19" i="14"/>
  <c r="BF20" i="14"/>
  <c r="BF21" i="14"/>
  <c r="BF22" i="14"/>
  <c r="BF23" i="14"/>
  <c r="BF24" i="14"/>
  <c r="BF25" i="14"/>
  <c r="BF26" i="14"/>
  <c r="BF27" i="14"/>
  <c r="BF28" i="14"/>
  <c r="BF29" i="14"/>
  <c r="BF30" i="14"/>
  <c r="BF31" i="14"/>
  <c r="BF32" i="14"/>
  <c r="BF33" i="14"/>
  <c r="BF34" i="14"/>
  <c r="BG5" i="14"/>
  <c r="BG6" i="14"/>
  <c r="BG7" i="14"/>
  <c r="BG8" i="14"/>
  <c r="BG9" i="14"/>
  <c r="BG10" i="14"/>
  <c r="BG11" i="14"/>
  <c r="BG12" i="14"/>
  <c r="BG13" i="14"/>
  <c r="BG14" i="14"/>
  <c r="BG15" i="14"/>
  <c r="BG16" i="14"/>
  <c r="BG17" i="14"/>
  <c r="BG18" i="14"/>
  <c r="BG19" i="14"/>
  <c r="BG20" i="14"/>
  <c r="BG21" i="14"/>
  <c r="BG22" i="14"/>
  <c r="BG23" i="14"/>
  <c r="BG24" i="14"/>
  <c r="BG25" i="14"/>
  <c r="BG26" i="14"/>
  <c r="BG27" i="14"/>
  <c r="BG28" i="14"/>
  <c r="BG29" i="14"/>
  <c r="BG30" i="14"/>
  <c r="BG31" i="14"/>
  <c r="BG32" i="14"/>
  <c r="BG33" i="14"/>
  <c r="BG34" i="14"/>
  <c r="BH5" i="14"/>
  <c r="BH6" i="14"/>
  <c r="BH7" i="14"/>
  <c r="BH8" i="14"/>
  <c r="BH9" i="14"/>
  <c r="BH10" i="14"/>
  <c r="BH11" i="14"/>
  <c r="BH12" i="14"/>
  <c r="BH13" i="14"/>
  <c r="BH14" i="14"/>
  <c r="BH15" i="14"/>
  <c r="BH16" i="14"/>
  <c r="BH17" i="14"/>
  <c r="BH18" i="14"/>
  <c r="BH19" i="14"/>
  <c r="BH20" i="14"/>
  <c r="BH21" i="14"/>
  <c r="BH22" i="14"/>
  <c r="BH23" i="14"/>
  <c r="BH24" i="14"/>
  <c r="BH25" i="14"/>
  <c r="BH26" i="14"/>
  <c r="BH27" i="14"/>
  <c r="BH28" i="14"/>
  <c r="BH29" i="14"/>
  <c r="BH30" i="14"/>
  <c r="BH31" i="14"/>
  <c r="BH32" i="14"/>
  <c r="BH33" i="14"/>
  <c r="BH34" i="14"/>
  <c r="BI34" i="14"/>
  <c r="BI5" i="14"/>
  <c r="BI6" i="14"/>
  <c r="BI7" i="14"/>
  <c r="BI8" i="14"/>
  <c r="BI9" i="14"/>
  <c r="BI10" i="14"/>
  <c r="BI11" i="14"/>
  <c r="BI12" i="14"/>
  <c r="BI13" i="14"/>
  <c r="BI14" i="14"/>
  <c r="BI15" i="14"/>
  <c r="BI16" i="14"/>
  <c r="BI17" i="14"/>
  <c r="BI18" i="14"/>
  <c r="BI19" i="14"/>
  <c r="BI20" i="14"/>
  <c r="BI21" i="14"/>
  <c r="BI22" i="14"/>
  <c r="BI23" i="14"/>
  <c r="BI24" i="14"/>
  <c r="BI25" i="14"/>
  <c r="BI26" i="14"/>
  <c r="BI27" i="14"/>
  <c r="BI28" i="14"/>
  <c r="BI29" i="14"/>
  <c r="BI30" i="14"/>
  <c r="BI31" i="14"/>
  <c r="BI32" i="14"/>
  <c r="BI33" i="14"/>
  <c r="A25" i="7"/>
  <c r="B25" i="7"/>
  <c r="A26" i="7"/>
  <c r="B26" i="7"/>
  <c r="A27" i="7"/>
  <c r="B27" i="7"/>
  <c r="A28" i="7"/>
  <c r="B28" i="7"/>
  <c r="A29" i="7"/>
  <c r="B29" i="7"/>
  <c r="A30" i="7"/>
  <c r="B30" i="7"/>
  <c r="A31" i="7"/>
  <c r="B31" i="7"/>
  <c r="A32" i="7"/>
  <c r="B32" i="7"/>
  <c r="A33" i="7"/>
  <c r="B33" i="7"/>
  <c r="A34" i="7"/>
  <c r="B34" i="7"/>
  <c r="A35" i="7"/>
  <c r="B35" i="7"/>
  <c r="F37" i="2"/>
  <c r="F36" i="2"/>
  <c r="F35" i="2"/>
  <c r="E35" i="2"/>
  <c r="E36" i="2"/>
  <c r="E37" i="2"/>
  <c r="D35" i="2"/>
  <c r="D36" i="2"/>
  <c r="D37" i="2"/>
  <c r="C35" i="2"/>
  <c r="C36" i="2"/>
  <c r="C37" i="2"/>
  <c r="A32" i="5"/>
  <c r="A33" i="5"/>
  <c r="A34" i="5"/>
  <c r="A35" i="5"/>
  <c r="A36" i="5"/>
  <c r="B36" i="9"/>
  <c r="B37" i="9"/>
  <c r="B38" i="9"/>
  <c r="A36" i="9"/>
  <c r="A37" i="9"/>
  <c r="A38" i="9"/>
  <c r="AV36" i="9"/>
  <c r="AV37" i="9"/>
  <c r="AV38" i="9"/>
  <c r="B26" i="9"/>
  <c r="B27" i="9"/>
  <c r="B28" i="9"/>
  <c r="B29" i="9"/>
  <c r="B30" i="9"/>
  <c r="B31" i="9"/>
  <c r="B32" i="9"/>
  <c r="B33" i="9"/>
  <c r="B34" i="9"/>
  <c r="B35" i="9"/>
  <c r="A26" i="9"/>
  <c r="A27" i="9"/>
  <c r="A28" i="9"/>
  <c r="A29" i="9"/>
  <c r="A30" i="9"/>
  <c r="A31" i="9"/>
  <c r="A32" i="9"/>
  <c r="A33" i="9"/>
  <c r="A34" i="9"/>
  <c r="A35" i="9"/>
  <c r="AV34" i="9"/>
  <c r="AV35" i="9"/>
  <c r="L5" i="14"/>
  <c r="L6" i="14"/>
  <c r="L7" i="14"/>
  <c r="L8" i="14"/>
  <c r="L9" i="14"/>
  <c r="L10" i="14"/>
  <c r="L11" i="14"/>
  <c r="L12" i="14"/>
  <c r="L13" i="14"/>
  <c r="L14" i="14"/>
  <c r="L15" i="14"/>
  <c r="L16" i="14"/>
  <c r="L17" i="14"/>
  <c r="L18" i="14"/>
  <c r="L19" i="14"/>
  <c r="L20" i="14"/>
  <c r="L21" i="14"/>
  <c r="L22" i="14"/>
  <c r="L23" i="14"/>
  <c r="L24" i="14"/>
  <c r="L25" i="14"/>
  <c r="L26" i="14"/>
  <c r="L27" i="14"/>
  <c r="L28" i="14"/>
  <c r="L29" i="14"/>
  <c r="L30" i="14"/>
  <c r="L31" i="14"/>
  <c r="L32" i="14"/>
  <c r="L33" i="14"/>
  <c r="L34" i="14"/>
  <c r="K5" i="14"/>
  <c r="K6" i="14"/>
  <c r="K7" i="14"/>
  <c r="K8" i="14"/>
  <c r="K9" i="14"/>
  <c r="K10" i="14"/>
  <c r="K11" i="14"/>
  <c r="K12" i="14"/>
  <c r="K13" i="14"/>
  <c r="K14" i="14"/>
  <c r="K15" i="14"/>
  <c r="K16" i="14"/>
  <c r="K17" i="14"/>
  <c r="K18" i="14"/>
  <c r="K19" i="14"/>
  <c r="K20" i="14"/>
  <c r="K21" i="14"/>
  <c r="K22" i="14"/>
  <c r="K23" i="14"/>
  <c r="K24" i="14"/>
  <c r="K25" i="14"/>
  <c r="K26" i="14"/>
  <c r="K27" i="14"/>
  <c r="K28" i="14"/>
  <c r="K29" i="14"/>
  <c r="K30" i="14"/>
  <c r="K31" i="14"/>
  <c r="K32" i="14"/>
  <c r="K33" i="14"/>
  <c r="K34" i="14"/>
  <c r="J5" i="14"/>
  <c r="J6" i="14"/>
  <c r="J7" i="14"/>
  <c r="J8" i="14"/>
  <c r="J9" i="14"/>
  <c r="J10" i="14"/>
  <c r="J11" i="14"/>
  <c r="J12" i="14"/>
  <c r="J13" i="14"/>
  <c r="J14" i="14"/>
  <c r="J15" i="14"/>
  <c r="J16" i="14"/>
  <c r="J17" i="14"/>
  <c r="J18" i="14"/>
  <c r="J19" i="14"/>
  <c r="J20" i="14"/>
  <c r="J21" i="14"/>
  <c r="J22" i="14"/>
  <c r="J23" i="14"/>
  <c r="J24" i="14"/>
  <c r="J25" i="14"/>
  <c r="J26" i="14"/>
  <c r="J27" i="14"/>
  <c r="J28" i="14"/>
  <c r="J29" i="14"/>
  <c r="J30" i="14"/>
  <c r="J31" i="14"/>
  <c r="J32" i="14"/>
  <c r="J33" i="14"/>
  <c r="J34" i="14"/>
  <c r="I5" i="14"/>
  <c r="I6" i="14"/>
  <c r="I7" i="14"/>
  <c r="I8" i="14"/>
  <c r="I9" i="14"/>
  <c r="I10" i="14"/>
  <c r="I11" i="14"/>
  <c r="I12" i="14"/>
  <c r="I13" i="14"/>
  <c r="I14" i="14"/>
  <c r="I15" i="14"/>
  <c r="I16" i="14"/>
  <c r="I17" i="14"/>
  <c r="I18" i="14"/>
  <c r="I19" i="14"/>
  <c r="I20" i="14"/>
  <c r="I21" i="14"/>
  <c r="I22" i="14"/>
  <c r="I23" i="14"/>
  <c r="I24" i="14"/>
  <c r="I25" i="14"/>
  <c r="I26" i="14"/>
  <c r="I27" i="14"/>
  <c r="I28" i="14"/>
  <c r="I29" i="14"/>
  <c r="I30" i="14"/>
  <c r="I31" i="14"/>
  <c r="I32" i="14"/>
  <c r="I33" i="14"/>
  <c r="I34" i="14"/>
  <c r="BI4" i="14"/>
  <c r="BH4" i="14"/>
  <c r="BG4" i="14"/>
  <c r="BF4" i="14"/>
  <c r="BD4" i="14"/>
  <c r="BC4" i="14"/>
  <c r="BB4" i="14"/>
  <c r="BA4" i="14"/>
  <c r="AX4" i="14"/>
  <c r="AW4" i="14"/>
  <c r="AV4" i="14"/>
  <c r="AU4" i="14"/>
  <c r="AS4" i="14"/>
  <c r="AR4" i="14"/>
  <c r="AQ4" i="14"/>
  <c r="AP4" i="14"/>
  <c r="AJ4" i="14"/>
  <c r="AM4" i="14"/>
  <c r="AL4" i="14"/>
  <c r="AK4" i="14"/>
  <c r="AH4" i="14"/>
  <c r="AG4" i="14"/>
  <c r="AF4" i="14"/>
  <c r="AE4" i="14"/>
  <c r="AB4" i="14"/>
  <c r="AA4" i="14"/>
  <c r="Z4" i="14"/>
  <c r="Y4" i="14"/>
  <c r="W4" i="14"/>
  <c r="V4" i="14"/>
  <c r="O4" i="14"/>
  <c r="U4" i="14"/>
  <c r="T4" i="14"/>
  <c r="R4" i="14"/>
  <c r="Q4" i="14"/>
  <c r="P4" i="14"/>
  <c r="L4" i="14"/>
  <c r="K4" i="14"/>
  <c r="J4" i="14"/>
  <c r="I4" i="14"/>
  <c r="D4" i="14"/>
  <c r="E4" i="14"/>
  <c r="F4" i="14"/>
  <c r="G4" i="14"/>
  <c r="G5" i="14"/>
  <c r="G6" i="14"/>
  <c r="G7" i="14"/>
  <c r="G8" i="14"/>
  <c r="G9" i="14"/>
  <c r="G10" i="14"/>
  <c r="G11" i="14"/>
  <c r="G12" i="14"/>
  <c r="G13" i="14"/>
  <c r="G14" i="14"/>
  <c r="G15" i="14"/>
  <c r="G16" i="14"/>
  <c r="G17" i="14"/>
  <c r="G18" i="14"/>
  <c r="G19" i="14"/>
  <c r="G20" i="14"/>
  <c r="G21" i="14"/>
  <c r="G22" i="14"/>
  <c r="G23" i="14"/>
  <c r="G24" i="14"/>
  <c r="G25" i="14"/>
  <c r="G26" i="14"/>
  <c r="G27" i="14"/>
  <c r="G28" i="14"/>
  <c r="G29" i="14"/>
  <c r="G30" i="14"/>
  <c r="G31" i="14"/>
  <c r="G32" i="14"/>
  <c r="G33" i="14"/>
  <c r="G34" i="14"/>
  <c r="F5" i="14"/>
  <c r="F6" i="14"/>
  <c r="F7" i="14"/>
  <c r="F8" i="14"/>
  <c r="F9" i="14"/>
  <c r="F10" i="14"/>
  <c r="F11" i="14"/>
  <c r="F12" i="14"/>
  <c r="F13" i="14"/>
  <c r="F14" i="14"/>
  <c r="F15" i="14"/>
  <c r="F16" i="14"/>
  <c r="F17" i="14"/>
  <c r="F18" i="14"/>
  <c r="F19" i="14"/>
  <c r="F20" i="14"/>
  <c r="F21" i="14"/>
  <c r="F22" i="14"/>
  <c r="F23" i="14"/>
  <c r="F24" i="14"/>
  <c r="F25" i="14"/>
  <c r="F26" i="14"/>
  <c r="F27" i="14"/>
  <c r="F28" i="14"/>
  <c r="F29" i="14"/>
  <c r="F30" i="14"/>
  <c r="F31" i="14"/>
  <c r="F32" i="14"/>
  <c r="F33" i="14"/>
  <c r="F34" i="14"/>
  <c r="E5" i="14"/>
  <c r="E6" i="14"/>
  <c r="E7" i="14"/>
  <c r="E8" i="14"/>
  <c r="E9" i="14"/>
  <c r="E10" i="14"/>
  <c r="E11" i="14"/>
  <c r="E12" i="14"/>
  <c r="E13" i="14"/>
  <c r="E14" i="14"/>
  <c r="E15" i="14"/>
  <c r="E16" i="14"/>
  <c r="E17" i="14"/>
  <c r="E18" i="14"/>
  <c r="E19" i="14"/>
  <c r="E20" i="14"/>
  <c r="E21" i="14"/>
  <c r="E22" i="14"/>
  <c r="E23" i="14"/>
  <c r="E24" i="14"/>
  <c r="E25" i="14"/>
  <c r="E26" i="14"/>
  <c r="E27" i="14"/>
  <c r="E28" i="14"/>
  <c r="E29" i="14"/>
  <c r="E30" i="14"/>
  <c r="E31" i="14"/>
  <c r="E32" i="14"/>
  <c r="E33" i="14"/>
  <c r="E34" i="14"/>
  <c r="D5" i="14"/>
  <c r="C27" i="2"/>
  <c r="C28" i="2"/>
  <c r="C29" i="2"/>
  <c r="C30" i="2"/>
  <c r="C31" i="2"/>
  <c r="C32" i="2"/>
  <c r="C33" i="2"/>
  <c r="C34" i="2"/>
  <c r="D27" i="2"/>
  <c r="D28" i="2"/>
  <c r="D29" i="2"/>
  <c r="D30" i="2"/>
  <c r="D31" i="2"/>
  <c r="D32" i="2"/>
  <c r="D33" i="2"/>
  <c r="D34" i="2"/>
  <c r="E25" i="2"/>
  <c r="E26" i="2"/>
  <c r="E27" i="2"/>
  <c r="E28" i="2"/>
  <c r="E29" i="2"/>
  <c r="E30" i="2"/>
  <c r="E31" i="2"/>
  <c r="E32" i="2"/>
  <c r="E33" i="2"/>
  <c r="E34" i="2"/>
  <c r="F33" i="2"/>
  <c r="F34" i="2"/>
  <c r="F27" i="2"/>
  <c r="F28" i="2"/>
  <c r="F29" i="2"/>
  <c r="F30" i="2"/>
  <c r="F31" i="2"/>
  <c r="F32" i="2"/>
  <c r="D6" i="14"/>
  <c r="D7" i="14"/>
  <c r="D8" i="14"/>
  <c r="D9" i="14"/>
  <c r="D10" i="14"/>
  <c r="D11" i="14"/>
  <c r="D12" i="14"/>
  <c r="D13" i="14"/>
  <c r="D14" i="14"/>
  <c r="D15" i="14"/>
  <c r="D16" i="14"/>
  <c r="D17" i="14"/>
  <c r="D18" i="14"/>
  <c r="D19" i="14"/>
  <c r="D20" i="14"/>
  <c r="D21" i="14"/>
  <c r="D22" i="14"/>
  <c r="D23" i="14"/>
  <c r="D24" i="14"/>
  <c r="D25" i="14"/>
  <c r="D26" i="14"/>
  <c r="D27" i="14"/>
  <c r="D28" i="14"/>
  <c r="D29" i="14"/>
  <c r="D30" i="14"/>
  <c r="D31" i="14"/>
  <c r="D32" i="14"/>
  <c r="D33" i="14"/>
  <c r="D34" i="14"/>
  <c r="B5" i="14"/>
  <c r="B6" i="14"/>
  <c r="B7" i="14"/>
  <c r="B8" i="14"/>
  <c r="B9" i="14"/>
  <c r="B10" i="14"/>
  <c r="B11" i="14"/>
  <c r="B12" i="14"/>
  <c r="B13" i="14"/>
  <c r="B14" i="14"/>
  <c r="B15" i="14"/>
  <c r="B16" i="14"/>
  <c r="B17" i="14"/>
  <c r="B18" i="14"/>
  <c r="B19" i="14"/>
  <c r="B20" i="14"/>
  <c r="B21" i="14"/>
  <c r="B22" i="14"/>
  <c r="B23" i="14"/>
  <c r="B24" i="14"/>
  <c r="B25" i="14"/>
  <c r="B26" i="14"/>
  <c r="B27" i="14"/>
  <c r="B28" i="14"/>
  <c r="B29" i="14"/>
  <c r="B30" i="14"/>
  <c r="B31" i="14"/>
  <c r="B32" i="14"/>
  <c r="B33" i="14"/>
  <c r="B34" i="14"/>
  <c r="A5" i="14"/>
  <c r="A6" i="14"/>
  <c r="A7" i="14"/>
  <c r="A8" i="14"/>
  <c r="A9" i="14"/>
  <c r="A10" i="14"/>
  <c r="A11" i="14"/>
  <c r="A12" i="14"/>
  <c r="A13" i="14"/>
  <c r="A14" i="14"/>
  <c r="A15" i="14"/>
  <c r="A16" i="14"/>
  <c r="A17" i="14"/>
  <c r="A18" i="14"/>
  <c r="A19" i="14"/>
  <c r="A20" i="14"/>
  <c r="A21" i="14"/>
  <c r="A22" i="14"/>
  <c r="A23" i="14"/>
  <c r="A24" i="14"/>
  <c r="A25" i="14"/>
  <c r="A26" i="14"/>
  <c r="A27" i="14"/>
  <c r="A28" i="14"/>
  <c r="A29" i="14"/>
  <c r="A30" i="14"/>
  <c r="A31" i="14"/>
  <c r="A32" i="14"/>
  <c r="A33" i="14"/>
  <c r="A34" i="14"/>
  <c r="B38" i="17"/>
  <c r="A38" i="17"/>
  <c r="B37" i="17"/>
  <c r="A37" i="17"/>
  <c r="B36" i="17"/>
  <c r="A36" i="17"/>
  <c r="B35" i="17"/>
  <c r="A35" i="17"/>
  <c r="B34" i="17"/>
  <c r="A34" i="17"/>
  <c r="B33" i="17"/>
  <c r="A33" i="17"/>
  <c r="B32" i="17"/>
  <c r="A32" i="17"/>
  <c r="B31" i="17"/>
  <c r="A31" i="17"/>
  <c r="B30" i="17"/>
  <c r="A30" i="17"/>
  <c r="B29" i="17"/>
  <c r="A29" i="17"/>
  <c r="B28" i="17"/>
  <c r="A28" i="17"/>
  <c r="B27" i="17"/>
  <c r="A27" i="17"/>
  <c r="B26" i="17"/>
  <c r="A26" i="17"/>
  <c r="B25" i="17"/>
  <c r="A25" i="17"/>
  <c r="B24" i="17"/>
  <c r="A24" i="17"/>
  <c r="B23" i="17"/>
  <c r="A23" i="17"/>
  <c r="B22" i="17"/>
  <c r="A22" i="17"/>
  <c r="B21" i="17"/>
  <c r="A21" i="17"/>
  <c r="B20" i="17"/>
  <c r="A20" i="17"/>
  <c r="B19" i="17"/>
  <c r="A19" i="17"/>
  <c r="B18" i="17"/>
  <c r="A18" i="17"/>
  <c r="B17" i="17"/>
  <c r="A17" i="17"/>
  <c r="B16" i="17"/>
  <c r="A16" i="17"/>
  <c r="B15" i="17"/>
  <c r="A15" i="17"/>
  <c r="B14" i="17"/>
  <c r="A14" i="17"/>
  <c r="B13" i="17"/>
  <c r="A13" i="17"/>
  <c r="B12" i="17"/>
  <c r="A12" i="17"/>
  <c r="B11" i="17"/>
  <c r="A11" i="17"/>
  <c r="B10" i="17"/>
  <c r="A10" i="17"/>
  <c r="B9" i="17"/>
  <c r="A9" i="17"/>
  <c r="B8" i="17"/>
  <c r="A8" i="17"/>
  <c r="B7" i="17"/>
  <c r="A7" i="17"/>
  <c r="B6" i="17"/>
  <c r="A6" i="17"/>
  <c r="B5" i="17"/>
  <c r="A5" i="17"/>
  <c r="B4" i="17"/>
  <c r="A4" i="17"/>
  <c r="B38" i="16"/>
  <c r="A38" i="16"/>
  <c r="B37" i="16"/>
  <c r="A37" i="16"/>
  <c r="B36" i="16"/>
  <c r="A36" i="16"/>
  <c r="B35" i="16"/>
  <c r="A35" i="16"/>
  <c r="B34" i="16"/>
  <c r="A34" i="16"/>
  <c r="B33" i="16"/>
  <c r="A33" i="16"/>
  <c r="B32" i="16"/>
  <c r="A32" i="16"/>
  <c r="B31" i="16"/>
  <c r="A31" i="16"/>
  <c r="B30" i="16"/>
  <c r="A30" i="16"/>
  <c r="B29" i="16"/>
  <c r="A29" i="16"/>
  <c r="B28" i="16"/>
  <c r="A28" i="16"/>
  <c r="B27" i="16"/>
  <c r="A27" i="16"/>
  <c r="B26" i="16"/>
  <c r="A26" i="16"/>
  <c r="B25" i="16"/>
  <c r="A25" i="16"/>
  <c r="B24" i="16"/>
  <c r="A24" i="16"/>
  <c r="B23" i="16"/>
  <c r="A23" i="16"/>
  <c r="B22" i="16"/>
  <c r="A22" i="16"/>
  <c r="B21" i="16"/>
  <c r="A21" i="16"/>
  <c r="B20" i="16"/>
  <c r="A20" i="16"/>
  <c r="B19" i="16"/>
  <c r="A19" i="16"/>
  <c r="B18" i="16"/>
  <c r="A18" i="16"/>
  <c r="B17" i="16"/>
  <c r="A17" i="16"/>
  <c r="B16" i="16"/>
  <c r="A16" i="16"/>
  <c r="B15" i="16"/>
  <c r="A15" i="16"/>
  <c r="B14" i="16"/>
  <c r="A14" i="16"/>
  <c r="B13" i="16"/>
  <c r="A13" i="16"/>
  <c r="B12" i="16"/>
  <c r="A12" i="16"/>
  <c r="B11" i="16"/>
  <c r="A11" i="16"/>
  <c r="B10" i="16"/>
  <c r="A10" i="16"/>
  <c r="B9" i="16"/>
  <c r="A9" i="16"/>
  <c r="B8" i="16"/>
  <c r="A8" i="16"/>
  <c r="B7" i="16"/>
  <c r="A7" i="16"/>
  <c r="B6" i="16"/>
  <c r="A6" i="16"/>
  <c r="B5" i="16"/>
  <c r="A5" i="16"/>
  <c r="B4" i="16"/>
  <c r="A4" i="16"/>
  <c r="B38" i="15"/>
  <c r="A38" i="15"/>
  <c r="B37" i="15"/>
  <c r="A37" i="15"/>
  <c r="B36" i="15"/>
  <c r="A36" i="15"/>
  <c r="B35" i="15"/>
  <c r="A35" i="15"/>
  <c r="B34" i="15"/>
  <c r="A34" i="15"/>
  <c r="B33" i="15"/>
  <c r="A33" i="15"/>
  <c r="B32" i="15"/>
  <c r="A32" i="15"/>
  <c r="B31" i="15"/>
  <c r="A31" i="15"/>
  <c r="B30" i="15"/>
  <c r="A30" i="15"/>
  <c r="B29" i="15"/>
  <c r="A29" i="15"/>
  <c r="B28" i="15"/>
  <c r="A28" i="15"/>
  <c r="B27" i="15"/>
  <c r="A27" i="15"/>
  <c r="B26" i="15"/>
  <c r="A26" i="15"/>
  <c r="B25" i="15"/>
  <c r="A25" i="15"/>
  <c r="B24" i="15"/>
  <c r="A24" i="15"/>
  <c r="B23" i="15"/>
  <c r="A23" i="15"/>
  <c r="B22" i="15"/>
  <c r="A22" i="15"/>
  <c r="B21" i="15"/>
  <c r="A21" i="15"/>
  <c r="B20" i="15"/>
  <c r="A20" i="15"/>
  <c r="B19" i="15"/>
  <c r="A19" i="15"/>
  <c r="B18" i="15"/>
  <c r="A18" i="15"/>
  <c r="B17" i="15"/>
  <c r="A17" i="15"/>
  <c r="B16" i="15"/>
  <c r="A16" i="15"/>
  <c r="B15" i="15"/>
  <c r="A15" i="15"/>
  <c r="B14" i="15"/>
  <c r="A14" i="15"/>
  <c r="B13" i="15"/>
  <c r="A13" i="15"/>
  <c r="B12" i="15"/>
  <c r="A12" i="15"/>
  <c r="B11" i="15"/>
  <c r="A11" i="15"/>
  <c r="B10" i="15"/>
  <c r="A10" i="15"/>
  <c r="B9" i="15"/>
  <c r="A9" i="15"/>
  <c r="B8" i="15"/>
  <c r="A8" i="15"/>
  <c r="B7" i="15"/>
  <c r="A7" i="15"/>
  <c r="B6" i="15"/>
  <c r="A6" i="15"/>
  <c r="B5" i="15"/>
  <c r="A5" i="15"/>
  <c r="B4" i="15"/>
  <c r="A4" i="15"/>
  <c r="B4" i="14"/>
  <c r="A4" i="14"/>
  <c r="E4" i="2"/>
  <c r="E5" i="2"/>
  <c r="E6" i="2"/>
  <c r="E7" i="2"/>
  <c r="E8" i="2"/>
  <c r="E9" i="2"/>
  <c r="E10" i="2"/>
  <c r="E11" i="2"/>
  <c r="E12" i="2"/>
  <c r="E13" i="2"/>
  <c r="E14" i="2"/>
  <c r="E15" i="2"/>
  <c r="E16" i="2"/>
  <c r="E17" i="2"/>
  <c r="E18" i="2"/>
  <c r="E19" i="2"/>
  <c r="E20" i="2"/>
  <c r="E21" i="2"/>
  <c r="E22" i="2"/>
  <c r="E23" i="2"/>
  <c r="E24" i="2"/>
  <c r="E3" i="2"/>
  <c r="B33" i="10"/>
  <c r="B34" i="10"/>
  <c r="B35" i="10"/>
  <c r="B36" i="10"/>
  <c r="B37" i="10"/>
  <c r="B38" i="10"/>
  <c r="A33" i="10"/>
  <c r="A34" i="10"/>
  <c r="A35" i="10"/>
  <c r="A36" i="10"/>
  <c r="A37" i="10"/>
  <c r="A38" i="10"/>
  <c r="A24" i="5"/>
  <c r="A25" i="5"/>
  <c r="A26" i="5"/>
  <c r="A27" i="5"/>
  <c r="A28" i="5"/>
  <c r="A29" i="5"/>
  <c r="A30" i="5"/>
  <c r="A31" i="5"/>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A5" i="10"/>
  <c r="A6" i="10"/>
  <c r="A7" i="10"/>
  <c r="A8" i="10"/>
  <c r="A9" i="10"/>
  <c r="A10" i="10"/>
  <c r="A11" i="10"/>
  <c r="A12" i="10"/>
  <c r="A13" i="10"/>
  <c r="A14" i="10"/>
  <c r="A15" i="10"/>
  <c r="A16" i="10"/>
  <c r="A17" i="10"/>
  <c r="A18" i="10"/>
  <c r="A19" i="10"/>
  <c r="A20" i="10"/>
  <c r="A21" i="10"/>
  <c r="A22" i="10"/>
  <c r="A23" i="10"/>
  <c r="A24" i="10"/>
  <c r="A25" i="10"/>
  <c r="A26" i="10"/>
  <c r="A27" i="10"/>
  <c r="A28" i="10"/>
  <c r="A29" i="10"/>
  <c r="A30" i="10"/>
  <c r="A31" i="10"/>
  <c r="A32" i="10"/>
  <c r="B4" i="10"/>
  <c r="A4" i="10"/>
  <c r="A3" i="5" l="1"/>
  <c r="A4" i="5"/>
  <c r="A5" i="5"/>
  <c r="A6" i="5"/>
  <c r="A7" i="5"/>
  <c r="A8" i="5"/>
  <c r="A9" i="5"/>
  <c r="A10" i="5"/>
  <c r="A11" i="5"/>
  <c r="A12" i="5"/>
  <c r="A13" i="5"/>
  <c r="A14" i="5"/>
  <c r="A15" i="5"/>
  <c r="A16" i="5"/>
  <c r="A17" i="5"/>
  <c r="A18" i="5"/>
  <c r="A19" i="5"/>
  <c r="A20" i="5"/>
  <c r="A21" i="5"/>
  <c r="A22" i="5"/>
  <c r="A23" i="5"/>
  <c r="A2" i="5"/>
  <c r="B5" i="9" l="1"/>
  <c r="B6" i="9"/>
  <c r="B7" i="9"/>
  <c r="B8" i="9"/>
  <c r="B9" i="9"/>
  <c r="B10" i="9"/>
  <c r="B11" i="9"/>
  <c r="B12" i="9"/>
  <c r="B13" i="9"/>
  <c r="B14" i="9"/>
  <c r="B15" i="9"/>
  <c r="B16" i="9"/>
  <c r="B17" i="9"/>
  <c r="B18" i="9"/>
  <c r="B19" i="9"/>
  <c r="B20" i="9"/>
  <c r="B21" i="9"/>
  <c r="B22" i="9"/>
  <c r="B23" i="9"/>
  <c r="B24" i="9"/>
  <c r="B25" i="9"/>
  <c r="A5" i="9"/>
  <c r="A6" i="9"/>
  <c r="A7" i="9"/>
  <c r="A8" i="9"/>
  <c r="A9" i="9"/>
  <c r="A10" i="9"/>
  <c r="A11" i="9"/>
  <c r="A12" i="9"/>
  <c r="A13" i="9"/>
  <c r="A14" i="9"/>
  <c r="A15" i="9"/>
  <c r="A16" i="9"/>
  <c r="A17" i="9"/>
  <c r="A18" i="9"/>
  <c r="A19" i="9"/>
  <c r="A20" i="9"/>
  <c r="A21" i="9"/>
  <c r="A22" i="9"/>
  <c r="A23" i="9"/>
  <c r="A24" i="9"/>
  <c r="A25" i="9"/>
  <c r="B4" i="9"/>
  <c r="A4" i="9"/>
  <c r="B4" i="6"/>
  <c r="B5" i="6"/>
  <c r="B6" i="6"/>
  <c r="B7" i="6"/>
  <c r="B8" i="6"/>
  <c r="B9" i="6"/>
  <c r="B10" i="6"/>
  <c r="B11" i="6"/>
  <c r="B12" i="6"/>
  <c r="B13" i="6"/>
  <c r="B14" i="6"/>
  <c r="B15" i="6"/>
  <c r="B16" i="6"/>
  <c r="B17" i="6"/>
  <c r="B18" i="6"/>
  <c r="B19" i="6"/>
  <c r="B20" i="6"/>
  <c r="B21" i="6"/>
  <c r="B22" i="6"/>
  <c r="B23" i="6"/>
  <c r="B24" i="6"/>
  <c r="B25" i="6"/>
  <c r="B26" i="6"/>
  <c r="B27" i="6"/>
  <c r="B28" i="6"/>
  <c r="B29" i="6"/>
  <c r="B30" i="6"/>
  <c r="B31" i="6"/>
  <c r="B32" i="6"/>
  <c r="A4" i="6"/>
  <c r="A5" i="6"/>
  <c r="A6" i="6"/>
  <c r="A7" i="6"/>
  <c r="A8" i="6"/>
  <c r="A9" i="6"/>
  <c r="A10" i="6"/>
  <c r="A11" i="6"/>
  <c r="A12" i="6"/>
  <c r="A13" i="6"/>
  <c r="A14" i="6"/>
  <c r="A15" i="6"/>
  <c r="A16" i="6"/>
  <c r="A17" i="6"/>
  <c r="A18" i="6"/>
  <c r="A19" i="6"/>
  <c r="A20" i="6"/>
  <c r="A21" i="6"/>
  <c r="A22" i="6"/>
  <c r="A23" i="6"/>
  <c r="A24" i="6"/>
  <c r="A25" i="6"/>
  <c r="A26" i="6"/>
  <c r="A27" i="6"/>
  <c r="A28" i="6"/>
  <c r="A29" i="6"/>
  <c r="A30" i="6"/>
  <c r="A31" i="6"/>
  <c r="A32" i="6"/>
  <c r="C4" i="6"/>
  <c r="C5" i="6"/>
  <c r="C6" i="6"/>
  <c r="C7" i="6"/>
  <c r="C8" i="6"/>
  <c r="C9" i="6"/>
  <c r="C10" i="6"/>
  <c r="C11" i="6"/>
  <c r="C12" i="6"/>
  <c r="C13" i="6"/>
  <c r="C14" i="6"/>
  <c r="C15" i="6"/>
  <c r="C16" i="6"/>
  <c r="C17" i="6"/>
  <c r="C18" i="6"/>
  <c r="C19" i="6"/>
  <c r="C20" i="6"/>
  <c r="C21" i="6"/>
  <c r="C22" i="6"/>
  <c r="C23" i="6"/>
  <c r="C24" i="6"/>
  <c r="C25" i="6"/>
  <c r="C26" i="6"/>
  <c r="C27" i="6"/>
  <c r="C28" i="6"/>
  <c r="C29" i="6"/>
  <c r="C30" i="6"/>
  <c r="C31" i="6"/>
  <c r="C32" i="6"/>
  <c r="C3" i="6"/>
  <c r="CF3" i="6"/>
  <c r="CF4" i="6"/>
  <c r="CF5" i="6"/>
  <c r="CF6" i="6"/>
  <c r="CF7" i="6"/>
  <c r="CF8" i="6"/>
  <c r="CF9" i="6"/>
  <c r="CF10" i="6"/>
  <c r="CF11" i="6"/>
  <c r="CF12" i="6"/>
  <c r="CF13" i="6"/>
  <c r="CF14" i="6"/>
  <c r="CF15" i="6"/>
  <c r="CF16" i="6"/>
  <c r="CF17" i="6"/>
  <c r="CF18" i="6"/>
  <c r="CF19" i="6"/>
  <c r="CF20" i="6"/>
  <c r="CF21" i="6"/>
  <c r="CF22" i="6"/>
  <c r="CF23" i="6"/>
  <c r="CF24" i="6"/>
  <c r="CF25" i="6"/>
  <c r="CF26" i="6"/>
  <c r="CF27" i="6"/>
  <c r="CF28" i="6"/>
  <c r="CF29" i="6"/>
  <c r="CF30" i="6"/>
  <c r="CF31" i="6"/>
  <c r="CF32" i="6"/>
  <c r="BW3" i="6"/>
  <c r="BW4" i="6"/>
  <c r="BW5" i="6"/>
  <c r="BW6" i="6"/>
  <c r="BW7" i="6"/>
  <c r="BW8" i="6"/>
  <c r="BW9" i="6"/>
  <c r="BW10" i="6"/>
  <c r="BW11" i="6"/>
  <c r="BW12" i="6"/>
  <c r="BW13" i="6"/>
  <c r="BW14" i="6"/>
  <c r="BW15" i="6"/>
  <c r="BW16" i="6"/>
  <c r="BW17" i="6"/>
  <c r="BW18" i="6"/>
  <c r="BW19" i="6"/>
  <c r="BW20" i="6"/>
  <c r="BW21" i="6"/>
  <c r="BW22" i="6"/>
  <c r="BW23" i="6"/>
  <c r="BW24" i="6"/>
  <c r="BW25" i="6"/>
  <c r="BW26" i="6"/>
  <c r="BW27" i="6"/>
  <c r="BW28" i="6"/>
  <c r="BW29" i="6"/>
  <c r="BW30" i="6"/>
  <c r="BW31" i="6"/>
  <c r="BW32" i="6"/>
  <c r="BN3" i="6"/>
  <c r="BN4" i="6"/>
  <c r="BN5" i="6"/>
  <c r="BN6" i="6"/>
  <c r="BN7" i="6"/>
  <c r="BN8" i="6"/>
  <c r="BN9" i="6"/>
  <c r="BN10" i="6"/>
  <c r="BN11" i="6"/>
  <c r="BN12" i="6"/>
  <c r="BN13" i="6"/>
  <c r="BN14" i="6"/>
  <c r="BN15" i="6"/>
  <c r="BN16" i="6"/>
  <c r="BN17" i="6"/>
  <c r="BN18" i="6"/>
  <c r="BN19" i="6"/>
  <c r="BN20" i="6"/>
  <c r="BN21" i="6"/>
  <c r="BN22" i="6"/>
  <c r="BN23" i="6"/>
  <c r="BN24" i="6"/>
  <c r="BN25" i="6"/>
  <c r="BN26" i="6"/>
  <c r="BN27" i="6"/>
  <c r="BN28" i="6"/>
  <c r="BN29" i="6"/>
  <c r="BN30" i="6"/>
  <c r="BN31" i="6"/>
  <c r="BN32" i="6"/>
  <c r="BE3" i="6"/>
  <c r="BE4" i="6"/>
  <c r="BE5" i="6"/>
  <c r="BE6" i="6"/>
  <c r="BE7" i="6"/>
  <c r="BE8" i="6"/>
  <c r="BE9" i="6"/>
  <c r="BE10" i="6"/>
  <c r="BE11" i="6"/>
  <c r="BE12" i="6"/>
  <c r="BE13" i="6"/>
  <c r="BE14" i="6"/>
  <c r="BE15" i="6"/>
  <c r="BE16" i="6"/>
  <c r="BE17" i="6"/>
  <c r="BE18" i="6"/>
  <c r="BE19" i="6"/>
  <c r="BE20" i="6"/>
  <c r="BE21" i="6"/>
  <c r="BE22" i="6"/>
  <c r="BE23" i="6"/>
  <c r="BE24" i="6"/>
  <c r="BE25" i="6"/>
  <c r="BE26" i="6"/>
  <c r="BE27" i="6"/>
  <c r="BE28" i="6"/>
  <c r="BE29" i="6"/>
  <c r="BE30" i="6"/>
  <c r="BE31" i="6"/>
  <c r="BE32" i="6"/>
  <c r="AV3" i="6"/>
  <c r="AV4" i="6"/>
  <c r="AV5" i="6"/>
  <c r="AV6" i="6"/>
  <c r="AV7" i="6"/>
  <c r="AV8" i="6"/>
  <c r="AV9" i="6"/>
  <c r="AV10" i="6"/>
  <c r="AV11" i="6"/>
  <c r="AV12" i="6"/>
  <c r="AV13" i="6"/>
  <c r="AV14" i="6"/>
  <c r="AV15" i="6"/>
  <c r="AV16" i="6"/>
  <c r="AV17" i="6"/>
  <c r="AV18" i="6"/>
  <c r="AV19" i="6"/>
  <c r="AV20" i="6"/>
  <c r="AV21" i="6"/>
  <c r="AV22" i="6"/>
  <c r="AV23" i="6"/>
  <c r="AV24" i="6"/>
  <c r="AV25" i="6"/>
  <c r="AV26" i="6"/>
  <c r="AV27" i="6"/>
  <c r="AV28" i="6"/>
  <c r="AV29" i="6"/>
  <c r="AV30" i="6"/>
  <c r="AV31" i="6"/>
  <c r="AV32" i="6"/>
  <c r="AM3" i="6"/>
  <c r="AM4" i="6"/>
  <c r="AM5" i="6"/>
  <c r="AM6" i="6"/>
  <c r="AM7" i="6"/>
  <c r="AM8" i="6"/>
  <c r="AM9" i="6"/>
  <c r="AM10" i="6"/>
  <c r="AM11" i="6"/>
  <c r="AM12" i="6"/>
  <c r="AM13" i="6"/>
  <c r="AM14" i="6"/>
  <c r="AM15" i="6"/>
  <c r="AM16" i="6"/>
  <c r="AM17" i="6"/>
  <c r="AM18" i="6"/>
  <c r="AM19" i="6"/>
  <c r="AM20" i="6"/>
  <c r="AM21" i="6"/>
  <c r="AM22" i="6"/>
  <c r="AM23" i="6"/>
  <c r="AM24" i="6"/>
  <c r="AM25" i="6"/>
  <c r="AM26" i="6"/>
  <c r="AM27" i="6"/>
  <c r="AM28" i="6"/>
  <c r="AM29" i="6"/>
  <c r="AM30" i="6"/>
  <c r="AM31" i="6"/>
  <c r="AM32" i="6"/>
  <c r="AD3" i="6"/>
  <c r="AD4" i="6"/>
  <c r="AD5" i="6"/>
  <c r="AD6" i="6"/>
  <c r="AD7" i="6"/>
  <c r="AD8" i="6"/>
  <c r="AD9" i="6"/>
  <c r="AD10" i="6"/>
  <c r="AD11" i="6"/>
  <c r="AD12" i="6"/>
  <c r="AD13" i="6"/>
  <c r="AD14" i="6"/>
  <c r="AD15" i="6"/>
  <c r="AD16" i="6"/>
  <c r="AD17" i="6"/>
  <c r="AD18" i="6"/>
  <c r="AD19" i="6"/>
  <c r="AD20" i="6"/>
  <c r="AD21" i="6"/>
  <c r="AD22" i="6"/>
  <c r="AD23" i="6"/>
  <c r="AD24" i="6"/>
  <c r="AD25" i="6"/>
  <c r="AD26" i="6"/>
  <c r="AD27" i="6"/>
  <c r="AD28" i="6"/>
  <c r="AD29" i="6"/>
  <c r="AD30" i="6"/>
  <c r="AD31" i="6"/>
  <c r="AD32" i="6"/>
  <c r="L4" i="6"/>
  <c r="M4" i="6" s="1"/>
  <c r="L5" i="6"/>
  <c r="M5" i="6" s="1"/>
  <c r="L6" i="6"/>
  <c r="M6" i="6" s="1"/>
  <c r="L7" i="6"/>
  <c r="M7" i="6" s="1"/>
  <c r="L8" i="6"/>
  <c r="M8" i="6" s="1"/>
  <c r="L9" i="6"/>
  <c r="M9" i="6" s="1"/>
  <c r="L10" i="6"/>
  <c r="M10" i="6" s="1"/>
  <c r="L11" i="6"/>
  <c r="M11" i="6" s="1"/>
  <c r="L12" i="6"/>
  <c r="M12" i="6" s="1"/>
  <c r="L13" i="6"/>
  <c r="M13" i="6" s="1"/>
  <c r="L14" i="6"/>
  <c r="M14" i="6" s="1"/>
  <c r="L15" i="6"/>
  <c r="M15" i="6" s="1"/>
  <c r="L16" i="6"/>
  <c r="M16" i="6" s="1"/>
  <c r="L17" i="6"/>
  <c r="M17" i="6" s="1"/>
  <c r="L18" i="6"/>
  <c r="M18" i="6" s="1"/>
  <c r="V18" i="6" s="1"/>
  <c r="AE18" i="6" s="1"/>
  <c r="L19" i="6"/>
  <c r="M19" i="6" s="1"/>
  <c r="L20" i="6"/>
  <c r="M20" i="6" s="1"/>
  <c r="V20" i="6" s="1"/>
  <c r="L21" i="6"/>
  <c r="M21" i="6" s="1"/>
  <c r="L22" i="6"/>
  <c r="M22" i="6" s="1"/>
  <c r="L23" i="6"/>
  <c r="M23" i="6" s="1"/>
  <c r="L24" i="6"/>
  <c r="M24" i="6" s="1"/>
  <c r="L25" i="6"/>
  <c r="M25" i="6" s="1"/>
  <c r="L26" i="6"/>
  <c r="M26" i="6" s="1"/>
  <c r="L27" i="6"/>
  <c r="M27" i="6" s="1"/>
  <c r="L28" i="6"/>
  <c r="M28" i="6" s="1"/>
  <c r="L29" i="6"/>
  <c r="M29" i="6" s="1"/>
  <c r="L30" i="6"/>
  <c r="M30" i="6" s="1"/>
  <c r="L31" i="6"/>
  <c r="M31" i="6" s="1"/>
  <c r="L32" i="6"/>
  <c r="M32" i="6" s="1"/>
  <c r="U4" i="6"/>
  <c r="U5" i="6"/>
  <c r="U6" i="6"/>
  <c r="U7" i="6"/>
  <c r="U8" i="6"/>
  <c r="U9" i="6"/>
  <c r="U10" i="6"/>
  <c r="U11" i="6"/>
  <c r="U12" i="6"/>
  <c r="U13" i="6"/>
  <c r="U14" i="6"/>
  <c r="U15" i="6"/>
  <c r="U16" i="6"/>
  <c r="U17" i="6"/>
  <c r="U18" i="6"/>
  <c r="U19" i="6"/>
  <c r="U20" i="6"/>
  <c r="U21" i="6"/>
  <c r="U22" i="6"/>
  <c r="U23" i="6"/>
  <c r="U24" i="6"/>
  <c r="U25" i="6"/>
  <c r="U26" i="6"/>
  <c r="U27" i="6"/>
  <c r="U28" i="6"/>
  <c r="U29" i="6"/>
  <c r="U30" i="6"/>
  <c r="U31" i="6"/>
  <c r="U32" i="6"/>
  <c r="U3" i="6"/>
  <c r="B3" i="6"/>
  <c r="A3" i="6"/>
  <c r="L3" i="6"/>
  <c r="M3" i="6" s="1"/>
  <c r="B13" i="7"/>
  <c r="B14" i="7"/>
  <c r="B15" i="7"/>
  <c r="B16" i="7"/>
  <c r="B17" i="7"/>
  <c r="B18" i="7"/>
  <c r="B19" i="7"/>
  <c r="B20" i="7"/>
  <c r="B21" i="7"/>
  <c r="B22" i="7"/>
  <c r="B23" i="7"/>
  <c r="B24" i="7"/>
  <c r="A13" i="7"/>
  <c r="A14" i="7"/>
  <c r="A15" i="7"/>
  <c r="A16" i="7"/>
  <c r="A17" i="7"/>
  <c r="A18" i="7"/>
  <c r="A19" i="7"/>
  <c r="A20" i="7"/>
  <c r="A21" i="7"/>
  <c r="A22" i="7"/>
  <c r="A23" i="7"/>
  <c r="A24" i="7"/>
  <c r="B4" i="7"/>
  <c r="B5" i="7"/>
  <c r="B6" i="7"/>
  <c r="B7" i="7"/>
  <c r="B8" i="7"/>
  <c r="B9" i="7"/>
  <c r="B10" i="7"/>
  <c r="B11" i="7"/>
  <c r="B12" i="7"/>
  <c r="A4" i="7"/>
  <c r="A5" i="7"/>
  <c r="A6" i="7"/>
  <c r="A7" i="7"/>
  <c r="A8" i="7"/>
  <c r="A9" i="7"/>
  <c r="A10" i="7"/>
  <c r="A11" i="7"/>
  <c r="A12" i="7"/>
  <c r="C4" i="2"/>
  <c r="C5" i="2"/>
  <c r="C6" i="2"/>
  <c r="C7" i="2"/>
  <c r="C8" i="2"/>
  <c r="C9" i="2"/>
  <c r="C10" i="2"/>
  <c r="C11" i="2"/>
  <c r="C12" i="2"/>
  <c r="C13" i="2"/>
  <c r="C14" i="2"/>
  <c r="C15" i="2"/>
  <c r="C16" i="2"/>
  <c r="C17" i="2"/>
  <c r="C18" i="2"/>
  <c r="C19" i="2"/>
  <c r="C20" i="2"/>
  <c r="C21" i="2"/>
  <c r="C22" i="2"/>
  <c r="C23" i="2"/>
  <c r="C24" i="2"/>
  <c r="C25" i="2"/>
  <c r="C26" i="2"/>
  <c r="F4" i="2"/>
  <c r="F5" i="2"/>
  <c r="F6" i="2"/>
  <c r="F7" i="2"/>
  <c r="F8" i="2"/>
  <c r="F9" i="2"/>
  <c r="F10" i="2"/>
  <c r="F11" i="2"/>
  <c r="F12" i="2"/>
  <c r="F13" i="2"/>
  <c r="F14" i="2"/>
  <c r="F15" i="2"/>
  <c r="F16" i="2"/>
  <c r="F17" i="2"/>
  <c r="F18" i="2"/>
  <c r="F19" i="2"/>
  <c r="F20" i="2"/>
  <c r="F21" i="2"/>
  <c r="F22" i="2"/>
  <c r="F23" i="2"/>
  <c r="F24" i="2"/>
  <c r="F25" i="2"/>
  <c r="F26" i="2"/>
  <c r="D4" i="2"/>
  <c r="D5" i="2"/>
  <c r="D6" i="2"/>
  <c r="D7" i="2"/>
  <c r="D8" i="2"/>
  <c r="D9" i="2"/>
  <c r="D10" i="2"/>
  <c r="D11" i="2"/>
  <c r="D12" i="2"/>
  <c r="D13" i="2"/>
  <c r="D14" i="2"/>
  <c r="D15" i="2"/>
  <c r="D16" i="2"/>
  <c r="D17" i="2"/>
  <c r="D18" i="2"/>
  <c r="D19" i="2"/>
  <c r="D20" i="2"/>
  <c r="D21" i="2"/>
  <c r="D22" i="2"/>
  <c r="D23" i="2"/>
  <c r="D24" i="2"/>
  <c r="D25" i="2"/>
  <c r="D26" i="2"/>
  <c r="B3" i="7"/>
  <c r="A3" i="7"/>
  <c r="C3" i="2"/>
  <c r="F3" i="2"/>
  <c r="D3" i="2"/>
  <c r="H4" i="2"/>
  <c r="H5" i="2"/>
  <c r="H6" i="2"/>
  <c r="H7" i="2"/>
  <c r="H8" i="2"/>
  <c r="H9" i="2"/>
  <c r="H10" i="2"/>
  <c r="H11" i="2"/>
  <c r="H12" i="2"/>
  <c r="H13" i="2"/>
  <c r="H14" i="2"/>
  <c r="H15" i="2"/>
  <c r="H16" i="2"/>
  <c r="H17" i="2"/>
  <c r="H18" i="2"/>
  <c r="H19" i="2"/>
  <c r="H20" i="2"/>
  <c r="H22" i="2"/>
  <c r="H23" i="2"/>
  <c r="H24" i="2"/>
  <c r="H25" i="2"/>
  <c r="H26" i="2"/>
  <c r="H27" i="2"/>
  <c r="H28" i="2"/>
  <c r="H29" i="2"/>
  <c r="H30" i="2"/>
  <c r="H31" i="2"/>
  <c r="H32" i="2"/>
  <c r="H33" i="2"/>
  <c r="H34" i="2"/>
  <c r="H35" i="2"/>
  <c r="H36" i="2"/>
  <c r="H37" i="2"/>
  <c r="H38" i="2"/>
  <c r="H39" i="2"/>
  <c r="H40" i="2"/>
  <c r="H41" i="2"/>
  <c r="D29" i="6" l="1"/>
  <c r="E29" i="6"/>
  <c r="D5" i="6"/>
  <c r="E5" i="6"/>
  <c r="E32" i="6"/>
  <c r="D32" i="6"/>
  <c r="E28" i="6"/>
  <c r="D28" i="6"/>
  <c r="E24" i="6"/>
  <c r="D24" i="6"/>
  <c r="E20" i="6"/>
  <c r="D20" i="6"/>
  <c r="E16" i="6"/>
  <c r="D16" i="6"/>
  <c r="E12" i="6"/>
  <c r="D12" i="6"/>
  <c r="E8" i="6"/>
  <c r="D8" i="6"/>
  <c r="E4" i="6"/>
  <c r="D4" i="6"/>
  <c r="V30" i="6"/>
  <c r="V26" i="6"/>
  <c r="AE26" i="6" s="1"/>
  <c r="V22" i="6"/>
  <c r="AE22" i="6" s="1"/>
  <c r="V14" i="6"/>
  <c r="E31" i="6"/>
  <c r="D31" i="6"/>
  <c r="E27" i="6"/>
  <c r="D27" i="6"/>
  <c r="D23" i="6"/>
  <c r="E23" i="6"/>
  <c r="D19" i="6"/>
  <c r="E19" i="6"/>
  <c r="E15" i="6"/>
  <c r="D15" i="6"/>
  <c r="E11" i="6"/>
  <c r="D11" i="6"/>
  <c r="D7" i="6"/>
  <c r="E7" i="6"/>
  <c r="E3" i="6"/>
  <c r="D3" i="6"/>
  <c r="D25" i="6"/>
  <c r="E25" i="6"/>
  <c r="D21" i="6"/>
  <c r="E21" i="6"/>
  <c r="D17" i="6"/>
  <c r="E17" i="6"/>
  <c r="D13" i="6"/>
  <c r="E13" i="6"/>
  <c r="D9" i="6"/>
  <c r="E9" i="6"/>
  <c r="D30" i="6"/>
  <c r="E30" i="6"/>
  <c r="D26" i="6"/>
  <c r="E26" i="6"/>
  <c r="D22" i="6"/>
  <c r="E22" i="6"/>
  <c r="D18" i="6"/>
  <c r="E18" i="6"/>
  <c r="D14" i="6"/>
  <c r="E14" i="6"/>
  <c r="D10" i="6"/>
  <c r="E10" i="6"/>
  <c r="D6" i="6"/>
  <c r="E6" i="6"/>
  <c r="AE14" i="6"/>
  <c r="AE30" i="6"/>
  <c r="V10" i="6"/>
  <c r="V6" i="6"/>
  <c r="V29" i="6"/>
  <c r="AE29" i="6" s="1"/>
  <c r="AN29" i="6" s="1"/>
  <c r="V25" i="6"/>
  <c r="AE25" i="6" s="1"/>
  <c r="AN25" i="6" s="1"/>
  <c r="AW25" i="6" s="1"/>
  <c r="BF25" i="6" s="1"/>
  <c r="BO25" i="6" s="1"/>
  <c r="V21" i="6"/>
  <c r="AE21" i="6" s="1"/>
  <c r="AN21" i="6" s="1"/>
  <c r="AW21" i="6" s="1"/>
  <c r="BF21" i="6" s="1"/>
  <c r="BO21" i="6" s="1"/>
  <c r="BX21" i="6" s="1"/>
  <c r="V17" i="6"/>
  <c r="AE17" i="6" s="1"/>
  <c r="AN17" i="6" s="1"/>
  <c r="AW17" i="6" s="1"/>
  <c r="BF17" i="6" s="1"/>
  <c r="BO17" i="6" s="1"/>
  <c r="BX17" i="6" s="1"/>
  <c r="V13" i="6"/>
  <c r="AE13" i="6" s="1"/>
  <c r="AN13" i="6" s="1"/>
  <c r="AW13" i="6" s="1"/>
  <c r="BF13" i="6" s="1"/>
  <c r="BO13" i="6" s="1"/>
  <c r="BX13" i="6" s="1"/>
  <c r="CG13" i="6" s="1"/>
  <c r="V9" i="6"/>
  <c r="V5" i="6"/>
  <c r="AE20" i="6"/>
  <c r="AN20" i="6" s="1"/>
  <c r="AW20" i="6" s="1"/>
  <c r="BF20" i="6" s="1"/>
  <c r="BO20" i="6" s="1"/>
  <c r="V32" i="6"/>
  <c r="AE32" i="6" s="1"/>
  <c r="V28" i="6"/>
  <c r="AE28" i="6" s="1"/>
  <c r="AN28" i="6" s="1"/>
  <c r="AW28" i="6" s="1"/>
  <c r="V24" i="6"/>
  <c r="AE24" i="6" s="1"/>
  <c r="AN24" i="6" s="1"/>
  <c r="V16" i="6"/>
  <c r="W16" i="6" s="1"/>
  <c r="AN30" i="6"/>
  <c r="AW30" i="6" s="1"/>
  <c r="BF30" i="6" s="1"/>
  <c r="BO30" i="6" s="1"/>
  <c r="BX30" i="6" s="1"/>
  <c r="CG30" i="6" s="1"/>
  <c r="AN26" i="6"/>
  <c r="AW26" i="6" s="1"/>
  <c r="BF26" i="6" s="1"/>
  <c r="BO26" i="6" s="1"/>
  <c r="BX26" i="6" s="1"/>
  <c r="CG26" i="6" s="1"/>
  <c r="AN22" i="6"/>
  <c r="AW22" i="6" s="1"/>
  <c r="BF22" i="6" s="1"/>
  <c r="BO22" i="6" s="1"/>
  <c r="BX22" i="6" s="1"/>
  <c r="CG22" i="6" s="1"/>
  <c r="AN18" i="6"/>
  <c r="AW18" i="6" s="1"/>
  <c r="BF18" i="6" s="1"/>
  <c r="BO18" i="6" s="1"/>
  <c r="BX18" i="6" s="1"/>
  <c r="CG18" i="6" s="1"/>
  <c r="AN14" i="6"/>
  <c r="AW14" i="6" s="1"/>
  <c r="BF14" i="6" s="1"/>
  <c r="BO14" i="6" s="1"/>
  <c r="BX14" i="6" s="1"/>
  <c r="CG14" i="6" s="1"/>
  <c r="V12" i="6"/>
  <c r="AE12" i="6" s="1"/>
  <c r="AF12" i="6" s="1"/>
  <c r="V8" i="6"/>
  <c r="V4" i="6"/>
  <c r="W4" i="6" s="1"/>
  <c r="N17" i="6"/>
  <c r="N25" i="6"/>
  <c r="N3" i="6"/>
  <c r="W5" i="6"/>
  <c r="N7" i="6"/>
  <c r="N29" i="6"/>
  <c r="AF29" i="6"/>
  <c r="N28" i="6"/>
  <c r="N11" i="6"/>
  <c r="N19" i="6"/>
  <c r="N32" i="6"/>
  <c r="N24" i="6"/>
  <c r="AF24" i="6"/>
  <c r="N16" i="6"/>
  <c r="AO28" i="6"/>
  <c r="BG20" i="6"/>
  <c r="N30" i="6"/>
  <c r="N14" i="6"/>
  <c r="W10" i="6"/>
  <c r="N6" i="6"/>
  <c r="N20" i="6"/>
  <c r="N9" i="6"/>
  <c r="N12" i="6"/>
  <c r="N8" i="6"/>
  <c r="N4" i="6"/>
  <c r="AE10" i="6"/>
  <c r="AN10" i="6" s="1"/>
  <c r="AE6" i="6"/>
  <c r="V3" i="6"/>
  <c r="AE3" i="6" s="1"/>
  <c r="AE9" i="6"/>
  <c r="AF9" i="6" s="1"/>
  <c r="AE5" i="6"/>
  <c r="AN5" i="6" s="1"/>
  <c r="AE4" i="6"/>
  <c r="AF4" i="6" s="1"/>
  <c r="AN9" i="6"/>
  <c r="AW9" i="6" s="1"/>
  <c r="AX9" i="6" s="1"/>
  <c r="W32" i="6"/>
  <c r="W29" i="6"/>
  <c r="W28" i="6"/>
  <c r="W20" i="6"/>
  <c r="W12" i="6"/>
  <c r="W9" i="6"/>
  <c r="V31" i="6"/>
  <c r="AE31" i="6" s="1"/>
  <c r="AN31" i="6" s="1"/>
  <c r="AW31" i="6" s="1"/>
  <c r="BF31" i="6" s="1"/>
  <c r="BO31" i="6" s="1"/>
  <c r="BX31" i="6" s="1"/>
  <c r="CG31" i="6" s="1"/>
  <c r="V27" i="6"/>
  <c r="AE27" i="6" s="1"/>
  <c r="AN27" i="6" s="1"/>
  <c r="AW27" i="6" s="1"/>
  <c r="BF27" i="6" s="1"/>
  <c r="BO27" i="6" s="1"/>
  <c r="BX27" i="6" s="1"/>
  <c r="CG27" i="6" s="1"/>
  <c r="V23" i="6"/>
  <c r="AE23" i="6" s="1"/>
  <c r="AN23" i="6" s="1"/>
  <c r="AW23" i="6" s="1"/>
  <c r="BF23" i="6" s="1"/>
  <c r="BO23" i="6" s="1"/>
  <c r="BX23" i="6" s="1"/>
  <c r="CG23" i="6" s="1"/>
  <c r="V19" i="6"/>
  <c r="AE19" i="6" s="1"/>
  <c r="AN19" i="6" s="1"/>
  <c r="AW19" i="6" s="1"/>
  <c r="BF19" i="6" s="1"/>
  <c r="BO19" i="6" s="1"/>
  <c r="BX19" i="6" s="1"/>
  <c r="CG19" i="6" s="1"/>
  <c r="V15" i="6"/>
  <c r="AE15" i="6" s="1"/>
  <c r="AN15" i="6" s="1"/>
  <c r="AW15" i="6" s="1"/>
  <c r="BF15" i="6" s="1"/>
  <c r="BO15" i="6" s="1"/>
  <c r="BX15" i="6" s="1"/>
  <c r="CG15" i="6" s="1"/>
  <c r="V11" i="6"/>
  <c r="V7" i="6"/>
  <c r="H3" i="2"/>
  <c r="AW29" i="6" l="1"/>
  <c r="AO29" i="6"/>
  <c r="BX25" i="6"/>
  <c r="CG25" i="6" s="1"/>
  <c r="CH25" i="6" s="1"/>
  <c r="AV26" i="9" s="1"/>
  <c r="BP25" i="6"/>
  <c r="AN32" i="6"/>
  <c r="AW32" i="6" s="1"/>
  <c r="AX32" i="6" s="1"/>
  <c r="AF32" i="6"/>
  <c r="CG21" i="6"/>
  <c r="CH21" i="6" s="1"/>
  <c r="AV22" i="9" s="1"/>
  <c r="BY21" i="6"/>
  <c r="BP21" i="6"/>
  <c r="AF28" i="6"/>
  <c r="AO25" i="6"/>
  <c r="BY15" i="6"/>
  <c r="W21" i="6"/>
  <c r="AO18" i="6"/>
  <c r="BP13" i="6"/>
  <c r="AX25" i="6"/>
  <c r="W8" i="6"/>
  <c r="AE8" i="6"/>
  <c r="BX20" i="6"/>
  <c r="BP20" i="6"/>
  <c r="AW24" i="6"/>
  <c r="AO24" i="6"/>
  <c r="BF32" i="6"/>
  <c r="CG17" i="6"/>
  <c r="BY17" i="6"/>
  <c r="AX20" i="6"/>
  <c r="BF28" i="6"/>
  <c r="AX28" i="6"/>
  <c r="AE16" i="6"/>
  <c r="BY31" i="6"/>
  <c r="W24" i="6"/>
  <c r="AO22" i="6"/>
  <c r="BY25" i="6"/>
  <c r="AF21" i="6"/>
  <c r="BP17" i="6"/>
  <c r="AF23" i="6"/>
  <c r="BG25" i="6"/>
  <c r="W17" i="6"/>
  <c r="W25" i="6"/>
  <c r="AF20" i="6"/>
  <c r="AO26" i="6"/>
  <c r="AO20" i="6"/>
  <c r="BG17" i="6"/>
  <c r="AO27" i="6"/>
  <c r="AF25" i="6"/>
  <c r="N5" i="6"/>
  <c r="AX17" i="6"/>
  <c r="CH17" i="6"/>
  <c r="AV18" i="9" s="1"/>
  <c r="AO17" i="6"/>
  <c r="AF17" i="6"/>
  <c r="N21" i="6"/>
  <c r="W27" i="6"/>
  <c r="AO21" i="6"/>
  <c r="W26" i="6"/>
  <c r="CH13" i="6"/>
  <c r="AV14" i="9" s="1"/>
  <c r="BG13" i="6"/>
  <c r="AO13" i="6"/>
  <c r="AX13" i="6"/>
  <c r="N13" i="6"/>
  <c r="W13" i="6"/>
  <c r="BY13" i="6"/>
  <c r="AF13" i="6"/>
  <c r="W22" i="6"/>
  <c r="BP26" i="6"/>
  <c r="W31" i="6"/>
  <c r="BG21" i="6"/>
  <c r="AX21" i="6"/>
  <c r="BP31" i="6"/>
  <c r="CH26" i="6"/>
  <c r="AV27" i="9" s="1"/>
  <c r="AO31" i="6"/>
  <c r="BY26" i="6"/>
  <c r="N26" i="6"/>
  <c r="W6" i="6"/>
  <c r="AF6" i="6"/>
  <c r="BP22" i="6"/>
  <c r="N22" i="6"/>
  <c r="AO23" i="6"/>
  <c r="CH23" i="6"/>
  <c r="AV24" i="9" s="1"/>
  <c r="AX23" i="6"/>
  <c r="BG23" i="6"/>
  <c r="BP23" i="6"/>
  <c r="BY23" i="6"/>
  <c r="W23" i="6"/>
  <c r="N23" i="6"/>
  <c r="CH22" i="6"/>
  <c r="AV23" i="9" s="1"/>
  <c r="BY22" i="6"/>
  <c r="BG19" i="6"/>
  <c r="AF19" i="6"/>
  <c r="BY19" i="6"/>
  <c r="W19" i="6"/>
  <c r="BP18" i="6"/>
  <c r="BY18" i="6"/>
  <c r="W18" i="6"/>
  <c r="BP15" i="6"/>
  <c r="W11" i="6"/>
  <c r="AF10" i="6"/>
  <c r="N10" i="6"/>
  <c r="AO10" i="6"/>
  <c r="W7" i="6"/>
  <c r="AF14" i="6"/>
  <c r="AO14" i="6"/>
  <c r="AF30" i="6"/>
  <c r="AO30" i="6"/>
  <c r="BG27" i="6"/>
  <c r="AO15" i="6"/>
  <c r="W15" i="6"/>
  <c r="AF15" i="6"/>
  <c r="AX14" i="6"/>
  <c r="BG14" i="6"/>
  <c r="AX30" i="6"/>
  <c r="BG30" i="6"/>
  <c r="BY27" i="6"/>
  <c r="CH18" i="6"/>
  <c r="AV19" i="9" s="1"/>
  <c r="N18" i="6"/>
  <c r="AX15" i="6"/>
  <c r="BG15" i="6"/>
  <c r="BG31" i="6"/>
  <c r="CH27" i="6"/>
  <c r="AV28" i="9" s="1"/>
  <c r="W14" i="6"/>
  <c r="W30" i="6"/>
  <c r="AF31" i="6"/>
  <c r="BP14" i="6"/>
  <c r="BY14" i="6"/>
  <c r="BP30" i="6"/>
  <c r="BY30" i="6"/>
  <c r="CH19" i="6"/>
  <c r="AV20" i="9" s="1"/>
  <c r="AX19" i="6"/>
  <c r="CH14" i="6"/>
  <c r="AV15" i="9" s="1"/>
  <c r="CH30" i="6"/>
  <c r="AV31" i="9" s="1"/>
  <c r="AO19" i="6"/>
  <c r="AX18" i="6"/>
  <c r="BG18" i="6"/>
  <c r="AX22" i="6"/>
  <c r="BG22" i="6"/>
  <c r="AX26" i="6"/>
  <c r="BG26" i="6"/>
  <c r="CH31" i="6"/>
  <c r="AV32" i="9" s="1"/>
  <c r="N15" i="6"/>
  <c r="N31" i="6"/>
  <c r="BP27" i="6"/>
  <c r="AF27" i="6"/>
  <c r="N27" i="6"/>
  <c r="AX27" i="6"/>
  <c r="AF18" i="6"/>
  <c r="AF22" i="6"/>
  <c r="AF26" i="6"/>
  <c r="CH15" i="6"/>
  <c r="AV16" i="9" s="1"/>
  <c r="AX31" i="6"/>
  <c r="BP19" i="6"/>
  <c r="AN4" i="6"/>
  <c r="AO4" i="6" s="1"/>
  <c r="AF3" i="6"/>
  <c r="AN3" i="6"/>
  <c r="AF5" i="6"/>
  <c r="AN6" i="6"/>
  <c r="W3" i="6"/>
  <c r="AN12" i="6"/>
  <c r="AE7" i="6"/>
  <c r="AE11" i="6"/>
  <c r="AW10" i="6"/>
  <c r="AO9" i="6"/>
  <c r="AO5" i="6"/>
  <c r="AW5" i="6"/>
  <c r="BF9" i="6"/>
  <c r="BG9" i="6" s="1"/>
  <c r="AO32" i="6" l="1"/>
  <c r="BF29" i="6"/>
  <c r="AX29" i="6"/>
  <c r="BO28" i="6"/>
  <c r="BG28" i="6"/>
  <c r="AN16" i="6"/>
  <c r="AF16" i="6"/>
  <c r="BG32" i="6"/>
  <c r="BO32" i="6"/>
  <c r="AF8" i="6"/>
  <c r="AN8" i="6"/>
  <c r="CG20" i="6"/>
  <c r="CH20" i="6" s="1"/>
  <c r="AV21" i="9" s="1"/>
  <c r="BY20" i="6"/>
  <c r="BF24" i="6"/>
  <c r="AX24" i="6"/>
  <c r="AW4" i="6"/>
  <c r="AX4" i="6" s="1"/>
  <c r="AF11" i="6"/>
  <c r="AN11" i="6"/>
  <c r="AO12" i="6"/>
  <c r="AW12" i="6"/>
  <c r="AO3" i="6"/>
  <c r="AW3" i="6"/>
  <c r="AO6" i="6"/>
  <c r="AW6" i="6"/>
  <c r="AN7" i="6"/>
  <c r="AF7" i="6"/>
  <c r="BO9" i="6"/>
  <c r="BX9" i="6" s="1"/>
  <c r="AX5" i="6"/>
  <c r="BF5" i="6"/>
  <c r="BF10" i="6"/>
  <c r="AX10" i="6"/>
  <c r="BO29" i="6" l="1"/>
  <c r="BG29" i="6"/>
  <c r="AO8" i="6"/>
  <c r="AW8" i="6"/>
  <c r="BO24" i="6"/>
  <c r="BG24" i="6"/>
  <c r="BX32" i="6"/>
  <c r="BP32" i="6"/>
  <c r="AW16" i="6"/>
  <c r="AO16" i="6"/>
  <c r="BX28" i="6"/>
  <c r="BP28" i="6"/>
  <c r="BP9" i="6"/>
  <c r="BF4" i="6"/>
  <c r="BG4" i="6" s="1"/>
  <c r="AO7" i="6"/>
  <c r="AW7" i="6"/>
  <c r="AX6" i="6"/>
  <c r="BF6" i="6"/>
  <c r="AX12" i="6"/>
  <c r="BF12" i="6"/>
  <c r="AX3" i="6"/>
  <c r="BF3" i="6"/>
  <c r="AO11" i="6"/>
  <c r="AW11" i="6"/>
  <c r="BG5" i="6"/>
  <c r="BO5" i="6"/>
  <c r="BG10" i="6"/>
  <c r="BO10" i="6"/>
  <c r="CG9" i="6"/>
  <c r="CH9" i="6" s="1"/>
  <c r="AV10" i="9" s="1"/>
  <c r="BY9" i="6"/>
  <c r="BX29" i="6" l="1"/>
  <c r="BP29" i="6"/>
  <c r="BF16" i="6"/>
  <c r="AX16" i="6"/>
  <c r="BF8" i="6"/>
  <c r="AX8" i="6"/>
  <c r="BX24" i="6"/>
  <c r="BP24" i="6"/>
  <c r="BY28" i="6"/>
  <c r="CG28" i="6"/>
  <c r="CH28" i="6" s="1"/>
  <c r="AV29" i="9" s="1"/>
  <c r="BY32" i="6"/>
  <c r="CG32" i="6"/>
  <c r="CH32" i="6" s="1"/>
  <c r="AV33" i="9" s="1"/>
  <c r="BO4" i="6"/>
  <c r="BX4" i="6" s="1"/>
  <c r="AX7" i="6"/>
  <c r="BF7" i="6"/>
  <c r="BG3" i="6"/>
  <c r="BO3" i="6"/>
  <c r="BG6" i="6"/>
  <c r="BO6" i="6"/>
  <c r="AX11" i="6"/>
  <c r="BF11" i="6"/>
  <c r="BG12" i="6"/>
  <c r="BO12" i="6"/>
  <c r="BP5" i="6"/>
  <c r="BX5" i="6"/>
  <c r="BP10" i="6"/>
  <c r="BX10" i="6"/>
  <c r="CG29" i="6" l="1"/>
  <c r="CH29" i="6" s="1"/>
  <c r="AV30" i="9" s="1"/>
  <c r="BY29" i="6"/>
  <c r="BP4" i="6"/>
  <c r="BO8" i="6"/>
  <c r="BG8" i="6"/>
  <c r="BY24" i="6"/>
  <c r="CG24" i="6"/>
  <c r="CH24" i="6" s="1"/>
  <c r="AV25" i="9" s="1"/>
  <c r="BG16" i="6"/>
  <c r="BO16" i="6"/>
  <c r="BG11" i="6"/>
  <c r="BO11" i="6"/>
  <c r="BP3" i="6"/>
  <c r="BX3" i="6"/>
  <c r="BP12" i="6"/>
  <c r="BX12" i="6"/>
  <c r="BP6" i="6"/>
  <c r="BX6" i="6"/>
  <c r="BG7" i="6"/>
  <c r="BO7" i="6"/>
  <c r="BY10" i="6"/>
  <c r="CG10" i="6"/>
  <c r="CH10" i="6" s="1"/>
  <c r="AV11" i="9" s="1"/>
  <c r="BY5" i="6"/>
  <c r="CG5" i="6"/>
  <c r="CH5" i="6" s="1"/>
  <c r="AV6" i="9" s="1"/>
  <c r="BY4" i="6"/>
  <c r="CG4" i="6"/>
  <c r="CH4" i="6" s="1"/>
  <c r="AV5" i="9" s="1"/>
  <c r="BX16" i="6" l="1"/>
  <c r="BP16" i="6"/>
  <c r="BP8" i="6"/>
  <c r="BX8" i="6"/>
  <c r="BP7" i="6"/>
  <c r="BX7" i="6"/>
  <c r="CG12" i="6"/>
  <c r="CH12" i="6" s="1"/>
  <c r="AV13" i="9" s="1"/>
  <c r="BY12" i="6"/>
  <c r="BP11" i="6"/>
  <c r="BX11" i="6"/>
  <c r="CG6" i="6"/>
  <c r="CH6" i="6" s="1"/>
  <c r="AV7" i="9" s="1"/>
  <c r="BY6" i="6"/>
  <c r="BY3" i="6"/>
  <c r="CG3" i="6"/>
  <c r="CH3" i="6" s="1"/>
  <c r="AV4" i="9" s="1"/>
  <c r="CG8" i="6" l="1"/>
  <c r="CH8" i="6" s="1"/>
  <c r="AV9" i="9" s="1"/>
  <c r="BY8" i="6"/>
  <c r="CG16" i="6"/>
  <c r="CH16" i="6" s="1"/>
  <c r="AV17" i="9" s="1"/>
  <c r="BY16" i="6"/>
  <c r="BY11" i="6"/>
  <c r="CG11" i="6"/>
  <c r="CH11" i="6" s="1"/>
  <c r="AV12" i="9" s="1"/>
  <c r="BY7" i="6"/>
  <c r="CG7" i="6"/>
  <c r="CH7" i="6" s="1"/>
  <c r="AV8" i="9" s="1"/>
</calcChain>
</file>

<file path=xl/sharedStrings.xml><?xml version="1.0" encoding="utf-8"?>
<sst xmlns="http://schemas.openxmlformats.org/spreadsheetml/2006/main" count="951" uniqueCount="317">
  <si>
    <t>N° Candidat</t>
  </si>
  <si>
    <t>TPASMS</t>
  </si>
  <si>
    <t>DEAES 2016</t>
  </si>
  <si>
    <t>DEAES 2021</t>
  </si>
  <si>
    <t>DEA 2006</t>
  </si>
  <si>
    <t>DEAP 2006</t>
  </si>
  <si>
    <t>DEAP 2021</t>
  </si>
  <si>
    <t>DARM 2019</t>
  </si>
  <si>
    <t>Bac ASSP 2011</t>
  </si>
  <si>
    <t>Bac SAPAT 2011</t>
  </si>
  <si>
    <t>EQUIVALENCES POUR L'OBTENTION DU DEAS</t>
  </si>
  <si>
    <t>BLOCS</t>
  </si>
  <si>
    <t>MODULES / COMPETENCES</t>
  </si>
  <si>
    <t>Bloc 1</t>
  </si>
  <si>
    <t>Module 1</t>
  </si>
  <si>
    <t>EQUIVALENCE</t>
  </si>
  <si>
    <t>Compétence 1</t>
  </si>
  <si>
    <t>Module 2</t>
  </si>
  <si>
    <t>DISPENSE</t>
  </si>
  <si>
    <t>Compétence 2</t>
  </si>
  <si>
    <t>Bloc 2</t>
  </si>
  <si>
    <t>Module 3</t>
  </si>
  <si>
    <t>Compétence 3</t>
  </si>
  <si>
    <t>Module 4</t>
  </si>
  <si>
    <t>Compétence 4</t>
  </si>
  <si>
    <t>Module 5</t>
  </si>
  <si>
    <t>Compétence 5</t>
  </si>
  <si>
    <t>Bloc 3</t>
  </si>
  <si>
    <t>Module 6</t>
  </si>
  <si>
    <t>Compétence 6</t>
  </si>
  <si>
    <t>Module 7</t>
  </si>
  <si>
    <t>Compétence 7</t>
  </si>
  <si>
    <t>Bloc 4</t>
  </si>
  <si>
    <t>Module 8</t>
  </si>
  <si>
    <t>Compétence 8</t>
  </si>
  <si>
    <t>Compétence 9</t>
  </si>
  <si>
    <t>Bloc 5</t>
  </si>
  <si>
    <t>Module 9</t>
  </si>
  <si>
    <t>Compétence 10</t>
  </si>
  <si>
    <t>Module 10</t>
  </si>
  <si>
    <t>Compétence 11</t>
  </si>
  <si>
    <t>TPADVF</t>
  </si>
  <si>
    <t>ASH</t>
  </si>
  <si>
    <t>ASHQ</t>
  </si>
  <si>
    <t>DRIEETS ILE-DE-FRANCE</t>
  </si>
  <si>
    <r>
      <rPr>
        <b/>
        <sz val="14"/>
        <rFont val="Arial"/>
        <family val="2"/>
      </rPr>
      <t>J'ai bien pris connaissance qu'en cas d'erreur, mon diplôme ne sera pas réimprimé</t>
    </r>
    <r>
      <rPr>
        <sz val="14"/>
        <rFont val="Arial"/>
        <family val="2"/>
      </rPr>
      <t xml:space="preserve">
</t>
    </r>
    <r>
      <rPr>
        <b/>
        <sz val="16"/>
        <color rgb="FFFF0000"/>
        <rFont val="Arial"/>
        <family val="2"/>
      </rPr>
      <t>SIGNATURE</t>
    </r>
  </si>
  <si>
    <r>
      <rPr>
        <b/>
        <sz val="14"/>
        <rFont val="Arial"/>
        <family val="2"/>
      </rPr>
      <t>J'atteste que mes données état civil contenues dans ce tableau sont exactes</t>
    </r>
    <r>
      <rPr>
        <sz val="14"/>
        <rFont val="Arial"/>
        <family val="2"/>
      </rPr>
      <t xml:space="preserve">
</t>
    </r>
    <r>
      <rPr>
        <b/>
        <sz val="16"/>
        <color rgb="FFFF0000"/>
        <rFont val="Arial"/>
        <family val="2"/>
      </rPr>
      <t>SIGNATURE</t>
    </r>
  </si>
  <si>
    <t xml:space="preserve"> Civilité</t>
  </si>
  <si>
    <t xml:space="preserve">Nom de naissance                   </t>
  </si>
  <si>
    <r>
      <t xml:space="preserve">Prénoms                               </t>
    </r>
    <r>
      <rPr>
        <sz val="11"/>
        <rFont val="Arial"/>
        <family val="2"/>
      </rPr>
      <t xml:space="preserve"> </t>
    </r>
    <r>
      <rPr>
        <b/>
        <sz val="11"/>
        <rFont val="Arial"/>
        <family val="2"/>
      </rPr>
      <t xml:space="preserve">                              </t>
    </r>
  </si>
  <si>
    <r>
      <t xml:space="preserve">Date de naissance            </t>
    </r>
    <r>
      <rPr>
        <sz val="11"/>
        <rFont val="Arial"/>
        <family val="2"/>
      </rPr>
      <t xml:space="preserve">       JJ/MM/AAAA</t>
    </r>
  </si>
  <si>
    <r>
      <t xml:space="preserve">Lieu de naissance :
Ville, Département ou Pays </t>
    </r>
    <r>
      <rPr>
        <sz val="10"/>
        <rFont val="Arial"/>
        <family val="2"/>
      </rPr>
      <t xml:space="preserve">            TOULOUSE (31)                      LYON 4 (69)                              TUNIS (Tunisie)</t>
    </r>
  </si>
  <si>
    <t>téléphone</t>
  </si>
  <si>
    <t>adresse</t>
  </si>
  <si>
    <t xml:space="preserve">Prénoms                                                              </t>
  </si>
  <si>
    <t>Nom d'usage</t>
  </si>
  <si>
    <t>Date de naissance</t>
  </si>
  <si>
    <t>personne de confiance (nom, téléphone, ville de résidence)</t>
  </si>
  <si>
    <t>SESSION JUILLET 2026</t>
  </si>
  <si>
    <t>DIPLÔME D'ÉTAT D'AIDE SOIGNANT</t>
  </si>
  <si>
    <r>
      <t xml:space="preserve">Institut de formation                                </t>
    </r>
    <r>
      <rPr>
        <sz val="11"/>
        <rFont val="Arial"/>
        <family val="2"/>
      </rPr>
      <t>[94 IFAS Rose-Blanche - Vitry]</t>
    </r>
  </si>
  <si>
    <t>Civilité</t>
  </si>
  <si>
    <t>Mme</t>
  </si>
  <si>
    <t>Matin</t>
  </si>
  <si>
    <t>Apres-midi</t>
  </si>
  <si>
    <t>LUNDI</t>
  </si>
  <si>
    <t>MARDI</t>
  </si>
  <si>
    <t>MERCREDI</t>
  </si>
  <si>
    <t>JEUDI</t>
  </si>
  <si>
    <t>VENDREDI</t>
  </si>
  <si>
    <t>heures</t>
  </si>
  <si>
    <t>TOTAL ABSENCE</t>
  </si>
  <si>
    <t>Mr</t>
  </si>
  <si>
    <t>NOM</t>
  </si>
  <si>
    <t>Prénom</t>
  </si>
  <si>
    <t>cursus</t>
  </si>
  <si>
    <t>FI</t>
  </si>
  <si>
    <t>FC</t>
  </si>
  <si>
    <t>statut</t>
  </si>
  <si>
    <t>apprentissage</t>
  </si>
  <si>
    <t>VAE</t>
  </si>
  <si>
    <t>diplômes</t>
  </si>
  <si>
    <t>ASSP</t>
  </si>
  <si>
    <t>SAPAT</t>
  </si>
  <si>
    <t>diplôme</t>
  </si>
  <si>
    <t>heures theoriques</t>
  </si>
  <si>
    <t>heures pratiques</t>
  </si>
  <si>
    <t>TOTAL</t>
  </si>
  <si>
    <t>SEPTEMBRE</t>
  </si>
  <si>
    <t>OCTOBRE</t>
  </si>
  <si>
    <t>NOVEMBRE</t>
  </si>
  <si>
    <t>DÉCEMBRE</t>
  </si>
  <si>
    <t>JANVIER</t>
  </si>
  <si>
    <t>FÉVRIER</t>
  </si>
  <si>
    <t>MARS</t>
  </si>
  <si>
    <t>AVRIL</t>
  </si>
  <si>
    <t>MAI</t>
  </si>
  <si>
    <t>TP ADVF</t>
  </si>
  <si>
    <t>TP ASMS</t>
  </si>
  <si>
    <t>rattrapages stages (uniquement si justifié)</t>
  </si>
  <si>
    <t>absences non justifiées cours</t>
  </si>
  <si>
    <t>absences justifiées cours</t>
  </si>
  <si>
    <t>absences non justifiées stages</t>
  </si>
  <si>
    <t>absences justifiées stages</t>
  </si>
  <si>
    <t>HEURES ABSENCES MOIS ECOULE</t>
  </si>
  <si>
    <t>HEURES ABSENCES CUMULEES (année)</t>
  </si>
  <si>
    <t>POURCENTAGES CUMULES (année)</t>
  </si>
  <si>
    <t>adresse mail</t>
  </si>
  <si>
    <t>année et lycée du bac</t>
  </si>
  <si>
    <t>2025 - Henri Matisse, Trappes</t>
  </si>
  <si>
    <t>BLOC 1</t>
  </si>
  <si>
    <t>Compétence_x000D_
1</t>
  </si>
  <si>
    <t>Compétence_x000D_
2</t>
  </si>
  <si>
    <t>Validation_x000D_
Compétences_x000D_
BLOC 1</t>
  </si>
  <si>
    <t>Evaluations en institut de formation BLOC 1 - Modules 1 à 2</t>
  </si>
  <si>
    <t>Validation_x000D_
BLOC 1</t>
  </si>
  <si>
    <t>M 1 _x000D_
Session 1</t>
  </si>
  <si>
    <t>M 1 _x000D_
Session 2</t>
  </si>
  <si>
    <t>M 2_x000D_
Session 1</t>
  </si>
  <si>
    <t>M 2_x000D_
Session 2</t>
  </si>
  <si>
    <t>BLOC 2</t>
  </si>
  <si>
    <t>Compétence_x000D_
3</t>
  </si>
  <si>
    <t>Compétence_x000D_
4</t>
  </si>
  <si>
    <t>Compétence_x000D_
5</t>
  </si>
  <si>
    <t>Validation_x000D_
Compétences_x000D_
BLOC 2</t>
  </si>
  <si>
    <t>AFGSU_x000D_
(oui/_x000D_
non)</t>
  </si>
  <si>
    <t>Evaluations en institut de formation BLOC 2 - Modules 3,4 et 5</t>
  </si>
  <si>
    <t>Validation_x000D_
BLOC 2</t>
  </si>
  <si>
    <t>M 3_x000D_
Session 1</t>
  </si>
  <si>
    <t>M 3_x000D_
Session 2</t>
  </si>
  <si>
    <t>M 4_x000D_
Session 1</t>
  </si>
  <si>
    <t>M 4_x000D_
Session 2</t>
  </si>
  <si>
    <t>M 5_x000D_
Session 1</t>
  </si>
  <si>
    <t>M 5_x000D_
Session 2</t>
  </si>
  <si>
    <t>BLOC 3</t>
  </si>
  <si>
    <t>Compétence_x000D_
6</t>
  </si>
  <si>
    <t>Compétence_x000D_
7</t>
  </si>
  <si>
    <t>Validation_x000D_
Compétences_x000D_
BLOC 3</t>
  </si>
  <si>
    <t>Evaluations en institut de formation BLOC 3 - Modules 6 et 7</t>
  </si>
  <si>
    <t>Validation_x000D_
BLOC 3</t>
  </si>
  <si>
    <t>M 6_x000D_
Session 1</t>
  </si>
  <si>
    <t>M 6_x000D_
Session 2</t>
  </si>
  <si>
    <t>M7_x000D_
Session 1</t>
  </si>
  <si>
    <t>M7_x000D_
Session 2</t>
  </si>
  <si>
    <t>BLOC 4</t>
  </si>
  <si>
    <t>Compétence_x000D_
8</t>
  </si>
  <si>
    <t>Compétence_x000D_
9</t>
  </si>
  <si>
    <t>Validation_x000D_
Compétences_x000D_
BLOC 4</t>
  </si>
  <si>
    <t>Evaluations en institut de formation BLOC 4 - Modules 8 et 9</t>
  </si>
  <si>
    <t>Validation_x000D_
BLOC 4</t>
  </si>
  <si>
    <t>M 8_x000D_
Session 1</t>
  </si>
  <si>
    <t>M 8_x000D_
Session 2</t>
  </si>
  <si>
    <t>BLOC 5</t>
  </si>
  <si>
    <t>Compétence_x000D_
10</t>
  </si>
  <si>
    <t>Compétence_x000D_
11</t>
  </si>
  <si>
    <t>Validation_x000D_
Compétences_x000D_
BLOC 5</t>
  </si>
  <si>
    <t>Evaluations en institut de formation BLOC 5 - Modules 9 et 10</t>
  </si>
  <si>
    <t>Validation_x000D_
BLOC 5</t>
  </si>
  <si>
    <t>M9_x000D_
Session 1</t>
  </si>
  <si>
    <t>M9_x000D_
Session 2</t>
  </si>
  <si>
    <t>M10_x000D_
Session 1</t>
  </si>
  <si>
    <t>M10_x000D_
Session 2</t>
  </si>
  <si>
    <t>Nuits</t>
  </si>
  <si>
    <t>Week_x000D_
-end</t>
  </si>
  <si>
    <t>% ABS</t>
  </si>
  <si>
    <t>Proposition d'Admission au DE</t>
  </si>
  <si>
    <t>oui</t>
  </si>
  <si>
    <t>non</t>
  </si>
  <si>
    <t>validée</t>
  </si>
  <si>
    <t>dispense</t>
  </si>
  <si>
    <t>equivalence</t>
  </si>
  <si>
    <t>non validée</t>
  </si>
  <si>
    <t>G et H</t>
  </si>
  <si>
    <t>D</t>
  </si>
  <si>
    <t>E</t>
  </si>
  <si>
    <t>I et J</t>
  </si>
  <si>
    <t>L</t>
  </si>
  <si>
    <t>M</t>
  </si>
  <si>
    <t>N</t>
  </si>
  <si>
    <t>Q et R</t>
  </si>
  <si>
    <t>S et T</t>
  </si>
  <si>
    <t>U et V</t>
  </si>
  <si>
    <t>X</t>
  </si>
  <si>
    <t>Y</t>
  </si>
  <si>
    <t>AA et AB</t>
  </si>
  <si>
    <t>AC et AD</t>
  </si>
  <si>
    <t>AF</t>
  </si>
  <si>
    <t>AG</t>
  </si>
  <si>
    <t>AI et AJ</t>
  </si>
  <si>
    <t>AL</t>
  </si>
  <si>
    <t>AM</t>
  </si>
  <si>
    <t>AO et AP</t>
  </si>
  <si>
    <t>AQ et AR</t>
  </si>
  <si>
    <t xml:space="preserve"> </t>
  </si>
  <si>
    <t>P</t>
  </si>
  <si>
    <t>W</t>
  </si>
  <si>
    <t>K</t>
  </si>
  <si>
    <t>AE</t>
  </si>
  <si>
    <t>AK</t>
  </si>
  <si>
    <t>AS</t>
  </si>
  <si>
    <t>Nom</t>
  </si>
  <si>
    <t>prénom</t>
  </si>
  <si>
    <t>Acquis</t>
  </si>
  <si>
    <t>A améliorer</t>
  </si>
  <si>
    <t>Non Acquis</t>
  </si>
  <si>
    <t>A mobiliser</t>
  </si>
  <si>
    <t>pertinence de l'analyse de la situation de la personne</t>
  </si>
  <si>
    <t>pertinence de l'adaptation de l'accompagnement dans les actes de la vie quotidienne au regard de la situation de la personne</t>
  </si>
  <si>
    <t>respect des bonnes pratiques dans l'accompagnement</t>
  </si>
  <si>
    <t>pertinence des activités d'accompagnement à la vie sociale</t>
  </si>
  <si>
    <t>pertinence dans l'accompagnement des aidants</t>
  </si>
  <si>
    <t>Pertinence de l'analyse des signes de fragilités ou vulnérabilités</t>
  </si>
  <si>
    <t>repérage des situations à risque</t>
  </si>
  <si>
    <t>pertinence des mesures de prévention proposées</t>
  </si>
  <si>
    <t>pertinence de l'évaluation des mesures mises en œuvre</t>
  </si>
  <si>
    <t>validation compétence 1</t>
  </si>
  <si>
    <t>validation compétence 2</t>
  </si>
  <si>
    <t>pertinence des informations recherchées au regard d'une situation donnée</t>
  </si>
  <si>
    <t>conformité de recueil des données</t>
  </si>
  <si>
    <t>pertinence de l'analyse des informations recueillies, de l'identification des risques et du caractère potentiellement urgent</t>
  </si>
  <si>
    <t>validation compétence 3</t>
  </si>
  <si>
    <t>compétence 4 : mettre en œuvre des soins adaptés à l'état clinique de la personne</t>
  </si>
  <si>
    <t>pertinence des informations recherchées au regard des soins à réaliser</t>
  </si>
  <si>
    <t>conformité des modalités de réalisation des soins aux règles de bonnes pratiques</t>
  </si>
  <si>
    <t>pertinence de la personnalisation des soins à partir de l'évaluation de la situation</t>
  </si>
  <si>
    <t>analyse de la qualité du soin réalisé</t>
  </si>
  <si>
    <t>validation compétence 4</t>
  </si>
  <si>
    <t>Compétence 5 : accompagner la personne dans son installation et ses déplacements en mobilisant ses ressources et en utilisant les techniques préventives de mobilisation</t>
  </si>
  <si>
    <t>pertinence de l'évaluation des capacités de la personne et des choix effectués pour mobiliser ses ressources</t>
  </si>
  <si>
    <t>conformité des modalités d'installation et de mobilisation des personnes</t>
  </si>
  <si>
    <t>pertinence de l'installation du mobilier et du matériel de la chambre et de l'aménagement de l'espace</t>
  </si>
  <si>
    <t>pertinence de l'identification des risques, pour la personne et pour soi-même, et des mesures prises.</t>
  </si>
  <si>
    <t>validation compétence 5</t>
  </si>
  <si>
    <t>compétence 3 : évaluer l'état clinique d'une personne à tout âge de la vie pour adapter sa prise en soins</t>
  </si>
  <si>
    <t>Compétence 1 : Accompagner les personnes dans les actes essentiels de la vie quotidienne et de la vie sociale, personnaliser cet accompagnement à partir d'évaluation de leur situation eprsonnelle et contextuelle et apporter les réajsutements nécessaires</t>
  </si>
  <si>
    <t>compétence 2 : identifier les situations à risque lors de l'accompagnement de la personne, mettre en œuvre les actions de prévention adéquates et les évaluer</t>
  </si>
  <si>
    <t>BLOC 1 : accompagnement et soins de la personne dans les activités de sa vie quotidienne et de sa vie sociale</t>
  </si>
  <si>
    <t>BLOC 2 : evaluation de l'état clinique et mise en œuvre de soins adaptés en collaboration</t>
  </si>
  <si>
    <t>BLOC 3 : Information et accompagnement des personnes et d eleur entourage, des professionnels et des apprenants</t>
  </si>
  <si>
    <t>Compétence 6 : etablir une communication adaptée pour informer et accompagner la personne et son entourage</t>
  </si>
  <si>
    <t>pertinence de l'analyse de la situation relationnelle</t>
  </si>
  <si>
    <t>qualité des soins relationnels auprès des personnes et de son entourage</t>
  </si>
  <si>
    <t>pertinence des informations et conseils apportés à la personne et à son entourage</t>
  </si>
  <si>
    <t>validation compétence 6</t>
  </si>
  <si>
    <t>compétence 7 : informer et former les pairs, les personnes en formation et les autres professionnels</t>
  </si>
  <si>
    <t>qualité de l'accueil et de l'accompagnement d'une personne en formation ou d'un professionnel</t>
  </si>
  <si>
    <t>qualité de la formation délivrée à l'apprenant ou au professionnel</t>
  </si>
  <si>
    <t>validation compétence 7</t>
  </si>
  <si>
    <t>BLOC 4 : Entretien de l'environnement immédiat de la personne et des matériels liés aux activités en tenant compte du lieu et des situations d'intervention</t>
  </si>
  <si>
    <t>compétence 8 : utiliser les techniques d'entretien des locaux et du matériel adaptées en prenant en compte la prévention des risques associés</t>
  </si>
  <si>
    <t>pertinence de la préparation des opération d'entretien en fonction de l'analyse de la situation</t>
  </si>
  <si>
    <t>conformité du nettoyage, de la pré-désinfection, de la désinfection, de la stérilisation et du conditionnement</t>
  </si>
  <si>
    <t>Validation compétence 8</t>
  </si>
  <si>
    <t>Compétence 9 : repérer et traiter les anomalies et dysfonctionnements en lien avec l'entretien des locaux et matériels liés aux activités de soins</t>
  </si>
  <si>
    <t>pertinence du repérage et du traitement des anomalies</t>
  </si>
  <si>
    <t>conformité de la vérification de la fonctionnalité de smatériels, produits et dispositifs utilisés</t>
  </si>
  <si>
    <t>pertinence de la démarche d'analyse critique d'un dysfonctionnement ou d'une situation de travail</t>
  </si>
  <si>
    <t>validation compétence 9</t>
  </si>
  <si>
    <t>BLOC 5 : travail en équipe pluri-professionnelle et traitement des informations liées aux activités de soins, à la qualité/gestion des risques</t>
  </si>
  <si>
    <t>compétence 10 : rechercher, traiter et transmettre, quels que soient l'outil et les modalités de communication, les données pertinentes pour assurer la continuité et la traçabilité des oins et des activités</t>
  </si>
  <si>
    <t>fiabuluté du recueil de données</t>
  </si>
  <si>
    <t>fiabilité et pertinence des données sélectionnées et transmises</t>
  </si>
  <si>
    <t>qualité des transmissions</t>
  </si>
  <si>
    <t>validation compétence 10</t>
  </si>
  <si>
    <t>compétence 11 : organiser son activité, coopérer au sein d'une équipe pluri-professionnelle et amélrioer sa pratique dans le cadre d'une démarche qualité et gestiond es risques</t>
  </si>
  <si>
    <t>pertinence dans l'identification et la prise en compte du champ d'intervention des acteurs</t>
  </si>
  <si>
    <t>pertinence de l'organisation de son activité</t>
  </si>
  <si>
    <t>pertinence de la participation à la démarche qualité et gestion des risques</t>
  </si>
  <si>
    <t>inscription de ses interventions dans la démarche qualité de la structure</t>
  </si>
  <si>
    <t>pertinence de l'évaluation de ses propres besoins en formation</t>
  </si>
  <si>
    <t>validation compétence 11</t>
  </si>
  <si>
    <t>pertinence de la démarche d'amélioration de sa pratique professionnelle</t>
  </si>
  <si>
    <t>N°</t>
  </si>
  <si>
    <t>Autres prénoms</t>
  </si>
  <si>
    <t>pertinence de l'analyse de l'application des règles : de qualité, d'hygiène, de sécurité, d'ergonomie ; de traçabilité ; liées aux circuits d'entrée, de sortie, de stockage du linge, des matériels et des déchets</t>
  </si>
  <si>
    <t>non rempli</t>
  </si>
  <si>
    <t>stage 1</t>
  </si>
  <si>
    <t>stage 2</t>
  </si>
  <si>
    <t>stage 3</t>
  </si>
  <si>
    <t>stage 4</t>
  </si>
  <si>
    <t>Compétence 1 : Accompagner les personnes dans les actes essentiels de la vie quotidienne et de la vie sociale, personnaliser cet accompagnement à partir d'évaluation de leur situation personnelle et contextuelle et apporter les réajustements nécessaires</t>
  </si>
  <si>
    <t>consignes remplissage</t>
  </si>
  <si>
    <t>onglet Tableau vérification</t>
  </si>
  <si>
    <t>onglet feuille d'appel</t>
  </si>
  <si>
    <t>onglet absences</t>
  </si>
  <si>
    <t>Stages 1 à 4</t>
  </si>
  <si>
    <t>recap stages</t>
  </si>
  <si>
    <t>- Remplir toutes les cases à la main. SAUF Pour les colonnes cursus et diplômes : il faut sélectionner dans le menu déroulant</t>
  </si>
  <si>
    <t>- Remplir le nom de l'institut de formation et le lieu de naissance. Le reste se rempli automatiquement à partir de l'onglet "listing promo". 
- Faire signer les élèves après vérification des informations ( à transmettre à la DRIEETS our le jury de validation du diplôme)</t>
  </si>
  <si>
    <t>- Le remplissage des noms et prénoms se fait automatiquement à partir de l'onglet "listing promo"</t>
  </si>
  <si>
    <t>tableau fin de formation</t>
  </si>
  <si>
    <t>validation compétences bloc 1</t>
  </si>
  <si>
    <t>validation compétences bloc 2</t>
  </si>
  <si>
    <t>validation compétences bloc 3</t>
  </si>
  <si>
    <t>validation compétence 8</t>
  </si>
  <si>
    <t>validation compétences bloc 4</t>
  </si>
  <si>
    <t>validation compétences bloc 5</t>
  </si>
  <si>
    <t>Equivalence</t>
  </si>
  <si>
    <t>- Les noms et prénoms se remplissent automatiquement à partir de "listing promo"
- Sélectionner dans le menu déroulant le diplôme
- Pour chaque compétences évaluées en stage indiquer grâce au menu déroulant l'appréciation obtenue (pour chaque item mais aussi pour la validation de la compétence par l'équipe)
- en cas d'erreur de saisie, supprimer le contenu de la cellule (touche "suppr")</t>
  </si>
  <si>
    <t>- Les noms et prénoms se remplissent automatiquement à partir de l'onglet "listing promo"
- Sélectionner dans le menu déroulant le diplôme
- Indiquer manuellement (menu déroulant) le niveau d'acquisition des compétences (ou si équivalence), puis si le bloc est validé ["oui" ou "non"] (voir avec la CVAR si doute).</t>
  </si>
  <si>
    <t>Onglet listing promo</t>
  </si>
  <si>
    <t>- Les informations élèves se remplissent automatiquement à partir de l'onglet "listing promo"
- Indiquer manuellement le diplôme
- saisir les notes obtenues lors des évaluations de modules. ATTENTION SI NOTE EN DESSOUS DE 8 (case rouge), le bloc ne peut pas être validé
- (menu déroulant)  indiquer les compétences acquises et les blocs de compétences validés.
- indiquer si les nuits et week-ends ont été réalisés.
- le pourcentage d'absence se rempli automatiquement à partir de l'onglet "absence"</t>
  </si>
  <si>
    <t xml:space="preserve">- le nom, prénom et diplômes se remplissent automatiquement
- Indiquer pour chaque mois les heures d'absences et les heures rattrapées. 
- Le calcul se fait automatiquement. </t>
  </si>
  <si>
    <t>BLOC 3 : Information et accompagnement des personnes et de leur entourage, des professionnels et des apprenants</t>
  </si>
  <si>
    <t>TEST</t>
  </si>
  <si>
    <t>TESTAGE</t>
  </si>
  <si>
    <t>Prénom Test</t>
  </si>
  <si>
    <t>Autre prénom test</t>
  </si>
  <si>
    <t>06.01.02.03.04</t>
  </si>
  <si>
    <t>1 rue de l'adresse, 00000 VILLE</t>
  </si>
  <si>
    <t>monadressemail@mail.com</t>
  </si>
  <si>
    <t>acquis promo. Ant.</t>
  </si>
  <si>
    <t>Oui</t>
  </si>
  <si>
    <t>Non</t>
  </si>
  <si>
    <t>Acquis promo ant.</t>
  </si>
  <si>
    <t>test</t>
  </si>
  <si>
    <t>retestage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</si>
</sst>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 mmmm\ yyyy"/>
    <numFmt numFmtId="165" formatCode="[$-40C]d\ mmmm\ yyyy;@"/>
  </numFmts>
  <fonts count="22" x14ac:knownFonts="1">
    <font>
      <sz val="10"/>
      <name val="Arial"/>
    </font>
    <font>
      <b/>
      <sz val="10"/>
      <name val="Arial"/>
      <family val="2"/>
    </font>
    <font>
      <b/>
      <sz val="9"/>
      <name val="Arial"/>
      <family val="2"/>
    </font>
    <font>
      <sz val="10"/>
      <name val="Arial"/>
      <family val="2"/>
    </font>
    <font>
      <b/>
      <sz val="11"/>
      <name val="Arial"/>
      <family val="2"/>
    </font>
    <font>
      <sz val="12"/>
      <name val="Arial"/>
      <family val="2"/>
    </font>
    <font>
      <b/>
      <sz val="10"/>
      <name val="Times New Roman"/>
      <family val="1"/>
    </font>
    <font>
      <b/>
      <sz val="14"/>
      <name val="Arial"/>
      <family val="2"/>
    </font>
    <font>
      <sz val="9"/>
      <name val="Arial"/>
      <family val="2"/>
    </font>
    <font>
      <b/>
      <sz val="10"/>
      <color theme="0"/>
      <name val="Arial"/>
      <family val="2"/>
    </font>
    <font>
      <b/>
      <sz val="16"/>
      <name val="Arial"/>
      <family val="2"/>
    </font>
    <font>
      <sz val="11"/>
      <name val="Arial"/>
      <family val="2"/>
    </font>
    <font>
      <sz val="14"/>
      <name val="Arial"/>
      <family val="2"/>
    </font>
    <font>
      <b/>
      <sz val="16"/>
      <color rgb="FFFF0000"/>
      <name val="Arial"/>
      <family val="2"/>
    </font>
    <font>
      <sz val="10"/>
      <color rgb="FF2D2D2D"/>
      <name val="Arial"/>
      <family val="2"/>
    </font>
    <font>
      <sz val="10"/>
      <color theme="1"/>
      <name val="Arial"/>
      <family val="2"/>
    </font>
    <font>
      <u/>
      <sz val="10"/>
      <color theme="10"/>
      <name val="Arial"/>
      <family val="2"/>
    </font>
    <font>
      <sz val="8"/>
      <name val="Arial"/>
      <family val="2"/>
    </font>
    <font>
      <sz val="8.25"/>
      <color rgb="FF000000"/>
      <name val="MS Shell Dlg"/>
    </font>
    <font>
      <b/>
      <sz val="8.25"/>
      <color theme="0"/>
      <name val="MS Shell Dlg"/>
    </font>
    <font>
      <sz val="8.25"/>
      <color theme="0"/>
      <name val="MS Shell Dlg"/>
    </font>
    <font>
      <sz val="10"/>
      <color theme="0"/>
      <name val="Arial"/>
      <family val="2"/>
    </font>
  </fonts>
  <fills count="37">
    <fill>
      <patternFill patternType="none"/>
    </fill>
    <fill>
      <patternFill patternType="gray125"/>
    </fill>
    <fill>
      <patternFill patternType="solid">
        <fgColor theme="9" tint="0.59999389629810485"/>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theme="4"/>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rgb="FFFF0000"/>
        <bgColor indexed="64"/>
      </patternFill>
    </fill>
    <fill>
      <patternFill patternType="solid">
        <fgColor rgb="FFFF7C80"/>
        <bgColor indexed="64"/>
      </patternFill>
    </fill>
    <fill>
      <patternFill patternType="solid">
        <fgColor indexed="26"/>
        <bgColor indexed="64"/>
      </patternFill>
    </fill>
    <fill>
      <patternFill patternType="solid">
        <fgColor theme="5" tint="0.59999389629810485"/>
        <bgColor indexed="64"/>
      </patternFill>
    </fill>
    <fill>
      <patternFill patternType="solid">
        <fgColor theme="3" tint="0.59999389629810485"/>
        <bgColor indexed="64"/>
      </patternFill>
    </fill>
    <fill>
      <patternFill patternType="solid">
        <fgColor rgb="FFCCECFF"/>
        <bgColor indexed="64"/>
      </patternFill>
    </fill>
    <fill>
      <patternFill patternType="solid">
        <fgColor rgb="FF99CCFF"/>
        <bgColor indexed="64"/>
      </patternFill>
    </fill>
    <fill>
      <patternFill patternType="solid">
        <fgColor rgb="FF66CCFF"/>
        <bgColor indexed="64"/>
      </patternFill>
    </fill>
    <fill>
      <patternFill patternType="solid">
        <fgColor theme="0"/>
        <bgColor indexed="64"/>
      </patternFill>
    </fill>
    <fill>
      <patternFill patternType="solid">
        <fgColor rgb="FFFF66FF"/>
        <bgColor indexed="64"/>
      </patternFill>
    </fill>
    <fill>
      <patternFill patternType="solid">
        <fgColor rgb="FFAEFE86"/>
        <bgColor indexed="64"/>
      </patternFill>
    </fill>
    <fill>
      <patternFill patternType="solid">
        <fgColor rgb="FFFFC000"/>
        <bgColor indexed="64"/>
      </patternFill>
    </fill>
    <fill>
      <patternFill patternType="solid">
        <fgColor rgb="FFFE6A6A"/>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8" tint="-0.249977111117893"/>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theme="7" tint="-0.249977111117893"/>
        <bgColor indexed="64"/>
      </patternFill>
    </fill>
    <fill>
      <patternFill patternType="solid">
        <fgColor theme="7" tint="0.39997558519241921"/>
        <bgColor indexed="64"/>
      </patternFill>
    </fill>
    <fill>
      <patternFill patternType="solid">
        <fgColor theme="6" tint="-0.249977111117893"/>
        <bgColor indexed="64"/>
      </patternFill>
    </fill>
    <fill>
      <patternFill patternType="solid">
        <fgColor theme="6" tint="0.39997558519241921"/>
        <bgColor indexed="64"/>
      </patternFill>
    </fill>
    <fill>
      <patternFill patternType="solid">
        <fgColor theme="6" tint="0.79998168889431442"/>
        <bgColor indexed="64"/>
      </patternFill>
    </fill>
    <fill>
      <patternFill patternType="solid">
        <fgColor theme="5" tint="-0.249977111117893"/>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9" tint="0.79998168889431442"/>
        <bgColor indexed="64"/>
      </patternFill>
    </fill>
  </fills>
  <borders count="7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style="double">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double">
        <color indexed="64"/>
      </top>
      <bottom/>
      <diagonal/>
    </border>
    <border>
      <left style="double">
        <color indexed="64"/>
      </left>
      <right style="thin">
        <color indexed="64"/>
      </right>
      <top style="double">
        <color indexed="64"/>
      </top>
      <bottom/>
      <diagonal/>
    </border>
    <border>
      <left/>
      <right/>
      <top style="double">
        <color indexed="64"/>
      </top>
      <bottom style="thin">
        <color indexed="64"/>
      </bottom>
      <diagonal/>
    </border>
    <border>
      <left style="thin">
        <color indexed="64"/>
      </left>
      <right style="thin">
        <color indexed="64"/>
      </right>
      <top/>
      <bottom style="thin">
        <color indexed="64"/>
      </bottom>
      <diagonal/>
    </border>
    <border>
      <left style="double">
        <color indexed="64"/>
      </left>
      <right/>
      <top style="mediumDashed">
        <color indexed="64"/>
      </top>
      <bottom style="thin">
        <color indexed="64"/>
      </bottom>
      <diagonal/>
    </border>
    <border>
      <left style="double">
        <color indexed="64"/>
      </left>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right style="thin">
        <color indexed="64"/>
      </right>
      <top/>
      <bottom style="thin">
        <color indexed="64"/>
      </bottom>
      <diagonal/>
    </border>
    <border>
      <left style="double">
        <color indexed="64"/>
      </left>
      <right style="thin">
        <color indexed="64"/>
      </right>
      <top/>
      <bottom style="thin">
        <color indexed="64"/>
      </bottom>
      <diagonal/>
    </border>
    <border>
      <left style="thin">
        <color indexed="64"/>
      </left>
      <right style="double">
        <color indexed="64"/>
      </right>
      <top style="mediumDashed">
        <color indexed="64"/>
      </top>
      <bottom style="thin">
        <color indexed="64"/>
      </bottom>
      <diagonal/>
    </border>
    <border>
      <left style="thin">
        <color indexed="64"/>
      </left>
      <right style="thin">
        <color indexed="64"/>
      </right>
      <top/>
      <bottom/>
      <diagonal/>
    </border>
    <border>
      <left style="thin">
        <color indexed="64"/>
      </left>
      <right style="double">
        <color indexed="64"/>
      </right>
      <top/>
      <bottom/>
      <diagonal/>
    </border>
    <border>
      <left/>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diagonal/>
    </border>
    <border>
      <left/>
      <right style="thin">
        <color indexed="64"/>
      </right>
      <top style="medium">
        <color indexed="64"/>
      </top>
      <bottom style="medium">
        <color indexed="64"/>
      </bottom>
      <diagonal/>
    </border>
    <border>
      <left/>
      <right style="thin">
        <color indexed="64"/>
      </right>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style="thin">
        <color indexed="64"/>
      </bottom>
      <diagonal/>
    </border>
    <border>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s>
  <cellStyleXfs count="3">
    <xf numFmtId="0" fontId="0" fillId="0" borderId="0"/>
    <xf numFmtId="49" fontId="6" fillId="10" borderId="1" applyProtection="0">
      <alignment horizontal="left" vertical="top" wrapText="1"/>
    </xf>
    <xf numFmtId="0" fontId="16" fillId="0" borderId="0" applyNumberFormat="0" applyFill="0" applyBorder="0" applyAlignment="0" applyProtection="0"/>
  </cellStyleXfs>
  <cellXfs count="444">
    <xf numFmtId="0" fontId="0" fillId="0" borderId="0" xfId="0"/>
    <xf numFmtId="0" fontId="1" fillId="9" borderId="3" xfId="0" applyFont="1" applyFill="1" applyBorder="1" applyAlignment="1">
      <alignment horizontal="center" vertical="center"/>
    </xf>
    <xf numFmtId="0" fontId="3" fillId="0" borderId="0" xfId="0" applyFont="1"/>
    <xf numFmtId="0" fontId="0" fillId="0" borderId="0" xfId="0" applyAlignment="1">
      <alignment vertical="center"/>
    </xf>
    <xf numFmtId="0" fontId="1" fillId="11" borderId="10" xfId="0" applyFont="1" applyFill="1" applyBorder="1" applyAlignment="1">
      <alignment horizontal="center" vertical="center"/>
    </xf>
    <xf numFmtId="0" fontId="1" fillId="11" borderId="1" xfId="0" applyFont="1" applyFill="1" applyBorder="1" applyAlignment="1">
      <alignment horizontal="center" vertical="center" wrapText="1"/>
    </xf>
    <xf numFmtId="0" fontId="1" fillId="11" borderId="1" xfId="0" applyFont="1" applyFill="1" applyBorder="1" applyAlignment="1">
      <alignment horizontal="center" vertical="center"/>
    </xf>
    <xf numFmtId="0" fontId="2" fillId="11" borderId="1" xfId="0" applyFont="1" applyFill="1" applyBorder="1" applyAlignment="1">
      <alignment horizontal="center" vertical="center"/>
    </xf>
    <xf numFmtId="0" fontId="1" fillId="11" borderId="11" xfId="0" applyFont="1" applyFill="1" applyBorder="1" applyAlignment="1">
      <alignment horizontal="center" vertical="center"/>
    </xf>
    <xf numFmtId="0" fontId="1" fillId="2" borderId="1" xfId="0" applyFont="1" applyFill="1" applyBorder="1" applyAlignment="1">
      <alignment vertical="center"/>
    </xf>
    <xf numFmtId="0" fontId="0" fillId="2" borderId="1" xfId="0" applyFill="1" applyBorder="1" applyAlignment="1">
      <alignment horizontal="center" vertical="center"/>
    </xf>
    <xf numFmtId="0" fontId="8" fillId="2" borderId="1" xfId="0" applyFont="1" applyFill="1" applyBorder="1" applyAlignment="1">
      <alignment horizontal="center" vertical="center"/>
    </xf>
    <xf numFmtId="0" fontId="0" fillId="2" borderId="1" xfId="0" applyFill="1" applyBorder="1" applyAlignment="1">
      <alignment vertical="center"/>
    </xf>
    <xf numFmtId="0" fontId="0" fillId="2" borderId="11" xfId="0" applyFill="1" applyBorder="1" applyAlignment="1">
      <alignment vertical="center"/>
    </xf>
    <xf numFmtId="0" fontId="1" fillId="4" borderId="1" xfId="0" applyFont="1" applyFill="1" applyBorder="1" applyAlignment="1">
      <alignment vertical="center"/>
    </xf>
    <xf numFmtId="0" fontId="0" fillId="4" borderId="1" xfId="0" applyFill="1" applyBorder="1" applyAlignment="1">
      <alignment horizontal="center" vertical="center"/>
    </xf>
    <xf numFmtId="0" fontId="0" fillId="4" borderId="1" xfId="0" applyFill="1" applyBorder="1" applyAlignment="1">
      <alignment vertical="center"/>
    </xf>
    <xf numFmtId="0" fontId="0" fillId="4" borderId="11" xfId="0" applyFill="1" applyBorder="1" applyAlignment="1">
      <alignment vertical="center"/>
    </xf>
    <xf numFmtId="0" fontId="8" fillId="4" borderId="1" xfId="0" applyFont="1" applyFill="1" applyBorder="1" applyAlignment="1">
      <alignment horizontal="center" vertical="center"/>
    </xf>
    <xf numFmtId="0" fontId="1" fillId="3" borderId="1" xfId="0" applyFont="1" applyFill="1" applyBorder="1" applyAlignment="1">
      <alignment vertical="center"/>
    </xf>
    <xf numFmtId="0" fontId="8" fillId="3" borderId="1" xfId="0" applyFont="1" applyFill="1" applyBorder="1" applyAlignment="1">
      <alignment horizontal="center" vertical="center"/>
    </xf>
    <xf numFmtId="0" fontId="0" fillId="3" borderId="1" xfId="0" applyFill="1" applyBorder="1" applyAlignment="1">
      <alignment horizontal="center" vertical="center"/>
    </xf>
    <xf numFmtId="0" fontId="0" fillId="3" borderId="11" xfId="0" applyFill="1" applyBorder="1" applyAlignment="1">
      <alignment vertical="center"/>
    </xf>
    <xf numFmtId="0" fontId="0" fillId="3" borderId="1" xfId="0" applyFill="1" applyBorder="1" applyAlignment="1">
      <alignment vertical="center"/>
    </xf>
    <xf numFmtId="0" fontId="1" fillId="6" borderId="1" xfId="0" applyFont="1" applyFill="1" applyBorder="1" applyAlignment="1">
      <alignment vertical="center"/>
    </xf>
    <xf numFmtId="0" fontId="0" fillId="6" borderId="1" xfId="0" applyFill="1" applyBorder="1" applyAlignment="1">
      <alignment horizontal="center" vertical="center"/>
    </xf>
    <xf numFmtId="0" fontId="8" fillId="6" borderId="1" xfId="0" applyFont="1" applyFill="1" applyBorder="1" applyAlignment="1">
      <alignment horizontal="center" vertical="center"/>
    </xf>
    <xf numFmtId="0" fontId="0" fillId="6" borderId="1" xfId="0" applyFill="1" applyBorder="1" applyAlignment="1">
      <alignment vertical="center"/>
    </xf>
    <xf numFmtId="0" fontId="8" fillId="6" borderId="11" xfId="0" applyFont="1" applyFill="1" applyBorder="1" applyAlignment="1">
      <alignment horizontal="center" vertical="center"/>
    </xf>
    <xf numFmtId="0" fontId="1" fillId="12" borderId="1" xfId="0" applyFont="1" applyFill="1" applyBorder="1" applyAlignment="1">
      <alignment vertical="center"/>
    </xf>
    <xf numFmtId="0" fontId="8" fillId="12" borderId="1" xfId="0" applyFont="1" applyFill="1" applyBorder="1" applyAlignment="1">
      <alignment horizontal="center" vertical="center"/>
    </xf>
    <xf numFmtId="0" fontId="0" fillId="12" borderId="1" xfId="0" applyFill="1" applyBorder="1" applyAlignment="1">
      <alignment horizontal="center" vertical="center"/>
    </xf>
    <xf numFmtId="0" fontId="0" fillId="12" borderId="1" xfId="0" applyFill="1" applyBorder="1" applyAlignment="1">
      <alignment vertical="center"/>
    </xf>
    <xf numFmtId="0" fontId="0" fillId="12" borderId="11" xfId="0" applyFill="1" applyBorder="1" applyAlignment="1">
      <alignment vertical="center"/>
    </xf>
    <xf numFmtId="0" fontId="1" fillId="12" borderId="5" xfId="0" applyFont="1" applyFill="1" applyBorder="1" applyAlignment="1">
      <alignment vertical="center"/>
    </xf>
    <xf numFmtId="0" fontId="0" fillId="12" borderId="5" xfId="0" applyFill="1" applyBorder="1" applyAlignment="1">
      <alignment horizontal="center" vertical="center"/>
    </xf>
    <xf numFmtId="0" fontId="0" fillId="12" borderId="5" xfId="0" applyFill="1" applyBorder="1" applyAlignment="1">
      <alignment vertical="center"/>
    </xf>
    <xf numFmtId="0" fontId="0" fillId="12" borderId="15" xfId="0" applyFill="1" applyBorder="1" applyAlignment="1">
      <alignment vertical="center"/>
    </xf>
    <xf numFmtId="0" fontId="1" fillId="12" borderId="17" xfId="0" applyFont="1" applyFill="1" applyBorder="1" applyAlignment="1">
      <alignment vertical="center"/>
    </xf>
    <xf numFmtId="0" fontId="8" fillId="12" borderId="17" xfId="0" applyFont="1" applyFill="1" applyBorder="1" applyAlignment="1">
      <alignment horizontal="center" vertical="center"/>
    </xf>
    <xf numFmtId="0" fontId="0" fillId="12" borderId="17" xfId="0" applyFill="1" applyBorder="1" applyAlignment="1">
      <alignment horizontal="center" vertical="center"/>
    </xf>
    <xf numFmtId="0" fontId="0" fillId="12" borderId="17" xfId="0" applyFill="1" applyBorder="1" applyAlignment="1">
      <alignment vertical="center"/>
    </xf>
    <xf numFmtId="0" fontId="0" fillId="12" borderId="18" xfId="0" applyFill="1" applyBorder="1" applyAlignment="1">
      <alignment vertical="center"/>
    </xf>
    <xf numFmtId="0" fontId="3" fillId="0" borderId="0" xfId="0" applyFont="1" applyProtection="1">
      <protection hidden="1"/>
    </xf>
    <xf numFmtId="0" fontId="9" fillId="16" borderId="4" xfId="0" applyFont="1" applyFill="1" applyBorder="1" applyAlignment="1" applyProtection="1">
      <alignment horizontal="center" vertical="center"/>
      <protection hidden="1"/>
    </xf>
    <xf numFmtId="0" fontId="9" fillId="16" borderId="0" xfId="0" applyFont="1" applyFill="1" applyAlignment="1" applyProtection="1">
      <alignment horizontal="center" vertical="center"/>
      <protection hidden="1"/>
    </xf>
    <xf numFmtId="0" fontId="5" fillId="7" borderId="23" xfId="0" applyFont="1" applyFill="1" applyBorder="1" applyAlignment="1">
      <alignment horizontal="center" vertical="center"/>
    </xf>
    <xf numFmtId="0" fontId="5" fillId="7" borderId="24" xfId="0" applyFont="1" applyFill="1" applyBorder="1" applyAlignment="1">
      <alignment horizontal="center" vertical="center"/>
    </xf>
    <xf numFmtId="0" fontId="3" fillId="0" borderId="3" xfId="0" applyFont="1" applyBorder="1"/>
    <xf numFmtId="0" fontId="3" fillId="0" borderId="27" xfId="0" applyFont="1" applyBorder="1" applyAlignment="1" applyProtection="1">
      <alignment horizontal="center" vertical="center"/>
      <protection hidden="1"/>
    </xf>
    <xf numFmtId="0" fontId="3" fillId="0" borderId="27" xfId="0" applyFont="1" applyBorder="1" applyAlignment="1" applyProtection="1">
      <alignment horizontal="left" vertical="center"/>
      <protection hidden="1"/>
    </xf>
    <xf numFmtId="0" fontId="3" fillId="0" borderId="27" xfId="0" applyFont="1" applyBorder="1" applyProtection="1">
      <protection hidden="1"/>
    </xf>
    <xf numFmtId="0" fontId="14" fillId="16" borderId="1" xfId="0" applyFont="1" applyFill="1" applyBorder="1" applyAlignment="1" applyProtection="1">
      <alignment horizontal="left" vertical="center" wrapText="1"/>
      <protection locked="0"/>
    </xf>
    <xf numFmtId="14" fontId="3" fillId="16" borderId="6" xfId="0" applyNumberFormat="1" applyFont="1" applyFill="1" applyBorder="1" applyAlignment="1" applyProtection="1">
      <alignment horizontal="left" vertical="center" wrapText="1"/>
      <protection locked="0"/>
    </xf>
    <xf numFmtId="14" fontId="0" fillId="16" borderId="6" xfId="0" applyNumberFormat="1" applyFill="1" applyBorder="1" applyAlignment="1" applyProtection="1">
      <alignment horizontal="left" vertical="center" wrapText="1"/>
      <protection locked="0"/>
    </xf>
    <xf numFmtId="1" fontId="3" fillId="16" borderId="1" xfId="0" applyNumberFormat="1" applyFont="1" applyFill="1" applyBorder="1" applyAlignment="1" applyProtection="1">
      <alignment horizontal="left" vertical="center" wrapText="1"/>
      <protection locked="0"/>
    </xf>
    <xf numFmtId="0" fontId="3" fillId="0" borderId="29" xfId="0" applyFont="1" applyBorder="1"/>
    <xf numFmtId="0" fontId="3" fillId="0" borderId="30" xfId="0" applyFont="1" applyBorder="1" applyAlignment="1" applyProtection="1">
      <alignment horizontal="center" vertical="center"/>
      <protection hidden="1"/>
    </xf>
    <xf numFmtId="17" fontId="7" fillId="17" borderId="1" xfId="0" applyNumberFormat="1" applyFont="1" applyFill="1" applyBorder="1" applyAlignment="1" applyProtection="1">
      <alignment horizontal="center" vertical="center" wrapText="1"/>
      <protection hidden="1"/>
    </xf>
    <xf numFmtId="0" fontId="4" fillId="14" borderId="31" xfId="0" applyFont="1" applyFill="1" applyBorder="1" applyAlignment="1" applyProtection="1">
      <alignment horizontal="center" vertical="center" wrapText="1"/>
      <protection hidden="1"/>
    </xf>
    <xf numFmtId="0" fontId="1" fillId="14" borderId="32" xfId="0" applyFont="1" applyFill="1" applyBorder="1" applyAlignment="1" applyProtection="1">
      <alignment horizontal="center" vertical="center" wrapText="1"/>
      <protection hidden="1"/>
    </xf>
    <xf numFmtId="14" fontId="0" fillId="0" borderId="0" xfId="0" applyNumberFormat="1"/>
    <xf numFmtId="49" fontId="0" fillId="0" borderId="0" xfId="0" applyNumberFormat="1"/>
    <xf numFmtId="0" fontId="0" fillId="0" borderId="0" xfId="0" applyAlignment="1">
      <alignment wrapText="1"/>
    </xf>
    <xf numFmtId="0" fontId="0" fillId="0" borderId="1" xfId="0" applyBorder="1" applyAlignment="1">
      <alignment wrapText="1"/>
    </xf>
    <xf numFmtId="0" fontId="3" fillId="0" borderId="1" xfId="0" applyFont="1" applyBorder="1"/>
    <xf numFmtId="0" fontId="0" fillId="0" borderId="1" xfId="0" applyBorder="1"/>
    <xf numFmtId="49" fontId="3" fillId="0" borderId="1" xfId="0" applyNumberFormat="1" applyFont="1" applyBorder="1"/>
    <xf numFmtId="0" fontId="0" fillId="0" borderId="34" xfId="0" applyBorder="1"/>
    <xf numFmtId="0" fontId="0" fillId="0" borderId="37" xfId="0" applyBorder="1"/>
    <xf numFmtId="0" fontId="0" fillId="0" borderId="39" xfId="0" applyBorder="1"/>
    <xf numFmtId="2" fontId="0" fillId="0" borderId="0" xfId="0" applyNumberFormat="1"/>
    <xf numFmtId="2" fontId="0" fillId="0" borderId="11" xfId="0" applyNumberFormat="1" applyBorder="1"/>
    <xf numFmtId="0" fontId="0" fillId="11" borderId="10" xfId="0" applyFill="1" applyBorder="1" applyProtection="1">
      <protection locked="0"/>
    </xf>
    <xf numFmtId="0" fontId="0" fillId="21" borderId="1" xfId="0" applyFill="1" applyBorder="1" applyProtection="1">
      <protection locked="0"/>
    </xf>
    <xf numFmtId="0" fontId="0" fillId="18" borderId="11" xfId="0" applyFill="1" applyBorder="1" applyProtection="1">
      <protection locked="0"/>
    </xf>
    <xf numFmtId="0" fontId="0" fillId="20" borderId="10" xfId="0" applyFill="1" applyBorder="1" applyProtection="1">
      <protection locked="0"/>
    </xf>
    <xf numFmtId="0" fontId="0" fillId="19" borderId="1" xfId="0" applyFill="1" applyBorder="1" applyProtection="1">
      <protection locked="0"/>
    </xf>
    <xf numFmtId="0" fontId="0" fillId="11" borderId="35" xfId="0" applyFill="1" applyBorder="1" applyProtection="1">
      <protection locked="0"/>
    </xf>
    <xf numFmtId="0" fontId="0" fillId="21" borderId="17" xfId="0" applyFill="1" applyBorder="1" applyProtection="1">
      <protection locked="0"/>
    </xf>
    <xf numFmtId="0" fontId="0" fillId="18" borderId="18" xfId="0" applyFill="1" applyBorder="1" applyProtection="1">
      <protection locked="0"/>
    </xf>
    <xf numFmtId="0" fontId="0" fillId="20" borderId="35" xfId="0" applyFill="1" applyBorder="1" applyProtection="1">
      <protection locked="0"/>
    </xf>
    <xf numFmtId="0" fontId="0" fillId="19" borderId="17" xfId="0" applyFill="1" applyBorder="1" applyProtection="1">
      <protection locked="0"/>
    </xf>
    <xf numFmtId="0" fontId="3" fillId="18" borderId="11" xfId="0" applyFont="1" applyFill="1" applyBorder="1" applyProtection="1">
      <protection locked="0"/>
    </xf>
    <xf numFmtId="14" fontId="15" fillId="16" borderId="6" xfId="0" applyNumberFormat="1" applyFont="1" applyFill="1" applyBorder="1" applyAlignment="1" applyProtection="1">
      <alignment horizontal="left" vertical="center" wrapText="1"/>
      <protection locked="0"/>
    </xf>
    <xf numFmtId="0" fontId="7" fillId="0" borderId="0" xfId="0" applyFont="1" applyAlignment="1">
      <alignment horizontal="center" vertical="center"/>
    </xf>
    <xf numFmtId="0" fontId="1" fillId="11" borderId="4" xfId="0" applyFont="1" applyFill="1" applyBorder="1" applyAlignment="1">
      <alignment horizontal="center" vertical="center"/>
    </xf>
    <xf numFmtId="0" fontId="0" fillId="2" borderId="0" xfId="0" applyFill="1" applyAlignment="1">
      <alignment vertical="center"/>
    </xf>
    <xf numFmtId="0" fontId="0" fillId="4" borderId="0" xfId="0" applyFill="1" applyAlignment="1">
      <alignment vertical="center"/>
    </xf>
    <xf numFmtId="0" fontId="0" fillId="3" borderId="0" xfId="0" applyFill="1" applyAlignment="1">
      <alignment vertical="center"/>
    </xf>
    <xf numFmtId="0" fontId="8" fillId="6" borderId="0" xfId="0" applyFont="1" applyFill="1" applyAlignment="1">
      <alignment horizontal="center" vertical="center"/>
    </xf>
    <xf numFmtId="0" fontId="0" fillId="12" borderId="0" xfId="0" applyFill="1" applyAlignment="1">
      <alignment vertical="center"/>
    </xf>
    <xf numFmtId="0" fontId="0" fillId="0" borderId="0" xfId="0" applyProtection="1">
      <protection locked="0"/>
    </xf>
    <xf numFmtId="0" fontId="0" fillId="0" borderId="0" xfId="0" applyAlignment="1" applyProtection="1">
      <alignment wrapText="1"/>
      <protection locked="0"/>
    </xf>
    <xf numFmtId="0" fontId="3" fillId="0" borderId="1" xfId="0" applyFont="1" applyBorder="1" applyProtection="1">
      <protection locked="0"/>
    </xf>
    <xf numFmtId="0" fontId="0" fillId="0" borderId="1" xfId="0" applyBorder="1" applyAlignment="1" applyProtection="1">
      <alignment wrapText="1"/>
      <protection locked="0"/>
    </xf>
    <xf numFmtId="0" fontId="0" fillId="0" borderId="1" xfId="0" applyBorder="1" applyProtection="1">
      <protection locked="0"/>
    </xf>
    <xf numFmtId="2" fontId="0" fillId="0" borderId="1" xfId="0" applyNumberFormat="1" applyBorder="1"/>
    <xf numFmtId="0" fontId="3" fillId="0" borderId="1" xfId="0" applyFont="1" applyBorder="1" applyAlignment="1" applyProtection="1">
      <alignment wrapText="1"/>
      <protection locked="0"/>
    </xf>
    <xf numFmtId="0" fontId="0" fillId="0" borderId="0" xfId="0" applyAlignment="1">
      <alignment vertical="center" wrapText="1"/>
    </xf>
    <xf numFmtId="0" fontId="15" fillId="14" borderId="19" xfId="0" applyFont="1" applyFill="1" applyBorder="1" applyAlignment="1" applyProtection="1">
      <alignment vertical="center" wrapText="1"/>
      <protection hidden="1"/>
    </xf>
    <xf numFmtId="0" fontId="15" fillId="14" borderId="31" xfId="0" applyFont="1" applyFill="1" applyBorder="1" applyAlignment="1" applyProtection="1">
      <alignment vertical="center" wrapText="1"/>
      <protection hidden="1"/>
    </xf>
    <xf numFmtId="14" fontId="15" fillId="14" borderId="31" xfId="0" applyNumberFormat="1" applyFont="1" applyFill="1" applyBorder="1" applyAlignment="1" applyProtection="1">
      <alignment vertical="center" wrapText="1"/>
      <protection hidden="1"/>
    </xf>
    <xf numFmtId="49" fontId="15" fillId="14" borderId="31" xfId="0" applyNumberFormat="1" applyFont="1" applyFill="1" applyBorder="1" applyAlignment="1" applyProtection="1">
      <alignment vertical="center" wrapText="1"/>
      <protection hidden="1"/>
    </xf>
    <xf numFmtId="0" fontId="0" fillId="0" borderId="1" xfId="0" applyBorder="1" applyAlignment="1">
      <alignment vertical="center" wrapText="1"/>
    </xf>
    <xf numFmtId="0" fontId="0" fillId="0" borderId="34" xfId="0" applyBorder="1" applyProtection="1">
      <protection locked="0"/>
    </xf>
    <xf numFmtId="49" fontId="0" fillId="0" borderId="34" xfId="0" applyNumberFormat="1" applyBorder="1" applyProtection="1">
      <protection locked="0"/>
    </xf>
    <xf numFmtId="0" fontId="0" fillId="0" borderId="10" xfId="0" applyBorder="1" applyAlignment="1" applyProtection="1">
      <alignment wrapText="1"/>
      <protection locked="0"/>
    </xf>
    <xf numFmtId="0" fontId="0" fillId="0" borderId="11" xfId="0" applyBorder="1" applyProtection="1">
      <protection locked="0"/>
    </xf>
    <xf numFmtId="0" fontId="0" fillId="0" borderId="10" xfId="0" applyBorder="1" applyProtection="1">
      <protection locked="0"/>
    </xf>
    <xf numFmtId="0" fontId="0" fillId="0" borderId="14" xfId="0" applyBorder="1" applyProtection="1">
      <protection locked="0"/>
    </xf>
    <xf numFmtId="0" fontId="0" fillId="0" borderId="22" xfId="0" applyBorder="1" applyProtection="1">
      <protection locked="0"/>
    </xf>
    <xf numFmtId="0" fontId="0" fillId="0" borderId="48" xfId="0" applyBorder="1" applyProtection="1">
      <protection locked="0"/>
    </xf>
    <xf numFmtId="0" fontId="0" fillId="0" borderId="49" xfId="0" applyBorder="1" applyProtection="1">
      <protection locked="0"/>
    </xf>
    <xf numFmtId="0" fontId="0" fillId="0" borderId="35" xfId="0" applyBorder="1" applyProtection="1">
      <protection locked="0"/>
    </xf>
    <xf numFmtId="0" fontId="0" fillId="0" borderId="17" xfId="0" applyBorder="1" applyProtection="1">
      <protection locked="0"/>
    </xf>
    <xf numFmtId="0" fontId="0" fillId="0" borderId="18" xfId="0" applyBorder="1" applyProtection="1">
      <protection locked="0"/>
    </xf>
    <xf numFmtId="0" fontId="0" fillId="0" borderId="35" xfId="0" applyBorder="1" applyAlignment="1" applyProtection="1">
      <alignment wrapText="1"/>
      <protection locked="0"/>
    </xf>
    <xf numFmtId="0" fontId="0" fillId="0" borderId="17" xfId="0" applyBorder="1" applyAlignment="1" applyProtection="1">
      <alignment wrapText="1"/>
      <protection locked="0"/>
    </xf>
    <xf numFmtId="0" fontId="0" fillId="0" borderId="44" xfId="0" applyBorder="1" applyProtection="1">
      <protection locked="0"/>
    </xf>
    <xf numFmtId="0" fontId="0" fillId="0" borderId="50" xfId="0" applyBorder="1" applyProtection="1">
      <protection locked="0"/>
    </xf>
    <xf numFmtId="0" fontId="0" fillId="0" borderId="51" xfId="0" applyBorder="1" applyProtection="1">
      <protection locked="0"/>
    </xf>
    <xf numFmtId="0" fontId="3" fillId="0" borderId="10" xfId="0" applyFont="1" applyBorder="1" applyAlignment="1">
      <alignment vertical="center" wrapText="1"/>
    </xf>
    <xf numFmtId="0" fontId="3" fillId="0" borderId="1" xfId="0" applyFont="1" applyBorder="1" applyAlignment="1">
      <alignment vertical="center" wrapText="1"/>
    </xf>
    <xf numFmtId="0" fontId="3" fillId="21" borderId="11" xfId="0" applyFont="1" applyFill="1" applyBorder="1" applyAlignment="1">
      <alignment vertical="center" wrapText="1"/>
    </xf>
    <xf numFmtId="0" fontId="3" fillId="2" borderId="11" xfId="0" applyFont="1" applyFill="1" applyBorder="1" applyAlignment="1">
      <alignment vertical="center" wrapText="1"/>
    </xf>
    <xf numFmtId="0" fontId="3" fillId="24" borderId="34" xfId="0" applyFont="1" applyFill="1" applyBorder="1" applyAlignment="1">
      <alignment vertical="center" wrapText="1"/>
    </xf>
    <xf numFmtId="0" fontId="3" fillId="4" borderId="11" xfId="0" applyFont="1" applyFill="1" applyBorder="1" applyAlignment="1">
      <alignment vertical="center" wrapText="1"/>
    </xf>
    <xf numFmtId="0" fontId="3" fillId="25" borderId="11" xfId="0" applyFont="1" applyFill="1" applyBorder="1" applyAlignment="1">
      <alignment vertical="center" wrapText="1"/>
    </xf>
    <xf numFmtId="0" fontId="3" fillId="27" borderId="34" xfId="0" applyFont="1" applyFill="1" applyBorder="1" applyAlignment="1">
      <alignment vertical="center" wrapText="1"/>
    </xf>
    <xf numFmtId="0" fontId="3" fillId="3" borderId="11" xfId="0" applyFont="1" applyFill="1" applyBorder="1" applyAlignment="1">
      <alignment vertical="center" wrapText="1"/>
    </xf>
    <xf numFmtId="0" fontId="3" fillId="29" borderId="34" xfId="0" applyFont="1" applyFill="1" applyBorder="1" applyAlignment="1">
      <alignment vertical="center" wrapText="1"/>
    </xf>
    <xf numFmtId="0" fontId="3" fillId="30" borderId="11" xfId="0" applyFont="1" applyFill="1" applyBorder="1" applyAlignment="1">
      <alignment vertical="center" wrapText="1"/>
    </xf>
    <xf numFmtId="0" fontId="3" fillId="32" borderId="11" xfId="0" applyFont="1" applyFill="1" applyBorder="1" applyAlignment="1">
      <alignment vertical="center" wrapText="1"/>
    </xf>
    <xf numFmtId="0" fontId="3" fillId="33" borderId="11" xfId="0" applyFont="1" applyFill="1" applyBorder="1" applyAlignment="1">
      <alignment vertical="center" wrapText="1"/>
    </xf>
    <xf numFmtId="49" fontId="3" fillId="0" borderId="1" xfId="0" applyNumberFormat="1" applyFont="1" applyBorder="1" applyAlignment="1">
      <alignment wrapText="1"/>
    </xf>
    <xf numFmtId="49" fontId="0" fillId="0" borderId="0" xfId="0" applyNumberFormat="1" applyAlignment="1">
      <alignment wrapText="1"/>
    </xf>
    <xf numFmtId="0" fontId="0" fillId="0" borderId="10" xfId="0" applyBorder="1"/>
    <xf numFmtId="0" fontId="0" fillId="0" borderId="35" xfId="0" applyBorder="1"/>
    <xf numFmtId="0" fontId="0" fillId="0" borderId="17" xfId="0" applyBorder="1"/>
    <xf numFmtId="0" fontId="0" fillId="0" borderId="53" xfId="0" applyBorder="1" applyProtection="1">
      <protection locked="0"/>
    </xf>
    <xf numFmtId="0" fontId="0" fillId="0" borderId="54" xfId="0" applyBorder="1" applyProtection="1">
      <protection locked="0"/>
    </xf>
    <xf numFmtId="0" fontId="0" fillId="0" borderId="34" xfId="0" applyBorder="1" applyAlignment="1">
      <alignment vertical="center"/>
    </xf>
    <xf numFmtId="0" fontId="0" fillId="0" borderId="1" xfId="0" applyBorder="1" applyAlignment="1">
      <alignment vertical="center"/>
    </xf>
    <xf numFmtId="0" fontId="15" fillId="0" borderId="1" xfId="0" applyFont="1" applyBorder="1"/>
    <xf numFmtId="0" fontId="15" fillId="0" borderId="1" xfId="0" applyFont="1" applyBorder="1" applyAlignment="1">
      <alignment wrapText="1"/>
    </xf>
    <xf numFmtId="0" fontId="15" fillId="0" borderId="0" xfId="0" applyFont="1"/>
    <xf numFmtId="0" fontId="15" fillId="0" borderId="34" xfId="0" applyFont="1" applyBorder="1"/>
    <xf numFmtId="0" fontId="3" fillId="3" borderId="1" xfId="0" applyFont="1" applyFill="1" applyBorder="1" applyAlignment="1">
      <alignment vertical="center"/>
    </xf>
    <xf numFmtId="0" fontId="3" fillId="19" borderId="1" xfId="0" applyFont="1" applyFill="1" applyBorder="1" applyAlignment="1">
      <alignment vertical="center"/>
    </xf>
    <xf numFmtId="0" fontId="3" fillId="34" borderId="1" xfId="0" applyFont="1" applyFill="1" applyBorder="1" applyAlignment="1">
      <alignment vertical="center"/>
    </xf>
    <xf numFmtId="0" fontId="3" fillId="35" borderId="1" xfId="0" applyFont="1" applyFill="1" applyBorder="1" applyAlignment="1">
      <alignment vertical="center"/>
    </xf>
    <xf numFmtId="0" fontId="10" fillId="15" borderId="33" xfId="0" applyFont="1" applyFill="1" applyBorder="1" applyAlignment="1">
      <alignment horizontal="center" vertical="center"/>
    </xf>
    <xf numFmtId="0" fontId="4" fillId="13" borderId="31" xfId="0" applyFont="1" applyFill="1" applyBorder="1" applyAlignment="1">
      <alignment horizontal="center" vertical="center" wrapText="1"/>
    </xf>
    <xf numFmtId="164" fontId="4" fillId="14" borderId="31" xfId="0" applyNumberFormat="1" applyFont="1" applyFill="1" applyBorder="1" applyAlignment="1">
      <alignment horizontal="center" vertical="center" wrapText="1"/>
    </xf>
    <xf numFmtId="1" fontId="3" fillId="16" borderId="2" xfId="0" applyNumberFormat="1" applyFont="1" applyFill="1" applyBorder="1" applyAlignment="1">
      <alignment horizontal="left" vertical="center" wrapText="1"/>
    </xf>
    <xf numFmtId="0" fontId="0" fillId="16" borderId="2" xfId="0" quotePrefix="1" applyFill="1" applyBorder="1" applyAlignment="1">
      <alignment horizontal="left" vertical="center" wrapText="1"/>
    </xf>
    <xf numFmtId="0" fontId="0" fillId="16" borderId="2" xfId="0" applyFill="1" applyBorder="1" applyAlignment="1">
      <alignment horizontal="left" vertical="center" wrapText="1"/>
    </xf>
    <xf numFmtId="165" fontId="0" fillId="16" borderId="2" xfId="0" applyNumberFormat="1" applyFill="1" applyBorder="1" applyAlignment="1">
      <alignment horizontal="center" vertical="center" wrapText="1"/>
    </xf>
    <xf numFmtId="1" fontId="3" fillId="16" borderId="1" xfId="0" applyNumberFormat="1" applyFont="1" applyFill="1" applyBorder="1" applyAlignment="1">
      <alignment horizontal="left" vertical="center" wrapText="1"/>
    </xf>
    <xf numFmtId="0" fontId="14" fillId="16" borderId="1" xfId="0" applyFont="1" applyFill="1" applyBorder="1" applyAlignment="1">
      <alignment horizontal="left" vertical="center" wrapText="1"/>
    </xf>
    <xf numFmtId="165" fontId="14" fillId="16" borderId="1" xfId="0" applyNumberFormat="1" applyFont="1" applyFill="1" applyBorder="1" applyAlignment="1">
      <alignment horizontal="center" vertical="center"/>
    </xf>
    <xf numFmtId="0" fontId="0" fillId="0" borderId="0" xfId="0" applyAlignment="1">
      <alignment horizontal="center"/>
    </xf>
    <xf numFmtId="0" fontId="4" fillId="5" borderId="21" xfId="0" applyFont="1" applyFill="1" applyBorder="1" applyAlignment="1">
      <alignment vertical="center" wrapText="1"/>
    </xf>
    <xf numFmtId="0" fontId="1" fillId="8" borderId="20" xfId="0" applyFont="1" applyFill="1" applyBorder="1" applyAlignment="1">
      <alignment horizontal="center" vertical="center" textRotation="90"/>
    </xf>
    <xf numFmtId="0" fontId="4" fillId="13" borderId="19" xfId="0" applyFont="1" applyFill="1" applyBorder="1" applyAlignment="1">
      <alignment horizontal="center" vertical="center" wrapText="1"/>
    </xf>
    <xf numFmtId="0" fontId="1" fillId="7" borderId="0" xfId="0" applyFont="1" applyFill="1" applyAlignment="1">
      <alignment horizontal="center" vertical="center" wrapText="1"/>
    </xf>
    <xf numFmtId="0" fontId="3" fillId="0" borderId="34" xfId="0" applyFont="1" applyBorder="1"/>
    <xf numFmtId="0" fontId="3" fillId="11" borderId="7" xfId="0" applyFont="1" applyFill="1" applyBorder="1" applyAlignment="1">
      <alignment wrapText="1"/>
    </xf>
    <xf numFmtId="0" fontId="3" fillId="21" borderId="8" xfId="0" applyFont="1" applyFill="1" applyBorder="1" applyAlignment="1">
      <alignment wrapText="1"/>
    </xf>
    <xf numFmtId="0" fontId="3" fillId="18" borderId="9" xfId="0" applyFont="1" applyFill="1" applyBorder="1" applyAlignment="1">
      <alignment wrapText="1"/>
    </xf>
    <xf numFmtId="0" fontId="3" fillId="20" borderId="7" xfId="0" applyFont="1" applyFill="1" applyBorder="1" applyAlignment="1">
      <alignment wrapText="1"/>
    </xf>
    <xf numFmtId="0" fontId="3" fillId="19" borderId="8" xfId="0" applyFont="1" applyFill="1" applyBorder="1" applyAlignment="1">
      <alignment wrapText="1"/>
    </xf>
    <xf numFmtId="0" fontId="3" fillId="0" borderId="36" xfId="0" applyFont="1" applyBorder="1" applyAlignment="1">
      <alignment horizontal="center" vertical="center" wrapText="1"/>
    </xf>
    <xf numFmtId="0" fontId="3" fillId="0" borderId="38" xfId="0" applyFont="1" applyBorder="1" applyAlignment="1">
      <alignment horizontal="center" vertical="center" wrapText="1"/>
    </xf>
    <xf numFmtId="2" fontId="3" fillId="0" borderId="9" xfId="0" applyNumberFormat="1" applyFont="1" applyBorder="1" applyAlignment="1">
      <alignment horizontal="center" vertical="center" wrapText="1"/>
    </xf>
    <xf numFmtId="0" fontId="0" fillId="0" borderId="37" xfId="0" applyBorder="1" applyProtection="1">
      <protection locked="0"/>
    </xf>
    <xf numFmtId="0" fontId="0" fillId="0" borderId="70" xfId="0" applyBorder="1" applyProtection="1">
      <protection locked="0"/>
    </xf>
    <xf numFmtId="0" fontId="18" fillId="21" borderId="5" xfId="0" applyFont="1" applyFill="1" applyBorder="1" applyAlignment="1">
      <alignment horizontal="center" vertical="center" wrapText="1"/>
    </xf>
    <xf numFmtId="0" fontId="18" fillId="36" borderId="5" xfId="0" applyFont="1" applyFill="1" applyBorder="1" applyAlignment="1">
      <alignment horizontal="center" vertical="center" wrapText="1"/>
    </xf>
    <xf numFmtId="0" fontId="18" fillId="24" borderId="5" xfId="0" applyFont="1" applyFill="1" applyBorder="1" applyAlignment="1">
      <alignment horizontal="center" vertical="center" wrapText="1"/>
    </xf>
    <xf numFmtId="0" fontId="18" fillId="4" borderId="5" xfId="0" applyFont="1" applyFill="1" applyBorder="1" applyAlignment="1">
      <alignment horizontal="center" vertical="center" wrapText="1"/>
    </xf>
    <xf numFmtId="0" fontId="18" fillId="25" borderId="5" xfId="0" applyFont="1" applyFill="1" applyBorder="1" applyAlignment="1">
      <alignment horizontal="center" vertical="center" wrapText="1"/>
    </xf>
    <xf numFmtId="0" fontId="18" fillId="27" borderId="5" xfId="0" applyFont="1" applyFill="1" applyBorder="1" applyAlignment="1">
      <alignment horizontal="center" vertical="center" wrapText="1"/>
    </xf>
    <xf numFmtId="0" fontId="18" fillId="3" borderId="5" xfId="0" applyFont="1" applyFill="1" applyBorder="1" applyAlignment="1">
      <alignment horizontal="center" vertical="center" wrapText="1"/>
    </xf>
    <xf numFmtId="0" fontId="18" fillId="29" borderId="5" xfId="0" applyFont="1" applyFill="1" applyBorder="1" applyAlignment="1">
      <alignment horizontal="center" vertical="center" wrapText="1"/>
    </xf>
    <xf numFmtId="0" fontId="18" fillId="32" borderId="5" xfId="0" applyFont="1" applyFill="1" applyBorder="1" applyAlignment="1">
      <alignment horizontal="center" vertical="center" wrapText="1"/>
    </xf>
    <xf numFmtId="0" fontId="18" fillId="11" borderId="5" xfId="0" applyFont="1" applyFill="1" applyBorder="1" applyAlignment="1">
      <alignment horizontal="center" vertical="center" wrapText="1"/>
    </xf>
    <xf numFmtId="14" fontId="0" fillId="0" borderId="1" xfId="0" applyNumberFormat="1" applyBorder="1" applyProtection="1">
      <protection locked="0"/>
    </xf>
    <xf numFmtId="49" fontId="3" fillId="0" borderId="1" xfId="0" applyNumberFormat="1" applyFont="1" applyBorder="1" applyProtection="1">
      <protection locked="0"/>
    </xf>
    <xf numFmtId="49" fontId="3" fillId="0" borderId="1" xfId="0" applyNumberFormat="1" applyFont="1" applyBorder="1" applyAlignment="1" applyProtection="1">
      <alignment wrapText="1"/>
      <protection locked="0"/>
    </xf>
    <xf numFmtId="49" fontId="16" fillId="0" borderId="1" xfId="2" applyNumberFormat="1" applyBorder="1" applyAlignment="1" applyProtection="1">
      <alignment wrapText="1"/>
      <protection locked="0"/>
    </xf>
    <xf numFmtId="0" fontId="3" fillId="0" borderId="34" xfId="0" applyFont="1" applyBorder="1" applyProtection="1">
      <protection locked="0"/>
    </xf>
    <xf numFmtId="49" fontId="0" fillId="0" borderId="1" xfId="0" applyNumberFormat="1" applyBorder="1" applyProtection="1">
      <protection locked="0"/>
    </xf>
    <xf numFmtId="49" fontId="0" fillId="0" borderId="1" xfId="0" applyNumberFormat="1" applyBorder="1" applyAlignment="1" applyProtection="1">
      <alignment wrapText="1"/>
      <protection locked="0"/>
    </xf>
    <xf numFmtId="0" fontId="3" fillId="0" borderId="5" xfId="0" applyFont="1" applyBorder="1" applyProtection="1">
      <protection locked="0"/>
    </xf>
    <xf numFmtId="0" fontId="0" fillId="0" borderId="5" xfId="0" applyBorder="1" applyAlignment="1" applyProtection="1">
      <alignment wrapText="1"/>
      <protection locked="0"/>
    </xf>
    <xf numFmtId="14" fontId="0" fillId="0" borderId="5" xfId="0" applyNumberFormat="1" applyBorder="1" applyProtection="1">
      <protection locked="0"/>
    </xf>
    <xf numFmtId="49" fontId="0" fillId="0" borderId="5" xfId="0" applyNumberFormat="1" applyBorder="1" applyProtection="1">
      <protection locked="0"/>
    </xf>
    <xf numFmtId="49" fontId="0" fillId="0" borderId="5" xfId="0" applyNumberFormat="1" applyBorder="1" applyAlignment="1" applyProtection="1">
      <alignment wrapText="1"/>
      <protection locked="0"/>
    </xf>
    <xf numFmtId="0" fontId="0" fillId="0" borderId="5" xfId="0" applyBorder="1" applyProtection="1">
      <protection locked="0"/>
    </xf>
    <xf numFmtId="0" fontId="0" fillId="0" borderId="52" xfId="0" applyBorder="1" applyProtection="1">
      <protection locked="0"/>
    </xf>
    <xf numFmtId="0" fontId="10" fillId="15" borderId="58" xfId="0" applyFont="1" applyFill="1" applyBorder="1" applyAlignment="1">
      <alignment horizontal="center" vertical="center"/>
    </xf>
    <xf numFmtId="0" fontId="10" fillId="15" borderId="59" xfId="0" applyFont="1" applyFill="1" applyBorder="1" applyAlignment="1">
      <alignment horizontal="center" vertical="center"/>
    </xf>
    <xf numFmtId="0" fontId="12" fillId="0" borderId="25"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26" xfId="0" applyFont="1" applyBorder="1" applyAlignment="1" applyProtection="1">
      <alignment horizontal="center" vertical="center" wrapText="1"/>
      <protection hidden="1"/>
    </xf>
    <xf numFmtId="0" fontId="12" fillId="0" borderId="27" xfId="0" applyFont="1" applyBorder="1" applyAlignment="1" applyProtection="1">
      <alignment horizontal="center" vertical="center" wrapText="1"/>
      <protection hidden="1"/>
    </xf>
    <xf numFmtId="17" fontId="7" fillId="17" borderId="34" xfId="0" applyNumberFormat="1" applyFont="1" applyFill="1" applyBorder="1" applyAlignment="1" applyProtection="1">
      <alignment horizontal="center" vertical="center" wrapText="1"/>
      <protection hidden="1"/>
    </xf>
    <xf numFmtId="17" fontId="7" fillId="17" borderId="40" xfId="0" applyNumberFormat="1" applyFont="1" applyFill="1" applyBorder="1" applyAlignment="1" applyProtection="1">
      <alignment horizontal="center" vertical="center" wrapText="1"/>
      <protection hidden="1"/>
    </xf>
    <xf numFmtId="17" fontId="7" fillId="17" borderId="2" xfId="0" applyNumberFormat="1" applyFont="1" applyFill="1" applyBorder="1" applyAlignment="1" applyProtection="1">
      <alignment horizontal="center" vertical="center" wrapText="1"/>
      <protection hidden="1"/>
    </xf>
    <xf numFmtId="0" fontId="3" fillId="0" borderId="1" xfId="0" applyFont="1" applyBorder="1" applyAlignment="1">
      <alignment horizontal="center"/>
    </xf>
    <xf numFmtId="0" fontId="0" fillId="0" borderId="1" xfId="0" applyBorder="1" applyAlignment="1">
      <alignment horizontal="center"/>
    </xf>
    <xf numFmtId="0" fontId="3" fillId="0" borderId="45" xfId="0" applyFont="1" applyBorder="1" applyAlignment="1">
      <alignment horizontal="center"/>
    </xf>
    <xf numFmtId="0" fontId="3" fillId="0" borderId="46" xfId="0" applyFont="1" applyBorder="1" applyAlignment="1">
      <alignment horizontal="center"/>
    </xf>
    <xf numFmtId="0" fontId="3" fillId="0" borderId="47" xfId="0" applyFont="1" applyBorder="1" applyAlignment="1">
      <alignment horizontal="center"/>
    </xf>
    <xf numFmtId="0" fontId="3" fillId="32" borderId="7" xfId="0" applyFont="1" applyFill="1" applyBorder="1" applyAlignment="1">
      <alignment horizontal="center" wrapText="1"/>
    </xf>
    <xf numFmtId="0" fontId="3" fillId="32" borderId="8" xfId="0" applyFont="1" applyFill="1" applyBorder="1" applyAlignment="1">
      <alignment horizontal="center" wrapText="1"/>
    </xf>
    <xf numFmtId="0" fontId="3" fillId="32" borderId="9" xfId="0" applyFont="1" applyFill="1" applyBorder="1" applyAlignment="1">
      <alignment horizontal="center" wrapText="1"/>
    </xf>
    <xf numFmtId="0" fontId="3" fillId="33" borderId="7" xfId="0" applyFont="1" applyFill="1" applyBorder="1" applyAlignment="1">
      <alignment horizontal="center" wrapText="1"/>
    </xf>
    <xf numFmtId="0" fontId="3" fillId="33" borderId="8" xfId="0" applyFont="1" applyFill="1" applyBorder="1" applyAlignment="1">
      <alignment horizontal="center" wrapText="1"/>
    </xf>
    <xf numFmtId="0" fontId="3" fillId="33" borderId="9" xfId="0" applyFont="1" applyFill="1" applyBorder="1" applyAlignment="1">
      <alignment horizontal="center" wrapText="1"/>
    </xf>
    <xf numFmtId="0" fontId="9" fillId="31" borderId="45" xfId="0" applyFont="1" applyFill="1" applyBorder="1" applyAlignment="1">
      <alignment horizontal="center"/>
    </xf>
    <xf numFmtId="0" fontId="9" fillId="31" borderId="46" xfId="0" applyFont="1" applyFill="1" applyBorder="1" applyAlignment="1">
      <alignment horizontal="center"/>
    </xf>
    <xf numFmtId="0" fontId="9" fillId="31" borderId="47" xfId="0" applyFont="1" applyFill="1" applyBorder="1" applyAlignment="1">
      <alignment horizontal="center"/>
    </xf>
    <xf numFmtId="0" fontId="3" fillId="27" borderId="10" xfId="0" applyFont="1" applyFill="1" applyBorder="1" applyAlignment="1">
      <alignment horizontal="center" wrapText="1"/>
    </xf>
    <xf numFmtId="0" fontId="3" fillId="27" borderId="1" xfId="0" applyFont="1" applyFill="1" applyBorder="1" applyAlignment="1">
      <alignment horizontal="center" wrapText="1"/>
    </xf>
    <xf numFmtId="0" fontId="3" fillId="27" borderId="34" xfId="0" applyFont="1" applyFill="1" applyBorder="1" applyAlignment="1">
      <alignment horizontal="center" wrapText="1"/>
    </xf>
    <xf numFmtId="0" fontId="3" fillId="3" borderId="7" xfId="0" applyFont="1" applyFill="1" applyBorder="1" applyAlignment="1">
      <alignment horizontal="center" wrapText="1"/>
    </xf>
    <xf numFmtId="0" fontId="3" fillId="3" borderId="8" xfId="0" applyFont="1" applyFill="1" applyBorder="1" applyAlignment="1">
      <alignment horizontal="center" wrapText="1"/>
    </xf>
    <xf numFmtId="0" fontId="3" fillId="3" borderId="9" xfId="0" applyFont="1" applyFill="1" applyBorder="1" applyAlignment="1">
      <alignment horizontal="center" wrapText="1"/>
    </xf>
    <xf numFmtId="0" fontId="9" fillId="26" borderId="60" xfId="0" applyFont="1" applyFill="1" applyBorder="1" applyAlignment="1">
      <alignment horizontal="center"/>
    </xf>
    <xf numFmtId="0" fontId="9" fillId="26" borderId="61" xfId="0" applyFont="1" applyFill="1" applyBorder="1" applyAlignment="1">
      <alignment horizontal="center"/>
    </xf>
    <xf numFmtId="0" fontId="9" fillId="26" borderId="62" xfId="0" applyFont="1" applyFill="1" applyBorder="1" applyAlignment="1">
      <alignment horizontal="center"/>
    </xf>
    <xf numFmtId="0" fontId="3" fillId="29" borderId="10" xfId="0" applyFont="1" applyFill="1" applyBorder="1" applyAlignment="1">
      <alignment horizontal="center" wrapText="1"/>
    </xf>
    <xf numFmtId="0" fontId="3" fillId="29" borderId="1" xfId="0" applyFont="1" applyFill="1" applyBorder="1" applyAlignment="1">
      <alignment horizontal="center" wrapText="1"/>
    </xf>
    <xf numFmtId="0" fontId="3" fillId="29" borderId="34" xfId="0" applyFont="1" applyFill="1" applyBorder="1" applyAlignment="1">
      <alignment horizontal="center" wrapText="1"/>
    </xf>
    <xf numFmtId="0" fontId="3" fillId="30" borderId="7" xfId="0" applyFont="1" applyFill="1" applyBorder="1" applyAlignment="1">
      <alignment horizontal="center" wrapText="1"/>
    </xf>
    <xf numFmtId="0" fontId="3" fillId="30" borderId="8" xfId="0" applyFont="1" applyFill="1" applyBorder="1" applyAlignment="1">
      <alignment horizontal="center" wrapText="1"/>
    </xf>
    <xf numFmtId="0" fontId="3" fillId="30" borderId="9" xfId="0" applyFont="1" applyFill="1" applyBorder="1" applyAlignment="1">
      <alignment horizontal="center" wrapText="1"/>
    </xf>
    <xf numFmtId="0" fontId="9" fillId="28" borderId="60" xfId="0" applyFont="1" applyFill="1" applyBorder="1" applyAlignment="1">
      <alignment horizontal="center" wrapText="1"/>
    </xf>
    <xf numFmtId="0" fontId="9" fillId="28" borderId="61" xfId="0" applyFont="1" applyFill="1" applyBorder="1" applyAlignment="1">
      <alignment horizontal="center" wrapText="1"/>
    </xf>
    <xf numFmtId="0" fontId="9" fillId="28" borderId="62" xfId="0" applyFont="1" applyFill="1" applyBorder="1" applyAlignment="1">
      <alignment horizontal="center" wrapText="1"/>
    </xf>
    <xf numFmtId="0" fontId="3" fillId="24" borderId="10" xfId="0" applyFont="1" applyFill="1" applyBorder="1" applyAlignment="1">
      <alignment horizontal="center" wrapText="1"/>
    </xf>
    <xf numFmtId="0" fontId="3" fillId="24" borderId="1" xfId="0" applyFont="1" applyFill="1" applyBorder="1" applyAlignment="1">
      <alignment horizontal="center" wrapText="1"/>
    </xf>
    <xf numFmtId="0" fontId="3" fillId="24" borderId="34" xfId="0" applyFont="1" applyFill="1" applyBorder="1" applyAlignment="1">
      <alignment horizontal="center" wrapText="1"/>
    </xf>
    <xf numFmtId="0" fontId="3" fillId="0" borderId="15" xfId="0" applyFont="1" applyBorder="1" applyAlignment="1">
      <alignment horizontal="center" vertical="center" wrapText="1"/>
    </xf>
    <xf numFmtId="0" fontId="3" fillId="0" borderId="49" xfId="0" applyFont="1" applyBorder="1" applyAlignment="1">
      <alignment horizontal="center" vertical="center" wrapText="1"/>
    </xf>
    <xf numFmtId="0" fontId="3" fillId="4" borderId="7" xfId="0" applyFont="1" applyFill="1" applyBorder="1" applyAlignment="1">
      <alignment horizontal="center" wrapText="1"/>
    </xf>
    <xf numFmtId="0" fontId="3" fillId="4" borderId="8" xfId="0" applyFont="1" applyFill="1" applyBorder="1" applyAlignment="1">
      <alignment horizontal="center" wrapText="1"/>
    </xf>
    <xf numFmtId="0" fontId="3" fillId="4" borderId="9" xfId="0" applyFont="1" applyFill="1" applyBorder="1" applyAlignment="1">
      <alignment horizontal="center" wrapText="1"/>
    </xf>
    <xf numFmtId="0" fontId="3" fillId="25" borderId="7" xfId="0" applyFont="1" applyFill="1" applyBorder="1" applyAlignment="1">
      <alignment horizontal="center" wrapText="1"/>
    </xf>
    <xf numFmtId="0" fontId="3" fillId="25" borderId="8" xfId="0" applyFont="1" applyFill="1" applyBorder="1" applyAlignment="1">
      <alignment horizontal="center" wrapText="1"/>
    </xf>
    <xf numFmtId="0" fontId="3" fillId="25" borderId="9" xfId="0" applyFont="1" applyFill="1" applyBorder="1" applyAlignment="1">
      <alignment horizontal="center" wrapText="1"/>
    </xf>
    <xf numFmtId="0" fontId="9" fillId="23" borderId="60" xfId="0" applyFont="1" applyFill="1" applyBorder="1" applyAlignment="1">
      <alignment horizontal="center"/>
    </xf>
    <xf numFmtId="0" fontId="9" fillId="23" borderId="61" xfId="0" applyFont="1" applyFill="1" applyBorder="1" applyAlignment="1">
      <alignment horizontal="center"/>
    </xf>
    <xf numFmtId="0" fontId="9" fillId="23" borderId="62" xfId="0" applyFont="1" applyFill="1" applyBorder="1" applyAlignment="1">
      <alignment horizontal="center"/>
    </xf>
    <xf numFmtId="0" fontId="3" fillId="0" borderId="5" xfId="0" applyFont="1" applyBorder="1" applyAlignment="1">
      <alignment horizontal="center" vertical="center" wrapText="1"/>
    </xf>
    <xf numFmtId="0" fontId="3" fillId="0" borderId="22" xfId="0" applyFont="1" applyBorder="1" applyAlignment="1">
      <alignment horizontal="center" vertical="center" wrapText="1"/>
    </xf>
    <xf numFmtId="0" fontId="3" fillId="21" borderId="7" xfId="0" applyFont="1" applyFill="1" applyBorder="1" applyAlignment="1">
      <alignment horizontal="center" wrapText="1"/>
    </xf>
    <xf numFmtId="0" fontId="3" fillId="21" borderId="8" xfId="0" applyFont="1" applyFill="1" applyBorder="1" applyAlignment="1">
      <alignment horizontal="center" wrapText="1"/>
    </xf>
    <xf numFmtId="0" fontId="3" fillId="21" borderId="9" xfId="0" applyFont="1" applyFill="1" applyBorder="1" applyAlignment="1">
      <alignment horizontal="center" wrapText="1"/>
    </xf>
    <xf numFmtId="0" fontId="3" fillId="2" borderId="7" xfId="0" applyFont="1" applyFill="1" applyBorder="1" applyAlignment="1">
      <alignment horizontal="center" wrapText="1"/>
    </xf>
    <xf numFmtId="0" fontId="3" fillId="2" borderId="8" xfId="0" applyFont="1" applyFill="1" applyBorder="1" applyAlignment="1">
      <alignment horizontal="center" wrapText="1"/>
    </xf>
    <xf numFmtId="0" fontId="3" fillId="2" borderId="9" xfId="0" applyFont="1" applyFill="1" applyBorder="1" applyAlignment="1">
      <alignment horizontal="center" wrapText="1"/>
    </xf>
    <xf numFmtId="0" fontId="9" fillId="22" borderId="45" xfId="0" applyFont="1" applyFill="1" applyBorder="1" applyAlignment="1">
      <alignment horizontal="center" wrapText="1"/>
    </xf>
    <xf numFmtId="0" fontId="9" fillId="22" borderId="46" xfId="0" applyFont="1" applyFill="1" applyBorder="1" applyAlignment="1">
      <alignment horizontal="center" wrapText="1"/>
    </xf>
    <xf numFmtId="0" fontId="9" fillId="22" borderId="47" xfId="0" applyFont="1" applyFill="1" applyBorder="1" applyAlignment="1">
      <alignment horizontal="center" wrapText="1"/>
    </xf>
    <xf numFmtId="0" fontId="9" fillId="22" borderId="41" xfId="0" applyFont="1" applyFill="1" applyBorder="1" applyAlignment="1">
      <alignment horizontal="center" wrapText="1"/>
    </xf>
    <xf numFmtId="0" fontId="9" fillId="22" borderId="42" xfId="0" applyFont="1" applyFill="1" applyBorder="1" applyAlignment="1">
      <alignment horizontal="center" wrapText="1"/>
    </xf>
    <xf numFmtId="0" fontId="9" fillId="22" borderId="43" xfId="0" applyFont="1" applyFill="1" applyBorder="1" applyAlignment="1">
      <alignment horizontal="center" wrapText="1"/>
    </xf>
    <xf numFmtId="0" fontId="9" fillId="23" borderId="7" xfId="0" applyFont="1" applyFill="1" applyBorder="1" applyAlignment="1">
      <alignment horizontal="center"/>
    </xf>
    <xf numFmtId="0" fontId="9" fillId="23" borderId="8" xfId="0" applyFont="1" applyFill="1" applyBorder="1" applyAlignment="1">
      <alignment horizontal="center"/>
    </xf>
    <xf numFmtId="0" fontId="9" fillId="23" borderId="42" xfId="0" applyFont="1" applyFill="1" applyBorder="1" applyAlignment="1">
      <alignment horizontal="center"/>
    </xf>
    <xf numFmtId="0" fontId="9" fillId="23" borderId="43" xfId="0" applyFont="1" applyFill="1" applyBorder="1" applyAlignment="1">
      <alignment horizontal="center"/>
    </xf>
    <xf numFmtId="0" fontId="9" fillId="26" borderId="7" xfId="0" applyFont="1" applyFill="1" applyBorder="1" applyAlignment="1">
      <alignment horizontal="center"/>
    </xf>
    <xf numFmtId="0" fontId="9" fillId="26" borderId="8" xfId="0" applyFont="1" applyFill="1" applyBorder="1" applyAlignment="1">
      <alignment horizontal="center"/>
    </xf>
    <xf numFmtId="0" fontId="9" fillId="26" borderId="42" xfId="0" applyFont="1" applyFill="1" applyBorder="1" applyAlignment="1">
      <alignment horizontal="center"/>
    </xf>
    <xf numFmtId="0" fontId="9" fillId="26" borderId="43" xfId="0" applyFont="1" applyFill="1" applyBorder="1" applyAlignment="1">
      <alignment horizontal="center"/>
    </xf>
    <xf numFmtId="0" fontId="9" fillId="28" borderId="7" xfId="0" applyFont="1" applyFill="1" applyBorder="1" applyAlignment="1">
      <alignment horizontal="center" wrapText="1"/>
    </xf>
    <xf numFmtId="0" fontId="9" fillId="28" borderId="8" xfId="0" applyFont="1" applyFill="1" applyBorder="1" applyAlignment="1">
      <alignment horizontal="center" wrapText="1"/>
    </xf>
    <xf numFmtId="0" fontId="9" fillId="28" borderId="42" xfId="0" applyFont="1" applyFill="1" applyBorder="1" applyAlignment="1">
      <alignment horizontal="center" wrapText="1"/>
    </xf>
    <xf numFmtId="0" fontId="9" fillId="28" borderId="43" xfId="0" applyFont="1" applyFill="1" applyBorder="1" applyAlignment="1">
      <alignment horizontal="center" wrapText="1"/>
    </xf>
    <xf numFmtId="0" fontId="9" fillId="31" borderId="41" xfId="0" applyFont="1" applyFill="1" applyBorder="1" applyAlignment="1">
      <alignment horizontal="center"/>
    </xf>
    <xf numFmtId="0" fontId="9" fillId="31" borderId="42" xfId="0" applyFont="1" applyFill="1" applyBorder="1" applyAlignment="1">
      <alignment horizontal="center"/>
    </xf>
    <xf numFmtId="0" fontId="9" fillId="31" borderId="43" xfId="0" applyFont="1" applyFill="1" applyBorder="1" applyAlignment="1">
      <alignment horizontal="center"/>
    </xf>
    <xf numFmtId="0" fontId="3" fillId="0" borderId="1" xfId="0" applyFont="1" applyBorder="1" applyAlignment="1">
      <alignment horizontal="center" vertical="center" wrapText="1"/>
    </xf>
    <xf numFmtId="0" fontId="3" fillId="0" borderId="34" xfId="0" applyFont="1" applyBorder="1" applyAlignment="1">
      <alignment horizontal="center" vertical="center" wrapText="1"/>
    </xf>
    <xf numFmtId="0" fontId="3" fillId="24" borderId="7" xfId="0" applyFont="1" applyFill="1" applyBorder="1" applyAlignment="1">
      <alignment horizontal="center" vertical="center" wrapText="1"/>
    </xf>
    <xf numFmtId="0" fontId="3" fillId="24" borderId="8" xfId="0" applyFont="1" applyFill="1" applyBorder="1" applyAlignment="1">
      <alignment horizontal="center" vertical="center" wrapText="1"/>
    </xf>
    <xf numFmtId="0" fontId="3" fillId="27" borderId="7" xfId="0" applyFont="1" applyFill="1" applyBorder="1" applyAlignment="1">
      <alignment horizontal="center" vertical="center" wrapText="1"/>
    </xf>
    <xf numFmtId="0" fontId="3" fillId="27" borderId="8" xfId="0" applyFont="1" applyFill="1" applyBorder="1" applyAlignment="1">
      <alignment horizontal="center" vertical="center" wrapText="1"/>
    </xf>
    <xf numFmtId="0" fontId="9" fillId="23" borderId="62" xfId="0" applyFont="1" applyFill="1" applyBorder="1" applyAlignment="1">
      <alignment horizontal="center" wrapText="1"/>
    </xf>
    <xf numFmtId="0" fontId="9" fillId="23" borderId="55" xfId="0" applyFont="1" applyFill="1" applyBorder="1" applyAlignment="1">
      <alignment horizontal="center" wrapText="1"/>
    </xf>
    <xf numFmtId="0" fontId="9" fillId="23" borderId="65" xfId="0" applyFont="1" applyFill="1" applyBorder="1" applyAlignment="1">
      <alignment horizontal="center" wrapText="1"/>
    </xf>
    <xf numFmtId="0" fontId="9" fillId="23" borderId="60" xfId="0" applyFont="1" applyFill="1" applyBorder="1" applyAlignment="1">
      <alignment horizontal="center" vertical="center"/>
    </xf>
    <xf numFmtId="0" fontId="9" fillId="23" borderId="61" xfId="0" applyFont="1" applyFill="1" applyBorder="1" applyAlignment="1">
      <alignment horizontal="center" vertical="center"/>
    </xf>
    <xf numFmtId="0" fontId="9" fillId="23" borderId="62" xfId="0" applyFont="1" applyFill="1" applyBorder="1" applyAlignment="1">
      <alignment horizontal="center" vertical="center"/>
    </xf>
    <xf numFmtId="0" fontId="3" fillId="21" borderId="11" xfId="0" applyFont="1" applyFill="1" applyBorder="1" applyAlignment="1">
      <alignment horizontal="center" wrapText="1"/>
    </xf>
    <xf numFmtId="0" fontId="3" fillId="2" borderId="11" xfId="0" applyFont="1" applyFill="1" applyBorder="1" applyAlignment="1">
      <alignment horizontal="center" wrapText="1"/>
    </xf>
    <xf numFmtId="0" fontId="9" fillId="22" borderId="9" xfId="0" applyFont="1" applyFill="1" applyBorder="1" applyAlignment="1">
      <alignment horizontal="center" wrapText="1"/>
    </xf>
    <xf numFmtId="0" fontId="9" fillId="22" borderId="53" xfId="0" applyFont="1" applyFill="1" applyBorder="1" applyAlignment="1">
      <alignment horizontal="center" wrapText="1"/>
    </xf>
    <xf numFmtId="0" fontId="9" fillId="22" borderId="45" xfId="0" applyFont="1" applyFill="1" applyBorder="1" applyAlignment="1">
      <alignment horizontal="center" vertical="center" wrapText="1"/>
    </xf>
    <xf numFmtId="0" fontId="9" fillId="22" borderId="46" xfId="0" applyFont="1" applyFill="1" applyBorder="1" applyAlignment="1">
      <alignment horizontal="center" vertical="center" wrapText="1"/>
    </xf>
    <xf numFmtId="0" fontId="9" fillId="22" borderId="56" xfId="0" applyFont="1" applyFill="1" applyBorder="1" applyAlignment="1">
      <alignment horizontal="center" vertical="center" wrapText="1"/>
    </xf>
    <xf numFmtId="0" fontId="3" fillId="4" borderId="38" xfId="0" applyFont="1" applyFill="1" applyBorder="1" applyAlignment="1">
      <alignment horizontal="center" vertical="center" wrapText="1"/>
    </xf>
    <xf numFmtId="0" fontId="3" fillId="4" borderId="63" xfId="0" applyFont="1" applyFill="1" applyBorder="1" applyAlignment="1">
      <alignment horizontal="center" vertical="center" wrapText="1"/>
    </xf>
    <xf numFmtId="0" fontId="3" fillId="4" borderId="64" xfId="0" applyFont="1" applyFill="1" applyBorder="1" applyAlignment="1">
      <alignment horizontal="center" vertical="center" wrapText="1"/>
    </xf>
    <xf numFmtId="0" fontId="3" fillId="24" borderId="43" xfId="0" applyFont="1" applyFill="1" applyBorder="1" applyAlignment="1">
      <alignment horizontal="center" wrapText="1"/>
    </xf>
    <xf numFmtId="0" fontId="3" fillId="24" borderId="49" xfId="0" applyFont="1" applyFill="1" applyBorder="1" applyAlignment="1">
      <alignment horizontal="center" wrapText="1"/>
    </xf>
    <xf numFmtId="0" fontId="3" fillId="4" borderId="43" xfId="0" applyFont="1" applyFill="1" applyBorder="1" applyAlignment="1">
      <alignment horizontal="center" wrapText="1"/>
    </xf>
    <xf numFmtId="0" fontId="3" fillId="4" borderId="49" xfId="0" applyFont="1" applyFill="1" applyBorder="1" applyAlignment="1">
      <alignment horizontal="center" wrapText="1"/>
    </xf>
    <xf numFmtId="0" fontId="3" fillId="25" borderId="38" xfId="0" applyFont="1" applyFill="1" applyBorder="1" applyAlignment="1">
      <alignment horizontal="center" vertical="center" wrapText="1"/>
    </xf>
    <xf numFmtId="0" fontId="3" fillId="25" borderId="63" xfId="0" applyFont="1" applyFill="1" applyBorder="1" applyAlignment="1">
      <alignment horizontal="center" vertical="center" wrapText="1"/>
    </xf>
    <xf numFmtId="0" fontId="3" fillId="25" borderId="64" xfId="0" applyFont="1" applyFill="1" applyBorder="1" applyAlignment="1">
      <alignment horizontal="center" vertical="center" wrapText="1"/>
    </xf>
    <xf numFmtId="0" fontId="3" fillId="25" borderId="43" xfId="0" applyFont="1" applyFill="1" applyBorder="1" applyAlignment="1">
      <alignment horizontal="center" wrapText="1"/>
    </xf>
    <xf numFmtId="0" fontId="3" fillId="25" borderId="49" xfId="0" applyFont="1" applyFill="1" applyBorder="1" applyAlignment="1">
      <alignment horizontal="center" wrapText="1"/>
    </xf>
    <xf numFmtId="0" fontId="3" fillId="21" borderId="7" xfId="0" applyFont="1" applyFill="1" applyBorder="1" applyAlignment="1">
      <alignment horizontal="center" vertical="center" wrapText="1"/>
    </xf>
    <xf numFmtId="0" fontId="3" fillId="21"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7" borderId="43" xfId="0" applyFont="1" applyFill="1" applyBorder="1" applyAlignment="1">
      <alignment horizontal="center" wrapText="1"/>
    </xf>
    <xf numFmtId="0" fontId="3" fillId="27" borderId="49" xfId="0" applyFont="1" applyFill="1" applyBorder="1" applyAlignment="1">
      <alignment horizontal="center" wrapText="1"/>
    </xf>
    <xf numFmtId="0" fontId="3" fillId="3" borderId="43" xfId="0" applyFont="1" applyFill="1" applyBorder="1" applyAlignment="1">
      <alignment horizontal="center" wrapText="1"/>
    </xf>
    <xf numFmtId="0" fontId="3" fillId="3" borderId="49" xfId="0" applyFont="1" applyFill="1" applyBorder="1" applyAlignment="1">
      <alignment horizontal="center" wrapText="1"/>
    </xf>
    <xf numFmtId="0" fontId="3" fillId="3" borderId="60" xfId="0" applyFont="1" applyFill="1" applyBorder="1" applyAlignment="1">
      <alignment horizontal="center" vertical="center" wrapText="1"/>
    </xf>
    <xf numFmtId="0" fontId="3" fillId="3" borderId="61" xfId="0" applyFont="1" applyFill="1" applyBorder="1" applyAlignment="1">
      <alignment horizontal="center" vertical="center" wrapText="1"/>
    </xf>
    <xf numFmtId="0" fontId="3" fillId="3" borderId="66" xfId="0" applyFont="1" applyFill="1" applyBorder="1" applyAlignment="1">
      <alignment horizontal="center" vertical="center" wrapText="1"/>
    </xf>
    <xf numFmtId="0" fontId="9" fillId="26" borderId="43" xfId="0" applyFont="1" applyFill="1" applyBorder="1" applyAlignment="1">
      <alignment horizontal="center" wrapText="1"/>
    </xf>
    <xf numFmtId="0" fontId="9" fillId="26" borderId="55" xfId="0" applyFont="1" applyFill="1" applyBorder="1" applyAlignment="1">
      <alignment horizontal="center" wrapText="1"/>
    </xf>
    <xf numFmtId="0" fontId="9" fillId="26" borderId="65" xfId="0" applyFont="1" applyFill="1" applyBorder="1" applyAlignment="1">
      <alignment horizontal="center" wrapText="1"/>
    </xf>
    <xf numFmtId="0" fontId="9" fillId="26" borderId="60" xfId="0" applyFont="1" applyFill="1" applyBorder="1" applyAlignment="1">
      <alignment horizontal="center" vertical="center"/>
    </xf>
    <xf numFmtId="0" fontId="9" fillId="26" borderId="61" xfId="0" applyFont="1" applyFill="1" applyBorder="1" applyAlignment="1">
      <alignment horizontal="center" vertical="center"/>
    </xf>
    <xf numFmtId="0" fontId="9" fillId="26" borderId="66" xfId="0" applyFont="1" applyFill="1" applyBorder="1" applyAlignment="1">
      <alignment horizontal="center" vertical="center"/>
    </xf>
    <xf numFmtId="0" fontId="9" fillId="31" borderId="67" xfId="0" applyFont="1" applyFill="1" applyBorder="1" applyAlignment="1">
      <alignment horizontal="center" wrapText="1"/>
    </xf>
    <xf numFmtId="0" fontId="9" fillId="31" borderId="68" xfId="0" applyFont="1" applyFill="1" applyBorder="1" applyAlignment="1">
      <alignment horizontal="center" wrapText="1"/>
    </xf>
    <xf numFmtId="0" fontId="9" fillId="31" borderId="69" xfId="0" applyFont="1" applyFill="1" applyBorder="1" applyAlignment="1">
      <alignment horizontal="center" wrapText="1"/>
    </xf>
    <xf numFmtId="0" fontId="9" fillId="31" borderId="60" xfId="0" applyFont="1" applyFill="1" applyBorder="1" applyAlignment="1">
      <alignment horizontal="center" vertical="center" wrapText="1"/>
    </xf>
    <xf numFmtId="0" fontId="9" fillId="31" borderId="61" xfId="0" applyFont="1" applyFill="1" applyBorder="1" applyAlignment="1">
      <alignment horizontal="center" vertical="center" wrapText="1"/>
    </xf>
    <xf numFmtId="0" fontId="3" fillId="29" borderId="43" xfId="0" applyFont="1" applyFill="1" applyBorder="1" applyAlignment="1">
      <alignment horizontal="center" wrapText="1"/>
    </xf>
    <xf numFmtId="0" fontId="3" fillId="29" borderId="49" xfId="0" applyFont="1" applyFill="1" applyBorder="1" applyAlignment="1">
      <alignment horizontal="center" wrapText="1"/>
    </xf>
    <xf numFmtId="0" fontId="3" fillId="30" borderId="43" xfId="0" applyFont="1" applyFill="1" applyBorder="1" applyAlignment="1">
      <alignment horizontal="center" wrapText="1"/>
    </xf>
    <xf numFmtId="0" fontId="3" fillId="30" borderId="49" xfId="0" applyFont="1" applyFill="1" applyBorder="1" applyAlignment="1">
      <alignment horizontal="center" wrapText="1"/>
    </xf>
    <xf numFmtId="0" fontId="9" fillId="28" borderId="55" xfId="0" applyFont="1" applyFill="1" applyBorder="1" applyAlignment="1">
      <alignment horizontal="center" wrapText="1"/>
    </xf>
    <xf numFmtId="0" fontId="9" fillId="28" borderId="65" xfId="0" applyFont="1" applyFill="1" applyBorder="1" applyAlignment="1">
      <alignment horizontal="center" wrapText="1"/>
    </xf>
    <xf numFmtId="0" fontId="3" fillId="32" borderId="43" xfId="0" applyFont="1" applyFill="1" applyBorder="1" applyAlignment="1">
      <alignment horizontal="center" wrapText="1"/>
    </xf>
    <xf numFmtId="0" fontId="3" fillId="32" borderId="49" xfId="0" applyFont="1" applyFill="1" applyBorder="1" applyAlignment="1">
      <alignment horizontal="center" wrapText="1"/>
    </xf>
    <xf numFmtId="0" fontId="3" fillId="33" borderId="38" xfId="0" applyFont="1" applyFill="1" applyBorder="1" applyAlignment="1">
      <alignment horizontal="center" vertical="center" wrapText="1"/>
    </xf>
    <xf numFmtId="0" fontId="3" fillId="33" borderId="63" xfId="0" applyFont="1" applyFill="1" applyBorder="1" applyAlignment="1">
      <alignment horizontal="center" vertical="center" wrapText="1"/>
    </xf>
    <xf numFmtId="0" fontId="3" fillId="33" borderId="64" xfId="0" applyFont="1" applyFill="1" applyBorder="1" applyAlignment="1">
      <alignment horizontal="center" vertical="center" wrapText="1"/>
    </xf>
    <xf numFmtId="0" fontId="3" fillId="29" borderId="7" xfId="0" applyFont="1" applyFill="1" applyBorder="1" applyAlignment="1">
      <alignment horizontal="center" vertical="center" wrapText="1"/>
    </xf>
    <xf numFmtId="0" fontId="3" fillId="29" borderId="8" xfId="0" applyFont="1" applyFill="1" applyBorder="1" applyAlignment="1">
      <alignment horizontal="center" vertical="center" wrapText="1"/>
    </xf>
    <xf numFmtId="0" fontId="3" fillId="30" borderId="7" xfId="0" applyFont="1" applyFill="1" applyBorder="1" applyAlignment="1">
      <alignment horizontal="center" vertical="center" wrapText="1"/>
    </xf>
    <xf numFmtId="0" fontId="3" fillId="30" borderId="8" xfId="0" applyFont="1" applyFill="1" applyBorder="1" applyAlignment="1">
      <alignment horizontal="center" vertical="center" wrapText="1"/>
    </xf>
    <xf numFmtId="0" fontId="3" fillId="32" borderId="7" xfId="0" applyFont="1" applyFill="1" applyBorder="1" applyAlignment="1">
      <alignment horizontal="center" vertical="center" wrapText="1"/>
    </xf>
    <xf numFmtId="0" fontId="3" fillId="32" borderId="8" xfId="0" applyFont="1" applyFill="1" applyBorder="1" applyAlignment="1">
      <alignment horizontal="center" vertical="center" wrapText="1"/>
    </xf>
    <xf numFmtId="0" fontId="9" fillId="28" borderId="60" xfId="0" applyFont="1" applyFill="1" applyBorder="1" applyAlignment="1">
      <alignment horizontal="center" vertical="center" wrapText="1"/>
    </xf>
    <xf numFmtId="0" fontId="9" fillId="28" borderId="61" xfId="0" applyFont="1" applyFill="1" applyBorder="1" applyAlignment="1">
      <alignment horizontal="center" vertical="center" wrapText="1"/>
    </xf>
    <xf numFmtId="0" fontId="9" fillId="28" borderId="66" xfId="0" applyFont="1" applyFill="1" applyBorder="1" applyAlignment="1">
      <alignment horizontal="center" vertical="center" wrapText="1"/>
    </xf>
    <xf numFmtId="0" fontId="3" fillId="33" borderId="43" xfId="0" applyFont="1" applyFill="1" applyBorder="1" applyAlignment="1">
      <alignment horizontal="center" wrapText="1"/>
    </xf>
    <xf numFmtId="0" fontId="3" fillId="33" borderId="49" xfId="0" applyFont="1" applyFill="1" applyBorder="1" applyAlignment="1">
      <alignment horizontal="center" wrapText="1"/>
    </xf>
    <xf numFmtId="0" fontId="0" fillId="0" borderId="0" xfId="0" applyAlignment="1">
      <alignment horizontal="center" vertical="center" wrapText="1"/>
    </xf>
    <xf numFmtId="0" fontId="0" fillId="0" borderId="33" xfId="0" applyBorder="1" applyAlignment="1">
      <alignment horizontal="center" vertical="center" wrapText="1"/>
    </xf>
    <xf numFmtId="0" fontId="0" fillId="0" borderId="57" xfId="0" applyBorder="1" applyAlignment="1">
      <alignment horizontal="center" vertical="center"/>
    </xf>
    <xf numFmtId="0" fontId="0" fillId="0" borderId="28" xfId="0" applyBorder="1" applyAlignment="1">
      <alignment horizontal="center" vertical="center"/>
    </xf>
    <xf numFmtId="0" fontId="18" fillId="12" borderId="1" xfId="0" applyFont="1" applyFill="1" applyBorder="1" applyAlignment="1">
      <alignment horizontal="center" vertical="center" wrapText="1"/>
    </xf>
    <xf numFmtId="0" fontId="0" fillId="12" borderId="1" xfId="0" applyFill="1" applyBorder="1" applyAlignment="1">
      <alignment horizontal="center" vertical="center" wrapText="1"/>
    </xf>
    <xf numFmtId="0" fontId="0" fillId="12" borderId="5" xfId="0" applyFill="1" applyBorder="1" applyAlignment="1">
      <alignment horizontal="center" vertical="center" wrapText="1"/>
    </xf>
    <xf numFmtId="0" fontId="19" fillId="28" borderId="34" xfId="0" applyFont="1" applyFill="1" applyBorder="1" applyAlignment="1">
      <alignment horizontal="center" vertical="center" wrapText="1"/>
    </xf>
    <xf numFmtId="0" fontId="19" fillId="28" borderId="40" xfId="0" applyFont="1" applyFill="1" applyBorder="1" applyAlignment="1">
      <alignment horizontal="center" vertical="center" wrapText="1"/>
    </xf>
    <xf numFmtId="0" fontId="19" fillId="28" borderId="2" xfId="0" applyFont="1" applyFill="1" applyBorder="1" applyAlignment="1">
      <alignment horizontal="center" vertical="center" wrapText="1"/>
    </xf>
    <xf numFmtId="0" fontId="18" fillId="29" borderId="1" xfId="0" applyFont="1" applyFill="1" applyBorder="1" applyAlignment="1">
      <alignment horizontal="center" vertical="center" wrapText="1"/>
    </xf>
    <xf numFmtId="0" fontId="0" fillId="29" borderId="5" xfId="0" applyFill="1" applyBorder="1" applyAlignment="1">
      <alignment horizontal="center" vertical="center" wrapText="1"/>
    </xf>
    <xf numFmtId="0" fontId="18" fillId="6" borderId="1" xfId="0" applyFont="1" applyFill="1" applyBorder="1" applyAlignment="1">
      <alignment horizontal="center" vertical="center" wrapText="1"/>
    </xf>
    <xf numFmtId="0" fontId="0" fillId="6" borderId="5" xfId="0" applyFill="1" applyBorder="1" applyAlignment="1">
      <alignment horizontal="center" vertical="center" wrapText="1"/>
    </xf>
    <xf numFmtId="0" fontId="20" fillId="28" borderId="1" xfId="0" applyFont="1" applyFill="1" applyBorder="1" applyAlignment="1">
      <alignment horizontal="center" vertical="center" wrapText="1"/>
    </xf>
    <xf numFmtId="0" fontId="21" fillId="28" borderId="5" xfId="0" applyFont="1" applyFill="1" applyBorder="1" applyAlignment="1">
      <alignment horizontal="center" vertical="center" wrapText="1"/>
    </xf>
    <xf numFmtId="0" fontId="21" fillId="28" borderId="1" xfId="0" applyFont="1" applyFill="1" applyBorder="1" applyAlignment="1">
      <alignment horizontal="center" vertical="center" wrapText="1"/>
    </xf>
    <xf numFmtId="0" fontId="19" fillId="26" borderId="34" xfId="0" applyFont="1" applyFill="1" applyBorder="1" applyAlignment="1">
      <alignment horizontal="center" vertical="center" wrapText="1"/>
    </xf>
    <xf numFmtId="0" fontId="19" fillId="26" borderId="40" xfId="0" applyFont="1" applyFill="1" applyBorder="1" applyAlignment="1">
      <alignment horizontal="center" vertical="center" wrapText="1"/>
    </xf>
    <xf numFmtId="0" fontId="19" fillId="26" borderId="2" xfId="0" applyFont="1" applyFill="1" applyBorder="1" applyAlignment="1">
      <alignment horizontal="center" vertical="center" wrapText="1"/>
    </xf>
    <xf numFmtId="0" fontId="18" fillId="27" borderId="1" xfId="0" applyFont="1" applyFill="1" applyBorder="1" applyAlignment="1">
      <alignment horizontal="center" vertical="center" wrapText="1"/>
    </xf>
    <xf numFmtId="0" fontId="0" fillId="27" borderId="5" xfId="0" applyFill="1" applyBorder="1" applyAlignment="1">
      <alignment horizontal="center" vertical="center" wrapText="1"/>
    </xf>
    <xf numFmtId="0" fontId="18" fillId="3" borderId="1" xfId="0" applyFont="1" applyFill="1" applyBorder="1" applyAlignment="1">
      <alignment horizontal="center" vertical="center" wrapText="1"/>
    </xf>
    <xf numFmtId="0" fontId="0" fillId="3" borderId="5" xfId="0" applyFill="1" applyBorder="1" applyAlignment="1">
      <alignment horizontal="center" vertical="center" wrapText="1"/>
    </xf>
    <xf numFmtId="0" fontId="20" fillId="26" borderId="1" xfId="0" applyFont="1" applyFill="1" applyBorder="1" applyAlignment="1">
      <alignment horizontal="center" vertical="center" wrapText="1"/>
    </xf>
    <xf numFmtId="0" fontId="21" fillId="26" borderId="5" xfId="0" applyFont="1" applyFill="1" applyBorder="1" applyAlignment="1">
      <alignment horizontal="center" vertical="center" wrapText="1"/>
    </xf>
    <xf numFmtId="0" fontId="21" fillId="26" borderId="1" xfId="0" applyFont="1" applyFill="1" applyBorder="1" applyAlignment="1">
      <alignment horizontal="center" vertical="center" wrapText="1"/>
    </xf>
    <xf numFmtId="0" fontId="18" fillId="19" borderId="1" xfId="0" applyFont="1" applyFill="1" applyBorder="1" applyAlignment="1">
      <alignment horizontal="center" vertical="center" wrapText="1"/>
    </xf>
    <xf numFmtId="0" fontId="0" fillId="19" borderId="1" xfId="0" applyFill="1" applyBorder="1" applyAlignment="1">
      <alignment horizontal="center" vertical="center" wrapText="1"/>
    </xf>
    <xf numFmtId="0" fontId="0" fillId="19" borderId="5" xfId="0" applyFill="1" applyBorder="1" applyAlignment="1">
      <alignment horizontal="center" vertical="center" wrapText="1"/>
    </xf>
    <xf numFmtId="0" fontId="18" fillId="35" borderId="1" xfId="0" applyFont="1" applyFill="1" applyBorder="1" applyAlignment="1">
      <alignment horizontal="center" vertical="center" wrapText="1"/>
    </xf>
    <xf numFmtId="0" fontId="0" fillId="35" borderId="1" xfId="0" applyFill="1" applyBorder="1" applyAlignment="1">
      <alignment horizontal="center" vertical="center" wrapText="1"/>
    </xf>
    <xf numFmtId="0" fontId="0" fillId="35" borderId="5" xfId="0" applyFill="1" applyBorder="1" applyAlignment="1">
      <alignment horizontal="center" vertical="center" wrapText="1"/>
    </xf>
    <xf numFmtId="0" fontId="19" fillId="31" borderId="34" xfId="0" applyFont="1" applyFill="1" applyBorder="1" applyAlignment="1">
      <alignment horizontal="center" vertical="center" wrapText="1"/>
    </xf>
    <xf numFmtId="0" fontId="19" fillId="31" borderId="40" xfId="0" applyFont="1" applyFill="1" applyBorder="1" applyAlignment="1">
      <alignment horizontal="center" vertical="center" wrapText="1"/>
    </xf>
    <xf numFmtId="0" fontId="19" fillId="31" borderId="2" xfId="0" applyFont="1" applyFill="1" applyBorder="1" applyAlignment="1">
      <alignment horizontal="center" vertical="center" wrapText="1"/>
    </xf>
    <xf numFmtId="0" fontId="18" fillId="32" borderId="1" xfId="0" applyFont="1" applyFill="1" applyBorder="1" applyAlignment="1">
      <alignment horizontal="center" vertical="center" wrapText="1"/>
    </xf>
    <xf numFmtId="0" fontId="0" fillId="32" borderId="5" xfId="0" applyFill="1" applyBorder="1" applyAlignment="1">
      <alignment horizontal="center" vertical="center" wrapText="1"/>
    </xf>
    <xf numFmtId="0" fontId="18" fillId="11" borderId="1" xfId="0" applyFont="1" applyFill="1" applyBorder="1" applyAlignment="1">
      <alignment horizontal="center" vertical="center" wrapText="1"/>
    </xf>
    <xf numFmtId="0" fontId="0" fillId="11" borderId="5" xfId="0" applyFill="1" applyBorder="1" applyAlignment="1">
      <alignment horizontal="center" vertical="center" wrapText="1"/>
    </xf>
    <xf numFmtId="0" fontId="20" fillId="31" borderId="1" xfId="0" applyFont="1" applyFill="1" applyBorder="1" applyAlignment="1">
      <alignment horizontal="center" vertical="center" wrapText="1"/>
    </xf>
    <xf numFmtId="0" fontId="21" fillId="31" borderId="5" xfId="0" applyFont="1" applyFill="1" applyBorder="1" applyAlignment="1">
      <alignment horizontal="center" vertical="center" wrapText="1"/>
    </xf>
    <xf numFmtId="0" fontId="21" fillId="31" borderId="1" xfId="0" applyFont="1" applyFill="1" applyBorder="1" applyAlignment="1">
      <alignment horizontal="center" vertical="center" wrapText="1"/>
    </xf>
    <xf numFmtId="0" fontId="19" fillId="23" borderId="34" xfId="0" applyFont="1" applyFill="1" applyBorder="1" applyAlignment="1">
      <alignment horizontal="center" vertical="center" wrapText="1"/>
    </xf>
    <xf numFmtId="0" fontId="19" fillId="23" borderId="40" xfId="0" applyFont="1" applyFill="1" applyBorder="1" applyAlignment="1">
      <alignment horizontal="center" vertical="center" wrapText="1"/>
    </xf>
    <xf numFmtId="0" fontId="19" fillId="23" borderId="2" xfId="0" applyFont="1" applyFill="1" applyBorder="1" applyAlignment="1">
      <alignment horizontal="center" vertical="center" wrapText="1"/>
    </xf>
    <xf numFmtId="0" fontId="18" fillId="24" borderId="1" xfId="0" applyFont="1" applyFill="1" applyBorder="1" applyAlignment="1">
      <alignment horizontal="center" vertical="center" wrapText="1"/>
    </xf>
    <xf numFmtId="0" fontId="0" fillId="24" borderId="5" xfId="0" applyFill="1" applyBorder="1" applyAlignment="1">
      <alignment horizontal="center" vertical="center" wrapText="1"/>
    </xf>
    <xf numFmtId="0" fontId="18" fillId="4" borderId="1" xfId="0" applyFont="1" applyFill="1" applyBorder="1" applyAlignment="1">
      <alignment horizontal="center" vertical="center" wrapText="1"/>
    </xf>
    <xf numFmtId="0" fontId="0" fillId="4" borderId="5" xfId="0" applyFill="1" applyBorder="1" applyAlignment="1">
      <alignment horizontal="center" vertical="center" wrapText="1"/>
    </xf>
    <xf numFmtId="0" fontId="18" fillId="25" borderId="1" xfId="0" applyFont="1" applyFill="1" applyBorder="1" applyAlignment="1">
      <alignment horizontal="center" vertical="center" wrapText="1"/>
    </xf>
    <xf numFmtId="0" fontId="0" fillId="25" borderId="5" xfId="0" applyFill="1" applyBorder="1" applyAlignment="1">
      <alignment horizontal="center" vertical="center" wrapText="1"/>
    </xf>
    <xf numFmtId="0" fontId="20" fillId="23" borderId="1" xfId="0" applyFont="1" applyFill="1" applyBorder="1" applyAlignment="1">
      <alignment horizontal="center" vertical="center" wrapText="1"/>
    </xf>
    <xf numFmtId="0" fontId="21" fillId="23" borderId="5" xfId="0" applyFont="1" applyFill="1" applyBorder="1" applyAlignment="1">
      <alignment horizontal="center" vertical="center" wrapText="1"/>
    </xf>
    <xf numFmtId="0" fontId="21" fillId="23" borderId="1" xfId="0" applyFont="1" applyFill="1" applyBorder="1" applyAlignment="1">
      <alignment horizontal="center" vertical="center" wrapText="1"/>
    </xf>
    <xf numFmtId="0" fontId="19" fillId="22" borderId="34" xfId="0" applyFont="1" applyFill="1" applyBorder="1" applyAlignment="1">
      <alignment horizontal="center" vertical="center" wrapText="1"/>
    </xf>
    <xf numFmtId="0" fontId="19" fillId="22" borderId="40" xfId="0" applyFont="1" applyFill="1" applyBorder="1" applyAlignment="1">
      <alignment horizontal="center" vertical="center" wrapText="1"/>
    </xf>
    <xf numFmtId="0" fontId="19" fillId="22" borderId="2" xfId="0" applyFont="1" applyFill="1" applyBorder="1" applyAlignment="1">
      <alignment horizontal="center" vertical="center" wrapText="1"/>
    </xf>
    <xf numFmtId="0" fontId="18" fillId="21" borderId="1" xfId="0" applyFont="1" applyFill="1" applyBorder="1" applyAlignment="1">
      <alignment horizontal="center" vertical="center" wrapText="1"/>
    </xf>
    <xf numFmtId="0" fontId="0" fillId="21" borderId="5" xfId="0" applyFill="1" applyBorder="1" applyAlignment="1">
      <alignment horizontal="center" vertical="center" wrapText="1"/>
    </xf>
    <xf numFmtId="0" fontId="18" fillId="36" borderId="1" xfId="0" applyFont="1" applyFill="1" applyBorder="1" applyAlignment="1">
      <alignment horizontal="center" vertical="center" wrapText="1"/>
    </xf>
    <xf numFmtId="0" fontId="0" fillId="36" borderId="5" xfId="0" applyFill="1" applyBorder="1" applyAlignment="1">
      <alignment horizontal="center" vertical="center" wrapText="1"/>
    </xf>
    <xf numFmtId="0" fontId="18" fillId="22" borderId="1" xfId="0" applyFont="1" applyFill="1" applyBorder="1" applyAlignment="1">
      <alignment horizontal="center" vertical="center" wrapText="1"/>
    </xf>
    <xf numFmtId="0" fontId="0" fillId="22" borderId="5" xfId="0" applyFill="1" applyBorder="1" applyAlignment="1">
      <alignment horizontal="center" vertical="center" wrapText="1"/>
    </xf>
    <xf numFmtId="0" fontId="0" fillId="22" borderId="1" xfId="0" applyFill="1" applyBorder="1" applyAlignment="1">
      <alignment horizontal="center" vertical="center" wrapText="1"/>
    </xf>
    <xf numFmtId="0" fontId="1" fillId="12" borderId="12" xfId="0" applyFont="1" applyFill="1" applyBorder="1" applyAlignment="1">
      <alignment horizontal="center" vertical="center"/>
    </xf>
    <xf numFmtId="0" fontId="1" fillId="12" borderId="13" xfId="0" applyFont="1" applyFill="1" applyBorder="1" applyAlignment="1">
      <alignment horizontal="center" vertical="center"/>
    </xf>
    <xf numFmtId="0" fontId="1" fillId="12" borderId="16" xfId="0" applyFont="1" applyFill="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1" fillId="2" borderId="12" xfId="0" applyFont="1" applyFill="1" applyBorder="1" applyAlignment="1">
      <alignment horizontal="center" vertical="center"/>
    </xf>
    <xf numFmtId="0" fontId="1" fillId="2" borderId="13" xfId="0" applyFont="1" applyFill="1" applyBorder="1" applyAlignment="1">
      <alignment horizontal="center" vertical="center"/>
    </xf>
    <xf numFmtId="0" fontId="1" fillId="2" borderId="14" xfId="0" applyFont="1" applyFill="1" applyBorder="1" applyAlignment="1">
      <alignment horizontal="center" vertical="center"/>
    </xf>
    <xf numFmtId="0" fontId="1" fillId="4" borderId="12" xfId="0" applyFont="1" applyFill="1" applyBorder="1" applyAlignment="1">
      <alignment horizontal="center" vertical="center"/>
    </xf>
    <xf numFmtId="0" fontId="1" fillId="4" borderId="13" xfId="0" applyFont="1" applyFill="1" applyBorder="1" applyAlignment="1">
      <alignment horizontal="center" vertical="center"/>
    </xf>
    <xf numFmtId="0" fontId="1" fillId="4" borderId="14" xfId="0" applyFont="1" applyFill="1" applyBorder="1" applyAlignment="1">
      <alignment horizontal="center" vertical="center"/>
    </xf>
    <xf numFmtId="0" fontId="1" fillId="3" borderId="12" xfId="0" applyFont="1" applyFill="1" applyBorder="1" applyAlignment="1">
      <alignment horizontal="center" vertical="center"/>
    </xf>
    <xf numFmtId="0" fontId="1" fillId="3" borderId="13" xfId="0" applyFont="1" applyFill="1" applyBorder="1" applyAlignment="1">
      <alignment horizontal="center" vertical="center"/>
    </xf>
    <xf numFmtId="0" fontId="1" fillId="3" borderId="14" xfId="0" applyFont="1" applyFill="1" applyBorder="1" applyAlignment="1">
      <alignment horizontal="center" vertical="center"/>
    </xf>
    <xf numFmtId="0" fontId="1" fillId="6" borderId="12" xfId="0" applyFont="1" applyFill="1" applyBorder="1" applyAlignment="1">
      <alignment horizontal="center" vertical="center"/>
    </xf>
    <xf numFmtId="0" fontId="1" fillId="6" borderId="13" xfId="0" applyFont="1" applyFill="1" applyBorder="1" applyAlignment="1">
      <alignment horizontal="center" vertical="center"/>
    </xf>
    <xf numFmtId="0" fontId="1" fillId="6" borderId="14" xfId="0" applyFont="1" applyFill="1" applyBorder="1" applyAlignment="1">
      <alignment horizontal="center" vertical="center"/>
    </xf>
  </cellXfs>
  <cellStyles count="3">
    <cellStyle name="_Objectif" xfId="1" xr:uid="{00000000-0005-0000-0000-000000000000}"/>
    <cellStyle name="Lien hypertexte" xfId="2" builtinId="8"/>
    <cellStyle name="Normal" xfId="0" builtinId="0"/>
  </cellStyles>
  <dxfs count="576">
    <dxf>
      <protection locked="0" hidden="0"/>
    </dxf>
    <dxf>
      <border diagonalUp="0" diagonalDown="0" outline="0">
        <left style="thin">
          <color indexed="64"/>
        </left>
        <right style="thin">
          <color indexed="64"/>
        </right>
        <top/>
        <bottom style="thin">
          <color indexed="64"/>
        </bottom>
      </border>
      <protection locked="0" hidden="0"/>
    </dxf>
    <dxf>
      <numFmt numFmtId="2" formatCode="0.00"/>
      <border diagonalUp="0" diagonalDown="0" outline="0">
        <left style="thin">
          <color indexed="64"/>
        </left>
        <right style="thin">
          <color indexed="64"/>
        </right>
        <top/>
        <bottom style="thin">
          <color indexed="64"/>
        </bottom>
      </border>
    </dxf>
    <dxf>
      <protection locked="0" hidden="0"/>
    </dxf>
    <dxf>
      <border diagonalUp="0" diagonalDown="0" outline="0">
        <left style="thin">
          <color indexed="64"/>
        </left>
        <right style="thin">
          <color indexed="64"/>
        </right>
        <top/>
        <bottom style="thin">
          <color indexed="64"/>
        </bottom>
      </border>
      <protection locked="0" hidden="0"/>
    </dxf>
    <dxf>
      <protection locked="0" hidden="0"/>
    </dxf>
    <dxf>
      <border diagonalUp="0" diagonalDown="0" outline="0">
        <left style="thin">
          <color indexed="64"/>
        </left>
        <right style="thin">
          <color indexed="64"/>
        </right>
        <top/>
        <bottom style="thin">
          <color indexed="64"/>
        </bottom>
      </border>
      <protection locked="0" hidden="0"/>
    </dxf>
    <dxf>
      <protection locked="0" hidden="0"/>
    </dxf>
    <dxf>
      <border diagonalUp="0" diagonalDown="0" outline="0">
        <left style="thin">
          <color indexed="64"/>
        </left>
        <right style="thin">
          <color indexed="64"/>
        </right>
        <top/>
        <bottom style="thin">
          <color indexed="64"/>
        </bottom>
      </border>
      <protection locked="0" hidden="0"/>
    </dxf>
    <dxf>
      <protection locked="0" hidden="0"/>
    </dxf>
    <dxf>
      <border diagonalUp="0" diagonalDown="0" outline="0">
        <left style="thin">
          <color indexed="64"/>
        </left>
        <right style="thin">
          <color indexed="64"/>
        </right>
        <top/>
        <bottom style="thin">
          <color indexed="64"/>
        </bottom>
      </border>
      <protection locked="0" hidden="0"/>
    </dxf>
    <dxf>
      <protection locked="0" hidden="0"/>
    </dxf>
    <dxf>
      <border diagonalUp="0" diagonalDown="0" outline="0">
        <left style="thin">
          <color indexed="64"/>
        </left>
        <right style="thin">
          <color indexed="64"/>
        </right>
        <top/>
        <bottom style="thin">
          <color indexed="64"/>
        </bottom>
      </border>
      <protection locked="0" hidden="0"/>
    </dxf>
    <dxf>
      <protection locked="0" hidden="0"/>
    </dxf>
    <dxf>
      <border diagonalUp="0" diagonalDown="0" outline="0">
        <left style="thin">
          <color indexed="64"/>
        </left>
        <right style="thin">
          <color indexed="64"/>
        </right>
        <top/>
        <bottom style="thin">
          <color indexed="64"/>
        </bottom>
      </border>
      <protection locked="0" hidden="0"/>
    </dxf>
    <dxf>
      <protection locked="0" hidden="0"/>
    </dxf>
    <dxf>
      <border diagonalUp="0" diagonalDown="0" outline="0">
        <left style="thin">
          <color indexed="64"/>
        </left>
        <right style="thin">
          <color indexed="64"/>
        </right>
        <top/>
        <bottom style="thin">
          <color indexed="64"/>
        </bottom>
      </border>
      <protection locked="0" hidden="0"/>
    </dxf>
    <dxf>
      <protection locked="0" hidden="0"/>
    </dxf>
    <dxf>
      <border diagonalUp="0" diagonalDown="0" outline="0">
        <left style="thin">
          <color indexed="64"/>
        </left>
        <right style="thin">
          <color indexed="64"/>
        </right>
        <top/>
        <bottom style="thin">
          <color indexed="64"/>
        </bottom>
      </border>
      <protection locked="0" hidden="0"/>
    </dxf>
    <dxf>
      <protection locked="0" hidden="0"/>
    </dxf>
    <dxf>
      <border diagonalUp="0" diagonalDown="0" outline="0">
        <left style="thin">
          <color indexed="64"/>
        </left>
        <right style="thin">
          <color indexed="64"/>
        </right>
        <top/>
        <bottom style="thin">
          <color indexed="64"/>
        </bottom>
      </border>
      <protection locked="0" hidden="0"/>
    </dxf>
    <dxf>
      <protection locked="0" hidden="0"/>
    </dxf>
    <dxf>
      <border diagonalUp="0" diagonalDown="0" outline="0">
        <left style="thin">
          <color indexed="64"/>
        </left>
        <right style="thin">
          <color indexed="64"/>
        </right>
        <top/>
        <bottom style="thin">
          <color indexed="64"/>
        </bottom>
      </border>
      <protection locked="0" hidden="0"/>
    </dxf>
    <dxf>
      <protection locked="0" hidden="0"/>
    </dxf>
    <dxf>
      <border diagonalUp="0" diagonalDown="0" outline="0">
        <left style="thin">
          <color indexed="64"/>
        </left>
        <right style="thin">
          <color indexed="64"/>
        </right>
        <top/>
        <bottom style="thin">
          <color indexed="64"/>
        </bottom>
      </border>
      <protection locked="0" hidden="0"/>
    </dxf>
    <dxf>
      <protection locked="0" hidden="0"/>
    </dxf>
    <dxf>
      <border diagonalUp="0" diagonalDown="0" outline="0">
        <left style="thin">
          <color indexed="64"/>
        </left>
        <right style="thin">
          <color indexed="64"/>
        </right>
        <top/>
        <bottom style="thin">
          <color indexed="64"/>
        </bottom>
      </border>
      <protection locked="0" hidden="0"/>
    </dxf>
    <dxf>
      <protection locked="0" hidden="0"/>
    </dxf>
    <dxf>
      <border diagonalUp="0" diagonalDown="0" outline="0">
        <left style="thin">
          <color indexed="64"/>
        </left>
        <right style="thin">
          <color indexed="64"/>
        </right>
        <top/>
        <bottom style="thin">
          <color indexed="64"/>
        </bottom>
      </border>
      <protection locked="0" hidden="0"/>
    </dxf>
    <dxf>
      <protection locked="0" hidden="0"/>
    </dxf>
    <dxf>
      <border diagonalUp="0" diagonalDown="0" outline="0">
        <left style="thin">
          <color indexed="64"/>
        </left>
        <right style="thin">
          <color indexed="64"/>
        </right>
        <top/>
        <bottom style="thin">
          <color indexed="64"/>
        </bottom>
      </border>
      <protection locked="0" hidden="0"/>
    </dxf>
    <dxf>
      <protection locked="0" hidden="0"/>
    </dxf>
    <dxf>
      <border diagonalUp="0" diagonalDown="0" outline="0">
        <left style="thin">
          <color indexed="64"/>
        </left>
        <right style="thin">
          <color indexed="64"/>
        </right>
        <top/>
        <bottom style="thin">
          <color indexed="64"/>
        </bottom>
      </border>
      <protection locked="0" hidden="0"/>
    </dxf>
    <dxf>
      <protection locked="0" hidden="0"/>
    </dxf>
    <dxf>
      <border diagonalUp="0" diagonalDown="0" outline="0">
        <left style="thin">
          <color indexed="64"/>
        </left>
        <right style="thin">
          <color indexed="64"/>
        </right>
        <top/>
        <bottom style="thin">
          <color indexed="64"/>
        </bottom>
      </border>
      <protection locked="0" hidden="0"/>
    </dxf>
    <dxf>
      <protection locked="0" hidden="0"/>
    </dxf>
    <dxf>
      <border diagonalUp="0" diagonalDown="0" outline="0">
        <left style="thin">
          <color indexed="64"/>
        </left>
        <right style="thin">
          <color indexed="64"/>
        </right>
        <top/>
        <bottom style="thin">
          <color indexed="64"/>
        </bottom>
      </border>
      <protection locked="0" hidden="0"/>
    </dxf>
    <dxf>
      <protection locked="0" hidden="0"/>
    </dxf>
    <dxf>
      <border diagonalUp="0" diagonalDown="0" outline="0">
        <left style="thin">
          <color indexed="64"/>
        </left>
        <right style="thin">
          <color indexed="64"/>
        </right>
        <top/>
        <bottom style="thin">
          <color indexed="64"/>
        </bottom>
      </border>
      <protection locked="0" hidden="0"/>
    </dxf>
    <dxf>
      <protection locked="0" hidden="0"/>
    </dxf>
    <dxf>
      <border diagonalUp="0" diagonalDown="0" outline="0">
        <left style="thin">
          <color indexed="64"/>
        </left>
        <right style="thin">
          <color indexed="64"/>
        </right>
        <top/>
        <bottom style="thin">
          <color indexed="64"/>
        </bottom>
      </border>
      <protection locked="0" hidden="0"/>
    </dxf>
    <dxf>
      <protection locked="0" hidden="0"/>
    </dxf>
    <dxf>
      <border diagonalUp="0" diagonalDown="0" outline="0">
        <left style="thin">
          <color indexed="64"/>
        </left>
        <right style="thin">
          <color indexed="64"/>
        </right>
        <top/>
        <bottom style="thin">
          <color indexed="64"/>
        </bottom>
      </border>
      <protection locked="0" hidden="0"/>
    </dxf>
    <dxf>
      <protection locked="0" hidden="0"/>
    </dxf>
    <dxf>
      <border diagonalUp="0" diagonalDown="0" outline="0">
        <left style="thin">
          <color indexed="64"/>
        </left>
        <right style="thin">
          <color indexed="64"/>
        </right>
        <top/>
        <bottom style="thin">
          <color indexed="64"/>
        </bottom>
      </border>
      <protection locked="0" hidden="0"/>
    </dxf>
    <dxf>
      <protection locked="0" hidden="0"/>
    </dxf>
    <dxf>
      <border diagonalUp="0" diagonalDown="0" outline="0">
        <left style="thin">
          <color indexed="64"/>
        </left>
        <right style="thin">
          <color indexed="64"/>
        </right>
        <top/>
        <bottom style="thin">
          <color indexed="64"/>
        </bottom>
      </border>
      <protection locked="0" hidden="0"/>
    </dxf>
    <dxf>
      <protection locked="0" hidden="0"/>
    </dxf>
    <dxf>
      <border diagonalUp="0" diagonalDown="0" outline="0">
        <left style="thin">
          <color indexed="64"/>
        </left>
        <right style="thin">
          <color indexed="64"/>
        </right>
        <top/>
        <bottom style="thin">
          <color indexed="64"/>
        </bottom>
      </border>
      <protection locked="0" hidden="0"/>
    </dxf>
    <dxf>
      <protection locked="0" hidden="0"/>
    </dxf>
    <dxf>
      <border diagonalUp="0" diagonalDown="0" outline="0">
        <left style="thin">
          <color indexed="64"/>
        </left>
        <right style="thin">
          <color indexed="64"/>
        </right>
        <top/>
        <bottom style="thin">
          <color indexed="64"/>
        </bottom>
      </border>
      <protection locked="0" hidden="0"/>
    </dxf>
    <dxf>
      <protection locked="0" hidden="0"/>
    </dxf>
    <dxf>
      <border diagonalUp="0" diagonalDown="0" outline="0">
        <left style="thin">
          <color indexed="64"/>
        </left>
        <right style="thin">
          <color indexed="64"/>
        </right>
        <top/>
        <bottom style="thin">
          <color indexed="64"/>
        </bottom>
      </border>
      <protection locked="0" hidden="0"/>
    </dxf>
    <dxf>
      <protection locked="0" hidden="0"/>
    </dxf>
    <dxf>
      <border diagonalUp="0" diagonalDown="0" outline="0">
        <left style="thin">
          <color indexed="64"/>
        </left>
        <right style="thin">
          <color indexed="64"/>
        </right>
        <top/>
        <bottom style="thin">
          <color indexed="64"/>
        </bottom>
      </border>
      <protection locked="0" hidden="0"/>
    </dxf>
    <dxf>
      <protection locked="0" hidden="0"/>
    </dxf>
    <dxf>
      <border diagonalUp="0" diagonalDown="0" outline="0">
        <left style="thin">
          <color indexed="64"/>
        </left>
        <right style="thin">
          <color indexed="64"/>
        </right>
        <top/>
        <bottom style="thin">
          <color indexed="64"/>
        </bottom>
      </border>
      <protection locked="0" hidden="0"/>
    </dxf>
    <dxf>
      <protection locked="0" hidden="0"/>
    </dxf>
    <dxf>
      <border diagonalUp="0" diagonalDown="0" outline="0">
        <left style="thin">
          <color indexed="64"/>
        </left>
        <right style="thin">
          <color indexed="64"/>
        </right>
        <top/>
        <bottom style="thin">
          <color indexed="64"/>
        </bottom>
      </border>
      <protection locked="0" hidden="0"/>
    </dxf>
    <dxf>
      <protection locked="0" hidden="0"/>
    </dxf>
    <dxf>
      <border diagonalUp="0" diagonalDown="0" outline="0">
        <left style="thin">
          <color indexed="64"/>
        </left>
        <right style="thin">
          <color indexed="64"/>
        </right>
        <top/>
        <bottom style="thin">
          <color indexed="64"/>
        </bottom>
      </border>
      <protection locked="0" hidden="0"/>
    </dxf>
    <dxf>
      <protection locked="0" hidden="0"/>
    </dxf>
    <dxf>
      <border diagonalUp="0" diagonalDown="0" outline="0">
        <left style="thin">
          <color indexed="64"/>
        </left>
        <right style="thin">
          <color indexed="64"/>
        </right>
        <top/>
        <bottom style="thin">
          <color indexed="64"/>
        </bottom>
      </border>
      <protection locked="0" hidden="0"/>
    </dxf>
    <dxf>
      <protection locked="0" hidden="0"/>
    </dxf>
    <dxf>
      <border diagonalUp="0" diagonalDown="0" outline="0">
        <left style="thin">
          <color indexed="64"/>
        </left>
        <right style="thin">
          <color indexed="64"/>
        </right>
        <top/>
        <bottom style="thin">
          <color indexed="64"/>
        </bottom>
      </border>
      <protection locked="0" hidden="0"/>
    </dxf>
    <dxf>
      <protection locked="0" hidden="0"/>
    </dxf>
    <dxf>
      <border diagonalUp="0" diagonalDown="0" outline="0">
        <left style="thin">
          <color indexed="64"/>
        </left>
        <right style="thin">
          <color indexed="64"/>
        </right>
        <top/>
        <bottom style="thin">
          <color indexed="64"/>
        </bottom>
      </border>
      <protection locked="0" hidden="0"/>
    </dxf>
    <dxf>
      <protection locked="0" hidden="0"/>
    </dxf>
    <dxf>
      <border diagonalUp="0" diagonalDown="0" outline="0">
        <left style="thin">
          <color indexed="64"/>
        </left>
        <right style="thin">
          <color indexed="64"/>
        </right>
        <top/>
        <bottom style="thin">
          <color indexed="64"/>
        </bottom>
      </border>
      <protection locked="0" hidden="0"/>
    </dxf>
    <dxf>
      <protection locked="0" hidden="0"/>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protection locked="0" hidden="0"/>
    </dxf>
    <dxf>
      <protection locked="0" hidden="0"/>
    </dxf>
    <dxf>
      <border diagonalUp="0" diagonalDown="0" outline="0">
        <left style="thin">
          <color indexed="64"/>
        </left>
        <right style="thin">
          <color indexed="64"/>
        </right>
        <top/>
        <bottom style="thin">
          <color indexed="64"/>
        </bottom>
      </border>
      <protection locked="0" hidden="0"/>
    </dxf>
    <dxf>
      <protection locked="0" hidden="0"/>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protection locked="0" hidden="0"/>
    </dxf>
    <dxf>
      <protection locked="0" hidden="0"/>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protection locked="0" hidden="0"/>
    </dxf>
    <dxf>
      <protection locked="0" hidden="0"/>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protection locked="0" hidden="0"/>
    </dxf>
    <dxf>
      <protection locked="0" hidden="0"/>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protection locked="0" hidden="0"/>
    </dxf>
    <dxf>
      <protection locked="0" hidden="0"/>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protection locked="0" hidden="0"/>
    </dxf>
    <dxf>
      <alignment horizontal="general" vertical="bottom" textRotation="0" wrapText="1" indent="0" justifyLastLine="0" shrinkToFit="0" readingOrder="0"/>
      <protection locked="0" hidden="0"/>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protection locked="0" hidden="0"/>
    </dxf>
    <dxf>
      <alignment horizontal="general" vertical="bottom" textRotation="0" wrapText="1" indent="0" justifyLastLine="0" shrinkToFit="0" readingOrder="0"/>
      <protection locked="0" hidden="0"/>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protection locked="0" hidden="0"/>
    </dxf>
    <dxf>
      <alignment horizontal="general" vertical="bottom" textRotation="0" wrapText="1" indent="0" justifyLastLine="0" shrinkToFit="0" readingOrder="0"/>
      <protection locked="0" hidden="0"/>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protection locked="0" hidden="0"/>
    </dxf>
    <dxf>
      <alignment horizontal="general" vertical="bottom" textRotation="0" wrapText="1" indent="0" justifyLastLine="0" shrinkToFit="0" readingOrder="0"/>
      <protection locked="0" hidden="0"/>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dxf>
    <dxf>
      <protection locked="0" hidden="0"/>
    </dxf>
    <dxf>
      <font>
        <b val="0"/>
        <i val="0"/>
        <strike val="0"/>
        <condense val="0"/>
        <extend val="0"/>
        <outline val="0"/>
        <shadow val="0"/>
        <u val="none"/>
        <vertAlign val="baseline"/>
        <sz val="10"/>
        <color auto="1"/>
        <name val="Arial"/>
        <family val="2"/>
        <scheme val="none"/>
      </font>
      <border diagonalUp="0" diagonalDown="0" outline="0">
        <left style="thin">
          <color indexed="64"/>
        </left>
        <right style="thin">
          <color indexed="64"/>
        </right>
        <top/>
        <bottom style="thin">
          <color indexed="64"/>
        </bottom>
      </border>
      <protection locked="0" hidden="0"/>
    </dxf>
    <dxf>
      <alignment horizontal="general" vertical="bottom" textRotation="0" wrapText="1" indent="0" justifyLastLine="0" shrinkToFit="0" readingOrder="0"/>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dxf>
    <dxf>
      <alignment horizontal="general" vertical="bottom" textRotation="0" wrapText="1" indent="0" justifyLastLine="0" shrinkToFit="0" readingOrder="0"/>
    </dxf>
    <dxf>
      <border diagonalUp="0" diagonalDown="0" outline="0">
        <left style="thin">
          <color indexed="64"/>
        </left>
        <right style="thin">
          <color indexed="64"/>
        </right>
        <top/>
        <bottom style="thin">
          <color indexed="64"/>
        </bottom>
      </border>
    </dxf>
    <dxf>
      <border outline="0">
        <top style="thin">
          <color indexed="64"/>
        </top>
      </border>
    </dxf>
    <dxf>
      <protection locked="0" hidden="0"/>
    </dxf>
    <dxf>
      <border outline="0">
        <bottom style="thin">
          <color indexed="64"/>
        </bottom>
      </border>
    </dxf>
    <dxf>
      <border diagonalUp="0" diagonalDown="0" outline="0">
        <left style="thin">
          <color indexed="64"/>
        </left>
        <right style="thin">
          <color indexed="64"/>
        </right>
        <top/>
        <bottom/>
      </border>
      <protection locked="0" hidden="0"/>
    </dxf>
    <dxf>
      <fill>
        <patternFill>
          <bgColor rgb="FF92D050"/>
        </patternFill>
      </fill>
    </dxf>
    <dxf>
      <fill>
        <patternFill>
          <bgColor rgb="FF92D050"/>
        </patternFill>
      </fill>
    </dxf>
    <dxf>
      <fill>
        <patternFill>
          <bgColor rgb="FF92D05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medium">
          <color indexed="64"/>
        </left>
        <right style="thin">
          <color indexed="64"/>
        </right>
        <top/>
        <bottom style="thin">
          <color indexed="64"/>
        </bottom>
      </border>
    </dxf>
    <dxf>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medium">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medium">
          <color indexed="64"/>
        </left>
        <right style="thin">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medium">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medium">
          <color indexed="64"/>
        </left>
        <right style="thin">
          <color indexed="64"/>
        </right>
        <top/>
        <bottom style="thin">
          <color indexed="64"/>
        </bottom>
      </border>
    </dxf>
    <dxf>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medium">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right style="thin">
          <color indexed="64"/>
        </right>
        <top/>
        <bottom style="thin">
          <color indexed="64"/>
        </bottom>
      </border>
    </dxf>
    <dxf>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medium">
          <color indexed="64"/>
        </right>
        <top/>
        <bottom style="thin">
          <color indexed="64"/>
        </bottom>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dxf>
    <dxf>
      <alignment horizontal="general" vertical="bottom" textRotation="0" wrapText="1" 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alignment horizontal="general" vertical="bottom" textRotation="0" wrapText="1" indent="0" justifyLastLine="0" shrinkToFit="0" readingOrder="0"/>
      <border diagonalUp="0" diagonalDown="0" outline="0">
        <left style="medium">
          <color indexed="64"/>
        </left>
        <right style="thin">
          <color indexed="64"/>
        </right>
        <top/>
        <bottom style="thin">
          <color indexed="64"/>
        </bottom>
      </border>
    </dxf>
    <dxf>
      <numFmt numFmtId="30" formatCode="@"/>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numFmt numFmtId="30" formatCode="@"/>
      <border diagonalUp="0" diagonalDown="0" outline="0">
        <left style="thin">
          <color indexed="64"/>
        </left>
        <right/>
        <top/>
        <bottom style="thin">
          <color indexed="64"/>
        </bottom>
      </border>
    </dxf>
    <dxf>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dxf>
    <dxf>
      <alignment horizontal="general" vertical="bottom"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alignment horizontal="general" vertical="bottom" textRotation="0" wrapText="1" indent="0" justifyLastLine="0" shrinkToFit="0" readingOrder="0"/>
      <border diagonalUp="0" diagonalDown="0" outline="0">
        <left/>
        <right style="thin">
          <color indexed="64"/>
        </right>
        <top/>
        <bottom style="thin">
          <color indexed="64"/>
        </bottom>
      </border>
    </dxf>
    <dxf>
      <border outline="0">
        <top style="thin">
          <color rgb="FF000000"/>
        </top>
      </border>
    </dxf>
    <dxf>
      <border outline="0">
        <left style="thin">
          <color rgb="FF000000"/>
        </left>
        <right style="medium">
          <color rgb="FF000000"/>
        </right>
        <top style="thin">
          <color rgb="FF000000"/>
        </top>
      </border>
    </dxf>
    <dxf>
      <border outline="0">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medium">
          <color indexed="64"/>
        </left>
        <right style="thin">
          <color indexed="64"/>
        </right>
        <top/>
        <bottom style="thin">
          <color indexed="64"/>
        </bottom>
      </border>
    </dxf>
    <dxf>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medium">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medium">
          <color indexed="64"/>
        </left>
        <right style="thin">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medium">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medium">
          <color indexed="64"/>
        </left>
        <right style="thin">
          <color indexed="64"/>
        </right>
        <top/>
        <bottom style="thin">
          <color indexed="64"/>
        </bottom>
      </border>
    </dxf>
    <dxf>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medium">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right style="thin">
          <color indexed="64"/>
        </right>
        <top/>
        <bottom style="thin">
          <color indexed="64"/>
        </bottom>
      </border>
    </dxf>
    <dxf>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medium">
          <color indexed="64"/>
        </right>
        <top/>
        <bottom style="thin">
          <color indexed="64"/>
        </bottom>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dxf>
    <dxf>
      <alignment horizontal="general" vertical="bottom" textRotation="0" wrapText="1" 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alignment horizontal="general" vertical="bottom" textRotation="0" wrapText="1" indent="0" justifyLastLine="0" shrinkToFit="0" readingOrder="0"/>
      <border diagonalUp="0" diagonalDown="0" outline="0">
        <left style="medium">
          <color indexed="64"/>
        </left>
        <right style="thin">
          <color indexed="64"/>
        </right>
        <top/>
        <bottom style="thin">
          <color indexed="64"/>
        </bottom>
      </border>
    </dxf>
    <dxf>
      <numFmt numFmtId="30" formatCode="@"/>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numFmt numFmtId="30" formatCode="@"/>
      <border diagonalUp="0" diagonalDown="0" outline="0">
        <left style="thin">
          <color indexed="64"/>
        </left>
        <right/>
        <top/>
        <bottom style="thin">
          <color indexed="64"/>
        </bottom>
      </border>
    </dxf>
    <dxf>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dxf>
    <dxf>
      <alignment horizontal="general" vertical="bottom"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alignment horizontal="general" vertical="bottom" textRotation="0" wrapText="1" indent="0" justifyLastLine="0" shrinkToFit="0" readingOrder="0"/>
      <border diagonalUp="0" diagonalDown="0" outline="0">
        <left/>
        <right style="thin">
          <color indexed="64"/>
        </right>
        <top/>
        <bottom style="thin">
          <color indexed="64"/>
        </bottom>
      </border>
    </dxf>
    <dxf>
      <border outline="0">
        <top style="thin">
          <color rgb="FF000000"/>
        </top>
      </border>
    </dxf>
    <dxf>
      <border outline="0">
        <left style="thin">
          <color rgb="FF000000"/>
        </left>
        <right style="medium">
          <color rgb="FF000000"/>
        </right>
        <top style="thin">
          <color rgb="FF000000"/>
        </top>
      </border>
    </dxf>
    <dxf>
      <border outline="0">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medium">
          <color indexed="64"/>
        </left>
        <right style="thin">
          <color indexed="64"/>
        </right>
        <top/>
        <bottom style="thin">
          <color indexed="64"/>
        </bottom>
      </border>
    </dxf>
    <dxf>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medium">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medium">
          <color indexed="64"/>
        </left>
        <right style="thin">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medium">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medium">
          <color indexed="64"/>
        </left>
        <right style="thin">
          <color indexed="64"/>
        </right>
        <top/>
        <bottom style="thin">
          <color indexed="64"/>
        </bottom>
      </border>
    </dxf>
    <dxf>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medium">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right style="thin">
          <color indexed="64"/>
        </right>
        <top/>
        <bottom style="thin">
          <color indexed="64"/>
        </bottom>
      </border>
    </dxf>
    <dxf>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medium">
          <color indexed="64"/>
        </right>
        <top/>
        <bottom style="thin">
          <color indexed="64"/>
        </bottom>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dxf>
    <dxf>
      <alignment horizontal="general" vertical="bottom" textRotation="0" wrapText="1" 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alignment horizontal="general" vertical="bottom" textRotation="0" wrapText="1" indent="0" justifyLastLine="0" shrinkToFit="0" readingOrder="0"/>
      <border diagonalUp="0" diagonalDown="0" outline="0">
        <left style="medium">
          <color indexed="64"/>
        </left>
        <right style="thin">
          <color indexed="64"/>
        </right>
        <top/>
        <bottom style="thin">
          <color indexed="64"/>
        </bottom>
      </border>
    </dxf>
    <dxf>
      <numFmt numFmtId="30" formatCode="@"/>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numFmt numFmtId="30" formatCode="@"/>
      <border diagonalUp="0" diagonalDown="0" outline="0">
        <left style="thin">
          <color indexed="64"/>
        </left>
        <right/>
        <top/>
        <bottom style="thin">
          <color indexed="64"/>
        </bottom>
      </border>
    </dxf>
    <dxf>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dxf>
    <dxf>
      <alignment horizontal="general" vertical="bottom"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alignment horizontal="general" vertical="bottom" textRotation="0" wrapText="1" indent="0" justifyLastLine="0" shrinkToFit="0" readingOrder="0"/>
      <border diagonalUp="0" diagonalDown="0" outline="0">
        <left/>
        <right style="thin">
          <color indexed="64"/>
        </right>
        <top/>
        <bottom style="thin">
          <color indexed="64"/>
        </bottom>
      </border>
    </dxf>
    <dxf>
      <border outline="0">
        <top style="thin">
          <color rgb="FF000000"/>
        </top>
      </border>
    </dxf>
    <dxf>
      <border outline="0">
        <left style="thin">
          <color rgb="FF000000"/>
        </left>
        <right style="medium">
          <color rgb="FF000000"/>
        </right>
        <top style="thin">
          <color rgb="FF000000"/>
        </top>
      </border>
    </dxf>
    <dxf>
      <border outline="0">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border>
    </dxf>
    <dxf>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medium">
          <color indexed="64"/>
        </left>
        <right style="thin">
          <color indexed="64"/>
        </right>
        <top/>
        <bottom style="thin">
          <color indexed="64"/>
        </bottom>
      </border>
    </dxf>
    <dxf>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medium">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medium">
          <color indexed="64"/>
        </left>
        <right style="thin">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medium">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medium">
          <color indexed="64"/>
        </left>
        <right style="thin">
          <color indexed="64"/>
        </right>
        <top/>
        <bottom style="thin">
          <color indexed="64"/>
        </bottom>
      </border>
    </dxf>
    <dxf>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medium">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thin">
          <color indexed="64"/>
        </right>
        <top/>
        <bottom style="thin">
          <color indexed="64"/>
        </bottom>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outline="0">
        <left/>
        <right style="thin">
          <color indexed="64"/>
        </right>
        <top/>
        <bottom style="thin">
          <color indexed="64"/>
        </bottom>
      </border>
    </dxf>
    <dxf>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protection locked="0" hidden="0"/>
    </dxf>
    <dxf>
      <border diagonalUp="0" diagonalDown="0" outline="0">
        <left style="thin">
          <color indexed="64"/>
        </left>
        <right style="medium">
          <color indexed="64"/>
        </right>
        <top/>
        <bottom style="thin">
          <color indexed="64"/>
        </bottom>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dxf>
    <dxf>
      <alignment horizontal="general" vertical="bottom" textRotation="0" wrapText="1" 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alignment horizontal="general" vertical="bottom" textRotation="0" wrapText="1" indent="0" justifyLastLine="0" shrinkToFit="0" readingOrder="0"/>
      <border diagonalUp="0" diagonalDown="0" outline="0">
        <left style="medium">
          <color indexed="64"/>
        </left>
        <right style="thin">
          <color indexed="64"/>
        </right>
        <top/>
        <bottom style="thin">
          <color indexed="64"/>
        </bottom>
      </border>
    </dxf>
    <dxf>
      <numFmt numFmtId="30" formatCode="@"/>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numFmt numFmtId="30" formatCode="@"/>
      <border diagonalUp="0" diagonalDown="0" outline="0">
        <left style="thin">
          <color indexed="64"/>
        </left>
        <right/>
        <top/>
        <bottom style="thin">
          <color indexed="64"/>
        </bottom>
      </border>
    </dxf>
    <dxf>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dxf>
    <dxf>
      <alignment horizontal="general" vertical="bottom"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alignment horizontal="general" vertical="bottom" textRotation="0" wrapText="1" indent="0" justifyLastLine="0" shrinkToFit="0" readingOrder="0"/>
      <border diagonalUp="0" diagonalDown="0" outline="0">
        <left/>
        <right style="thin">
          <color indexed="64"/>
        </right>
        <top/>
        <bottom style="thin">
          <color indexed="64"/>
        </bottom>
      </border>
    </dxf>
    <dxf>
      <border outline="0">
        <top style="thin">
          <color indexed="64"/>
        </top>
      </border>
    </dxf>
    <dxf>
      <border outline="0">
        <left style="thin">
          <color indexed="64"/>
        </left>
        <right style="medium">
          <color indexed="64"/>
        </right>
        <top style="thin">
          <color indexed="64"/>
        </top>
      </border>
    </dxf>
    <dxf>
      <border outline="0">
        <bottom style="thin">
          <color indexed="64"/>
        </bottom>
      </border>
    </dxf>
    <dxf>
      <border diagonalUp="0" diagonalDown="0">
        <left style="thin">
          <color indexed="64"/>
        </left>
        <right style="thin">
          <color indexed="64"/>
        </right>
        <top/>
        <bottom/>
        <vertical style="thin">
          <color indexed="64"/>
        </vertical>
        <horizontal style="thin">
          <color indexed="64"/>
        </horizontal>
      </border>
    </dxf>
    <dxf>
      <fill>
        <patternFill>
          <bgColor rgb="FFAEFE86"/>
        </patternFill>
      </fill>
    </dxf>
    <dxf>
      <border diagonalUp="0" diagonalDown="0">
        <left style="thin">
          <color indexed="64"/>
        </left>
        <right/>
        <top style="thin">
          <color indexed="64"/>
        </top>
        <bottom style="thin">
          <color indexed="64"/>
        </bottom>
        <vertical/>
        <horizontal/>
      </border>
      <protection locked="0" hidden="0"/>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alignment textRotation="0" wrapText="1"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numFmt numFmtId="30" formatCode="@"/>
      <alignment textRotation="0" wrapText="1"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numFmt numFmtId="30" formatCode="@"/>
      <alignment textRotation="0" wrapText="1"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numFmt numFmtId="30" formatCode="@"/>
      <alignment textRotation="0" wrapText="1"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numFmt numFmtId="30" formatCode="@"/>
      <border diagonalUp="0" diagonalDown="0">
        <left style="thin">
          <color indexed="64"/>
        </left>
        <right style="thin">
          <color indexed="64"/>
        </right>
        <top style="thin">
          <color indexed="64"/>
        </top>
        <bottom style="thin">
          <color indexed="64"/>
        </bottom>
        <vertical/>
        <horizontal/>
      </border>
      <protection locked="0" hidden="0"/>
    </dxf>
    <dxf>
      <numFmt numFmtId="19" formatCode="dd/mm/yyyy"/>
      <border diagonalUp="0" diagonalDown="0">
        <left style="thin">
          <color indexed="64"/>
        </left>
        <right style="thin">
          <color indexed="64"/>
        </right>
        <top style="thin">
          <color indexed="64"/>
        </top>
        <bottom style="thin">
          <color indexed="64"/>
        </bottom>
        <vertical/>
        <horizontal/>
      </border>
      <protection locked="0" hidden="0"/>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auto="1"/>
        <name val="Arial"/>
        <family val="2"/>
        <scheme val="none"/>
      </font>
      <border diagonalUp="0" diagonalDown="0">
        <left style="thin">
          <color indexed="64"/>
        </left>
        <right style="thin">
          <color indexed="64"/>
        </right>
        <top style="thin">
          <color indexed="64"/>
        </top>
        <bottom style="thin">
          <color indexed="64"/>
        </bottom>
        <vertical/>
        <horizontal/>
      </border>
      <protection locked="0" hidden="0"/>
    </dxf>
    <dxf>
      <border outline="0">
        <right style="thin">
          <color indexed="64"/>
        </right>
      </border>
    </dxf>
    <dxf>
      <font>
        <strike val="0"/>
        <outline val="0"/>
        <shadow val="0"/>
        <u val="none"/>
        <vertAlign val="baseline"/>
        <sz val="10"/>
        <color theme="1"/>
        <name val="Arial"/>
        <scheme val="none"/>
      </font>
      <protection locked="1"/>
    </dxf>
  </dxfs>
  <tableStyles count="0" defaultTableStyle="TableStyleMedium2" defaultPivotStyle="PivotStyleLight16"/>
  <colors>
    <mruColors>
      <color rgb="FFFF7C80"/>
      <color rgb="FFAEFE86"/>
      <color rgb="FFFE6A6A"/>
      <color rgb="FFCC3300"/>
      <color rgb="FF9BFE6A"/>
      <color rgb="FF0066CC"/>
      <color rgb="FFFFFFCC"/>
      <color rgb="FF99FF66"/>
      <color rgb="FF99FF33"/>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Tableau%20DEAS(2021)-%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ro-arc01-20753\DRCS_COMMUN\Service%20FC\Professions%20param&#233;dicales\2%20-%20DE%20AUXILIAIRES%20SOINS\20%20-%20AIDE-SOIGNANT\201%20-%20JURYS\2024\Version%20sans%20formule_tableau%20nouveau%20referentiel_DEAP_V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ésultats"/>
      <sheetName val="Tab Equival"/>
      <sheetName val="Réf. des codes Départements"/>
    </sheetNames>
    <sheetDataSet>
      <sheetData sheetId="0">
        <row r="6">
          <cell r="BE6" t="str">
            <v>Oui</v>
          </cell>
        </row>
        <row r="7">
          <cell r="BE7" t="str">
            <v>Non</v>
          </cell>
        </row>
        <row r="8">
          <cell r="BE8" t="str">
            <v>M.</v>
          </cell>
        </row>
        <row r="9">
          <cell r="BE9" t="str">
            <v>Mme</v>
          </cell>
        </row>
        <row r="10">
          <cell r="BE10" t="str">
            <v>AJOURNE-E</v>
          </cell>
        </row>
        <row r="11">
          <cell r="BE11" t="str">
            <v>ADMIS-E</v>
          </cell>
        </row>
        <row r="17">
          <cell r="BE17" t="str">
            <v>DEAES(2016)</v>
          </cell>
        </row>
        <row r="18">
          <cell r="BE18" t="str">
            <v>DEAES(2021)</v>
          </cell>
        </row>
        <row r="19">
          <cell r="BE19" t="str">
            <v>DEA (2006)</v>
          </cell>
        </row>
        <row r="20">
          <cell r="BE20" t="str">
            <v>DARM</v>
          </cell>
        </row>
        <row r="21">
          <cell r="BE21" t="str">
            <v>DEAP(2006)</v>
          </cell>
        </row>
        <row r="22">
          <cell r="BE22" t="str">
            <v>DEAP(2021)</v>
          </cell>
        </row>
        <row r="23">
          <cell r="BE23" t="str">
            <v>Bac ASSP</v>
          </cell>
        </row>
        <row r="24">
          <cell r="BE24" t="str">
            <v>Bac SAPAT</v>
          </cell>
        </row>
        <row r="25">
          <cell r="BE25" t="str">
            <v>TPADVF</v>
          </cell>
        </row>
        <row r="26">
          <cell r="BE26" t="str">
            <v>TPASMS</v>
          </cell>
        </row>
        <row r="27">
          <cell r="BE27" t="str">
            <v>ASHQ FPH</v>
          </cell>
        </row>
        <row r="28">
          <cell r="BE28" t="str">
            <v>Agent Service</v>
          </cell>
        </row>
      </sheetData>
      <sheetData sheetId="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chier à compléter"/>
      <sheetName val="Notice remplissage du fichier"/>
      <sheetName val="Exemple de Fichier complété"/>
      <sheetName val="Réf. des codes diplômes"/>
      <sheetName val="Réf. des codes Départements"/>
      <sheetName val="Tab Equival"/>
      <sheetName val="Résultats"/>
    </sheetNames>
    <sheetDataSet>
      <sheetData sheetId="0"/>
      <sheetData sheetId="1"/>
      <sheetData sheetId="2"/>
      <sheetData sheetId="3"/>
      <sheetData sheetId="4">
        <row r="3">
          <cell r="A3" t="str">
            <v>001</v>
          </cell>
        </row>
        <row r="4">
          <cell r="A4" t="str">
            <v>002</v>
          </cell>
        </row>
        <row r="5">
          <cell r="A5" t="str">
            <v>003</v>
          </cell>
        </row>
        <row r="6">
          <cell r="A6" t="str">
            <v>004</v>
          </cell>
        </row>
        <row r="7">
          <cell r="A7" t="str">
            <v>005</v>
          </cell>
        </row>
        <row r="8">
          <cell r="A8" t="str">
            <v>006</v>
          </cell>
        </row>
        <row r="9">
          <cell r="A9" t="str">
            <v>007</v>
          </cell>
        </row>
        <row r="10">
          <cell r="A10" t="str">
            <v>008</v>
          </cell>
        </row>
        <row r="11">
          <cell r="A11" t="str">
            <v>009</v>
          </cell>
        </row>
        <row r="12">
          <cell r="A12" t="str">
            <v>010</v>
          </cell>
        </row>
        <row r="13">
          <cell r="A13" t="str">
            <v>011</v>
          </cell>
        </row>
        <row r="14">
          <cell r="A14" t="str">
            <v>012</v>
          </cell>
        </row>
        <row r="15">
          <cell r="A15" t="str">
            <v>013</v>
          </cell>
        </row>
        <row r="16">
          <cell r="A16" t="str">
            <v>014</v>
          </cell>
        </row>
        <row r="17">
          <cell r="A17" t="str">
            <v>015</v>
          </cell>
        </row>
        <row r="18">
          <cell r="A18" t="str">
            <v>016</v>
          </cell>
        </row>
        <row r="19">
          <cell r="A19" t="str">
            <v>017</v>
          </cell>
        </row>
        <row r="20">
          <cell r="A20" t="str">
            <v>018</v>
          </cell>
        </row>
        <row r="21">
          <cell r="A21" t="str">
            <v>019</v>
          </cell>
        </row>
        <row r="22">
          <cell r="A22" t="str">
            <v>02A</v>
          </cell>
        </row>
        <row r="23">
          <cell r="A23" t="str">
            <v>02B</v>
          </cell>
        </row>
        <row r="24">
          <cell r="A24" t="str">
            <v>021</v>
          </cell>
        </row>
        <row r="25">
          <cell r="A25" t="str">
            <v>022</v>
          </cell>
        </row>
        <row r="26">
          <cell r="A26" t="str">
            <v>023</v>
          </cell>
        </row>
        <row r="27">
          <cell r="A27" t="str">
            <v>024</v>
          </cell>
        </row>
        <row r="28">
          <cell r="A28" t="str">
            <v>025</v>
          </cell>
        </row>
        <row r="29">
          <cell r="A29" t="str">
            <v>026</v>
          </cell>
        </row>
        <row r="30">
          <cell r="A30" t="str">
            <v>027</v>
          </cell>
        </row>
        <row r="31">
          <cell r="A31" t="str">
            <v>028</v>
          </cell>
        </row>
        <row r="32">
          <cell r="A32" t="str">
            <v>029</v>
          </cell>
        </row>
        <row r="33">
          <cell r="A33" t="str">
            <v>030</v>
          </cell>
        </row>
        <row r="34">
          <cell r="A34" t="str">
            <v>031</v>
          </cell>
        </row>
        <row r="35">
          <cell r="A35" t="str">
            <v>032</v>
          </cell>
        </row>
        <row r="36">
          <cell r="A36" t="str">
            <v>033</v>
          </cell>
        </row>
        <row r="37">
          <cell r="A37" t="str">
            <v>034</v>
          </cell>
        </row>
        <row r="38">
          <cell r="A38" t="str">
            <v>035</v>
          </cell>
        </row>
        <row r="39">
          <cell r="A39" t="str">
            <v>036</v>
          </cell>
        </row>
        <row r="40">
          <cell r="A40" t="str">
            <v>037</v>
          </cell>
        </row>
        <row r="41">
          <cell r="A41" t="str">
            <v>038</v>
          </cell>
        </row>
        <row r="42">
          <cell r="A42" t="str">
            <v>039</v>
          </cell>
        </row>
        <row r="43">
          <cell r="A43" t="str">
            <v>040</v>
          </cell>
        </row>
        <row r="44">
          <cell r="A44" t="str">
            <v>041</v>
          </cell>
        </row>
        <row r="45">
          <cell r="A45" t="str">
            <v>042</v>
          </cell>
        </row>
        <row r="46">
          <cell r="A46" t="str">
            <v>043</v>
          </cell>
        </row>
        <row r="47">
          <cell r="A47" t="str">
            <v>044</v>
          </cell>
        </row>
        <row r="48">
          <cell r="A48" t="str">
            <v>045</v>
          </cell>
        </row>
        <row r="49">
          <cell r="A49" t="str">
            <v>046</v>
          </cell>
        </row>
        <row r="50">
          <cell r="A50" t="str">
            <v>047</v>
          </cell>
        </row>
        <row r="51">
          <cell r="A51" t="str">
            <v>048</v>
          </cell>
        </row>
        <row r="52">
          <cell r="A52" t="str">
            <v>049</v>
          </cell>
        </row>
        <row r="53">
          <cell r="A53" t="str">
            <v>050</v>
          </cell>
        </row>
        <row r="54">
          <cell r="A54" t="str">
            <v>051</v>
          </cell>
        </row>
        <row r="55">
          <cell r="A55" t="str">
            <v>052</v>
          </cell>
        </row>
        <row r="56">
          <cell r="A56" t="str">
            <v>053</v>
          </cell>
        </row>
        <row r="57">
          <cell r="A57" t="str">
            <v>054</v>
          </cell>
        </row>
        <row r="58">
          <cell r="A58" t="str">
            <v>055</v>
          </cell>
        </row>
        <row r="59">
          <cell r="A59" t="str">
            <v>056</v>
          </cell>
        </row>
        <row r="60">
          <cell r="A60" t="str">
            <v>057</v>
          </cell>
        </row>
        <row r="61">
          <cell r="A61" t="str">
            <v>058</v>
          </cell>
        </row>
        <row r="62">
          <cell r="A62" t="str">
            <v>059</v>
          </cell>
        </row>
        <row r="63">
          <cell r="A63" t="str">
            <v>060</v>
          </cell>
        </row>
        <row r="64">
          <cell r="A64" t="str">
            <v>061</v>
          </cell>
        </row>
        <row r="65">
          <cell r="A65" t="str">
            <v>062</v>
          </cell>
        </row>
        <row r="66">
          <cell r="A66" t="str">
            <v>063</v>
          </cell>
        </row>
        <row r="67">
          <cell r="A67" t="str">
            <v>064</v>
          </cell>
        </row>
        <row r="68">
          <cell r="A68" t="str">
            <v>065</v>
          </cell>
        </row>
        <row r="69">
          <cell r="A69" t="str">
            <v>066</v>
          </cell>
        </row>
        <row r="70">
          <cell r="A70" t="str">
            <v>067</v>
          </cell>
        </row>
        <row r="71">
          <cell r="A71" t="str">
            <v>068</v>
          </cell>
        </row>
        <row r="72">
          <cell r="A72" t="str">
            <v>069</v>
          </cell>
        </row>
        <row r="73">
          <cell r="A73" t="str">
            <v>070</v>
          </cell>
        </row>
        <row r="74">
          <cell r="A74" t="str">
            <v>071</v>
          </cell>
        </row>
        <row r="75">
          <cell r="A75" t="str">
            <v>072</v>
          </cell>
        </row>
        <row r="76">
          <cell r="A76" t="str">
            <v>073</v>
          </cell>
        </row>
        <row r="77">
          <cell r="A77" t="str">
            <v>074</v>
          </cell>
        </row>
        <row r="78">
          <cell r="A78" t="str">
            <v>075</v>
          </cell>
        </row>
        <row r="79">
          <cell r="A79" t="str">
            <v>076</v>
          </cell>
        </row>
        <row r="80">
          <cell r="A80" t="str">
            <v>077</v>
          </cell>
        </row>
        <row r="81">
          <cell r="A81" t="str">
            <v>078</v>
          </cell>
        </row>
        <row r="82">
          <cell r="A82" t="str">
            <v>079</v>
          </cell>
        </row>
        <row r="83">
          <cell r="A83" t="str">
            <v>080</v>
          </cell>
        </row>
        <row r="84">
          <cell r="A84" t="str">
            <v>081</v>
          </cell>
        </row>
        <row r="85">
          <cell r="A85" t="str">
            <v>082</v>
          </cell>
        </row>
        <row r="86">
          <cell r="A86" t="str">
            <v>083</v>
          </cell>
        </row>
        <row r="87">
          <cell r="A87" t="str">
            <v>084</v>
          </cell>
        </row>
        <row r="88">
          <cell r="A88" t="str">
            <v>085</v>
          </cell>
        </row>
        <row r="89">
          <cell r="A89" t="str">
            <v>086</v>
          </cell>
        </row>
        <row r="90">
          <cell r="A90" t="str">
            <v>087</v>
          </cell>
        </row>
        <row r="91">
          <cell r="A91" t="str">
            <v>088</v>
          </cell>
        </row>
        <row r="92">
          <cell r="A92" t="str">
            <v>089</v>
          </cell>
        </row>
        <row r="93">
          <cell r="A93" t="str">
            <v>090</v>
          </cell>
        </row>
        <row r="94">
          <cell r="A94" t="str">
            <v>091</v>
          </cell>
        </row>
        <row r="95">
          <cell r="A95" t="str">
            <v>092</v>
          </cell>
        </row>
        <row r="96">
          <cell r="A96" t="str">
            <v>093</v>
          </cell>
        </row>
        <row r="97">
          <cell r="A97" t="str">
            <v>094</v>
          </cell>
        </row>
        <row r="98">
          <cell r="A98" t="str">
            <v>095</v>
          </cell>
        </row>
        <row r="99">
          <cell r="A99" t="str">
            <v>971</v>
          </cell>
        </row>
        <row r="100">
          <cell r="A100" t="str">
            <v>972</v>
          </cell>
        </row>
        <row r="101">
          <cell r="A101" t="str">
            <v>973</v>
          </cell>
        </row>
        <row r="102">
          <cell r="A102" t="str">
            <v>974</v>
          </cell>
        </row>
        <row r="103">
          <cell r="A103" t="str">
            <v>975</v>
          </cell>
        </row>
        <row r="104">
          <cell r="A104" t="str">
            <v>976</v>
          </cell>
        </row>
      </sheetData>
      <sheetData sheetId="5" refreshError="1"/>
      <sheetData sheetId="6"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C26F23F-DD89-4443-A514-DF056965D4B6}" name="Tableau4" displayName="Tableau4" ref="A1:O36" totalsRowShown="0" headerRowDxfId="575" tableBorderDxfId="574">
  <autoFilter ref="A1:O36" xr:uid="{2C26F23F-DD89-4443-A514-DF056965D4B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51AFC688-9A65-4272-A385-722449812E79}" name="N°">
      <calculatedColumnFormula>ROW(A1)</calculatedColumnFormula>
    </tableColumn>
    <tableColumn id="2" xr3:uid="{0A25908A-D6B5-4685-832A-F5A86BE4C988}" name=" Civilité" dataDxfId="573"/>
    <tableColumn id="3" xr3:uid="{896D12E6-EA32-4C7B-ACF9-D19AD177B665}" name="Nom de naissance                   " dataDxfId="572"/>
    <tableColumn id="4" xr3:uid="{E8FC8A89-1F62-4A5D-B00E-6A3C4E8466D1}" name="Nom d'usage" dataDxfId="571"/>
    <tableColumn id="5" xr3:uid="{24B9EB7F-F7F9-4CD0-A118-EEE8811E7E6A}" name="Prénoms                                                              " dataDxfId="570"/>
    <tableColumn id="15" xr3:uid="{C2FEB4EB-507D-4FDC-A30D-4D50EAA6A05C}" name="Autres prénoms" dataDxfId="569"/>
    <tableColumn id="6" xr3:uid="{2E03B9A0-9BE8-4FEF-8734-0A2448578168}" name="Date de naissance" dataDxfId="568"/>
    <tableColumn id="7" xr3:uid="{B293791A-7938-409B-96CC-BE3AFA4FACA1}" name="téléphone" dataDxfId="567"/>
    <tableColumn id="8" xr3:uid="{8C9D7E71-C9FD-4393-BC03-802F84837C18}" name="adresse" dataDxfId="566"/>
    <tableColumn id="9" xr3:uid="{94450429-0C95-4047-88E0-59C514DD970F}" name="adresse mail" dataDxfId="565"/>
    <tableColumn id="10" xr3:uid="{53C1B142-126C-4F60-A322-5A119C2CDC4C}" name="année et lycée du bac" dataDxfId="564"/>
    <tableColumn id="11" xr3:uid="{973A90C7-3C63-41F5-8BB4-677C24507A16}" name="personne de confiance (nom, téléphone, ville de résidence)" dataDxfId="563"/>
    <tableColumn id="12" xr3:uid="{EA7B8956-1398-4EA4-A5EF-44AE82293859}" name="cursus" dataDxfId="562"/>
    <tableColumn id="13" xr3:uid="{A8239B8B-32B1-433F-98C3-7616016563E9}" name="statut" dataDxfId="561"/>
    <tableColumn id="14" xr3:uid="{2E12E8A9-43A8-460A-8B02-23ACE131C7BE}" name="diplômes" dataDxfId="560"/>
  </tableColumns>
  <tableStyleInfo name="TableStyleLight1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E9B61CEE-D2D3-4416-A6E6-E61DB6FD49E2}" name="Tableau3" displayName="Tableau3" ref="A4:BB38" headerRowCount="0" totalsRowShown="0" headerRowDxfId="558" headerRowBorderDxfId="557" tableBorderDxfId="556" totalsRowBorderDxfId="555">
  <tableColumns count="54">
    <tableColumn id="1" xr3:uid="{DC15658F-26BC-495D-8218-2E8779375CDE}" name="Colonne1" headerRowDxfId="554" dataDxfId="553">
      <calculatedColumnFormula>'LISTING PROMO'!C2</calculatedColumnFormula>
    </tableColumn>
    <tableColumn id="2" xr3:uid="{7E527CE0-5B18-46F3-967F-82D84B188BD1}" name="Colonne2" headerRowDxfId="552" dataDxfId="551">
      <calculatedColumnFormula>'LISTING PROMO'!E2</calculatedColumnFormula>
    </tableColumn>
    <tableColumn id="5" xr3:uid="{5483254D-B2A1-4A5C-A357-741E28C52074}" name="Colonne5" headerRowDxfId="550" dataDxfId="549"/>
    <tableColumn id="6" xr3:uid="{E8B277AE-7C7D-49F6-A472-FB8FC7C6D1B3}" name="Colonne6" headerRowDxfId="548" dataDxfId="547"/>
    <tableColumn id="7" xr3:uid="{6617AA88-049F-4F6B-93EE-969417D36868}" name="Colonne7" headerRowDxfId="546" dataDxfId="545"/>
    <tableColumn id="8" xr3:uid="{9C98E4B9-2B10-4977-993C-D28487AA803F}" name="Colonne8" headerRowDxfId="544" dataDxfId="543"/>
    <tableColumn id="9" xr3:uid="{CBDB4D3B-11ED-4C8B-971F-B05C579D0B7C}" name="Colonne9" headerRowDxfId="542" dataDxfId="541"/>
    <tableColumn id="10" xr3:uid="{D5A9686C-B8A7-4D54-8624-528BD8A60B64}" name="Colonne10" headerRowDxfId="540" dataDxfId="539"/>
    <tableColumn id="11" xr3:uid="{D11D86BC-5AF5-4AFE-997F-2F7068920825}" name="Colonne11" headerRowDxfId="538" dataDxfId="537"/>
    <tableColumn id="12" xr3:uid="{E4CAEF34-E081-4EE3-9E85-68D8718E2FEC}" name="Colonne12" headerRowDxfId="536" dataDxfId="535"/>
    <tableColumn id="13" xr3:uid="{33175979-1DF8-40A8-907A-5C26A5BBA573}" name="Colonne13" headerRowDxfId="534" dataDxfId="533"/>
    <tableColumn id="14" xr3:uid="{C8172652-DE54-49F5-9125-4CF57B5DB9DE}" name="Colonne14" headerRowDxfId="532" dataDxfId="531"/>
    <tableColumn id="15" xr3:uid="{9FD69B34-75B4-4C14-9CD0-0775A98E5985}" name="Colonne15" headerRowDxfId="530" dataDxfId="529"/>
    <tableColumn id="16" xr3:uid="{DD08CC6A-76F7-4B86-8F8C-870EB16ED679}" name="Colonne16" headerRowDxfId="528" dataDxfId="527"/>
    <tableColumn id="17" xr3:uid="{D142F34D-F0B2-4651-9191-F2B5069AC768}" name="Colonne17" headerRowDxfId="526" dataDxfId="525"/>
    <tableColumn id="18" xr3:uid="{48BBD45F-0C28-4A2B-B88E-E611CEE94214}" name="Colonne18" headerRowDxfId="524" dataDxfId="523"/>
    <tableColumn id="19" xr3:uid="{53211568-42B2-4F4E-9050-CBA403A081E0}" name="Colonne19" headerRowDxfId="522" dataDxfId="521"/>
    <tableColumn id="20" xr3:uid="{61AAFD6C-DF87-4C12-BD45-A4484754F96F}" name="Colonne20" headerRowDxfId="520" dataDxfId="519"/>
    <tableColumn id="21" xr3:uid="{214ED612-1B9E-48EC-BD28-C53CB63C7228}" name="Colonne21" headerRowDxfId="518" dataDxfId="517"/>
    <tableColumn id="22" xr3:uid="{7CAF022B-5076-476F-8257-965BB6745520}" name="Colonne22" headerRowDxfId="516" dataDxfId="515"/>
    <tableColumn id="23" xr3:uid="{8988183B-A730-4669-AD5B-E75A3CED11E2}" name="Colonne23" headerRowDxfId="514" dataDxfId="513"/>
    <tableColumn id="24" xr3:uid="{C9941A3A-EC6D-454A-8D6E-423ABDE2C037}" name="Colonne24" headerRowDxfId="512" dataDxfId="511"/>
    <tableColumn id="25" xr3:uid="{A821B914-C702-4D26-BE7E-1330FA7BE59F}" name="Colonne25" headerRowDxfId="510" dataDxfId="509"/>
    <tableColumn id="26" xr3:uid="{5593DE90-771B-4F6B-8692-D611F9AACE1C}" name="Colonne26" headerRowDxfId="508" dataDxfId="507"/>
    <tableColumn id="27" xr3:uid="{6F1EDD05-6D8D-4060-8FFF-433E81738311}" name="Colonne27" headerRowDxfId="506" dataDxfId="505"/>
    <tableColumn id="28" xr3:uid="{396B0BCA-387D-4F2E-AB2F-3E4075ED8DC7}" name="Colonne28" headerRowDxfId="504" dataDxfId="503"/>
    <tableColumn id="29" xr3:uid="{F73F6755-A5B5-49AD-A8B8-21D6211E8847}" name="Colonne29" headerRowDxfId="502" dataDxfId="501"/>
    <tableColumn id="30" xr3:uid="{7FE5CADC-F75A-46BF-BA9F-4127A3C8CE39}" name="Colonne30" headerRowDxfId="500" dataDxfId="499"/>
    <tableColumn id="31" xr3:uid="{B9C07218-F6AB-46A6-B1E8-8BDE57CD00CC}" name="Colonne31" headerRowDxfId="498" dataDxfId="497"/>
    <tableColumn id="32" xr3:uid="{F4D77D35-76DF-4A9D-B6A0-7625DC025050}" name="Colonne32" headerRowDxfId="496" dataDxfId="495"/>
    <tableColumn id="33" xr3:uid="{D530B088-52AD-4A19-8FCA-5C51972F8892}" name="Colonne33" headerRowDxfId="494" dataDxfId="493"/>
    <tableColumn id="34" xr3:uid="{B6F0E8F0-89DA-4BC6-9A04-0D1648D9EEB2}" name="Colonne34" headerRowDxfId="492" dataDxfId="491"/>
    <tableColumn id="35" xr3:uid="{DD60B218-17EB-410C-BCCD-900BCB61A6B2}" name="Colonne35" headerRowDxfId="490" dataDxfId="489"/>
    <tableColumn id="36" xr3:uid="{B79DE769-52DA-4309-A4FF-667696D620F5}" name="Colonne36" headerRowDxfId="488" dataDxfId="487"/>
    <tableColumn id="37" xr3:uid="{36C24B03-F91E-4897-BC01-8DBD61A2A927}" name="Colonne37" headerRowDxfId="486" dataDxfId="485"/>
    <tableColumn id="38" xr3:uid="{E4EC44BF-916F-41E1-9953-A60997AB4255}" name="Colonne38" headerRowDxfId="484" dataDxfId="483"/>
    <tableColumn id="39" xr3:uid="{B3D0ADA0-3D15-4D4B-9F64-118AD9A699FA}" name="Colonne39" headerRowDxfId="482" dataDxfId="481"/>
    <tableColumn id="40" xr3:uid="{BB80DFC5-B9C3-4691-8D3D-22AE4B38F5D4}" name="Colonne40" headerRowDxfId="480" dataDxfId="479"/>
    <tableColumn id="41" xr3:uid="{E9AB0C2E-6875-431B-B58F-7CF84C77EBB5}" name="Colonne41" headerRowDxfId="478" dataDxfId="477"/>
    <tableColumn id="42" xr3:uid="{7C20E4CE-46A5-4BCC-805A-F763AA323986}" name="Colonne42" headerRowDxfId="476" dataDxfId="475"/>
    <tableColumn id="43" xr3:uid="{F4F2CCB0-4B5B-4B4B-8A29-F618406F8CAA}" name="Colonne43" headerRowDxfId="474" dataDxfId="473"/>
    <tableColumn id="44" xr3:uid="{A94BEACE-8E7D-470B-8D4D-6BCF83641DED}" name="Colonne44" headerRowDxfId="472" dataDxfId="471"/>
    <tableColumn id="45" xr3:uid="{B8771F62-D2A7-4B3D-8A8F-7CF1AA13C065}" name="Colonne45" headerRowDxfId="470" dataDxfId="469"/>
    <tableColumn id="46" xr3:uid="{84BAD930-FDE4-4D0F-9B9C-C7960603C1CA}" name="Colonne46" headerRowDxfId="468" dataDxfId="467"/>
    <tableColumn id="47" xr3:uid="{0957AF85-C434-46FA-A011-3EDA13111563}" name="Colonne47" headerRowDxfId="466" dataDxfId="465"/>
    <tableColumn id="48" xr3:uid="{F0D662E1-0BC8-4C13-AAA7-F255AAC75921}" name="Colonne48" headerRowDxfId="464" dataDxfId="463"/>
    <tableColumn id="49" xr3:uid="{20411284-4EF3-421B-BC8B-2F57EBDBCC1C}" name="Colonne49" headerRowDxfId="462" dataDxfId="461"/>
    <tableColumn id="50" xr3:uid="{A4A2F184-3FAC-4A2C-B327-5566B3E29BDF}" name="Colonne50" headerRowDxfId="460" dataDxfId="459"/>
    <tableColumn id="51" xr3:uid="{6F446330-B0FD-4F6B-BBF9-BC7F21F4E07F}" name="Colonne51" headerRowDxfId="458" dataDxfId="457"/>
    <tableColumn id="52" xr3:uid="{5C91240F-571D-4CE2-8964-8013484DB42A}" name="Colonne52" headerRowDxfId="456" dataDxfId="455"/>
    <tableColumn id="53" xr3:uid="{D37E1107-C483-407A-B6C2-8A6CF4FACFC0}" name="Colonne53" headerRowDxfId="454" dataDxfId="453"/>
    <tableColumn id="54" xr3:uid="{48ED66DF-4438-405B-8712-507BF113C13E}" name="Colonne54" headerRowDxfId="452" dataDxfId="451"/>
    <tableColumn id="55" xr3:uid="{6ECF02EB-EB83-44D9-8B77-4E2AC472A757}" name="Colonne55" headerRowDxfId="450" dataDxfId="449"/>
    <tableColumn id="56" xr3:uid="{F963C42D-7F3F-4A5A-843E-46DC9E0C84BF}" name="Colonne56" headerRowDxfId="448" dataDxfId="447"/>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88BCE798-A6BF-4870-AFF2-DBF5BBDB0D1E}" name="Tableau37" displayName="Tableau37" ref="A4:BB38" headerRowCount="0" totalsRowShown="0" headerRowDxfId="446" headerRowBorderDxfId="445" tableBorderDxfId="444" totalsRowBorderDxfId="443">
  <tableColumns count="54">
    <tableColumn id="1" xr3:uid="{3ECF3FD8-FAE4-4302-B5B0-E91BE7BE9C79}" name="Colonne1" headerRowDxfId="442" dataDxfId="441">
      <calculatedColumnFormula>'LISTING PROMO'!C2</calculatedColumnFormula>
    </tableColumn>
    <tableColumn id="2" xr3:uid="{5EE83A65-0D37-4819-A1B1-95BD12BDD9D2}" name="Colonne2" headerRowDxfId="440" dataDxfId="439">
      <calculatedColumnFormula>'LISTING PROMO'!E2</calculatedColumnFormula>
    </tableColumn>
    <tableColumn id="5" xr3:uid="{6AD3D98A-3C6F-4ADC-AA9D-29971F8274BB}" name="Colonne5" headerRowDxfId="438" dataDxfId="437"/>
    <tableColumn id="6" xr3:uid="{C4C476E8-47A1-4578-845F-E00339A18B36}" name="Colonne6" headerRowDxfId="436" dataDxfId="435"/>
    <tableColumn id="7" xr3:uid="{0AE4ACB9-6FD0-4B4C-828C-2C0A96137D1C}" name="Colonne7" headerRowDxfId="434" dataDxfId="433"/>
    <tableColumn id="8" xr3:uid="{F6E6ABAB-9E36-454C-8FE0-3A62FDAFA55F}" name="Colonne8" headerRowDxfId="432" dataDxfId="431"/>
    <tableColumn id="9" xr3:uid="{E7895D08-3C9E-4272-8902-9B370D4D6F2E}" name="Colonne9" headerRowDxfId="430" dataDxfId="429"/>
    <tableColumn id="10" xr3:uid="{44B5D908-8F4C-4EA1-8E3C-FB12EBB3FD0B}" name="Colonne10" headerRowDxfId="428" dataDxfId="427"/>
    <tableColumn id="11" xr3:uid="{CF8F1AF6-B261-4EB2-BD3C-A503E5013AC7}" name="Colonne11" headerRowDxfId="426" dataDxfId="425"/>
    <tableColumn id="12" xr3:uid="{A8105CBA-D507-45F1-906F-94AEBFA6ED05}" name="Colonne12" headerRowDxfId="424" dataDxfId="423"/>
    <tableColumn id="13" xr3:uid="{FCD67CCA-FEB9-4FE8-B81D-4D009AA7157F}" name="Colonne13" headerRowDxfId="422" dataDxfId="421"/>
    <tableColumn id="14" xr3:uid="{57ACB9B1-2092-4807-8040-476E2314036F}" name="Colonne14" headerRowDxfId="420" dataDxfId="419"/>
    <tableColumn id="15" xr3:uid="{D467327B-F009-4453-9346-875C5894A38E}" name="Colonne15" headerRowDxfId="418" dataDxfId="417"/>
    <tableColumn id="16" xr3:uid="{D498D9BE-0B39-44EC-9230-7DDA926161B3}" name="Colonne16" headerRowDxfId="416" dataDxfId="415"/>
    <tableColumn id="17" xr3:uid="{8DF7C8DC-B4C1-4FA7-952F-1B30289FD910}" name="Colonne17" headerRowDxfId="414" dataDxfId="413"/>
    <tableColumn id="18" xr3:uid="{37B4030A-4698-4576-AAA0-F05BB82739B8}" name="Colonne18" headerRowDxfId="412" dataDxfId="411"/>
    <tableColumn id="19" xr3:uid="{2FB4642D-75C7-4715-805F-0EAD9E194C4C}" name="Colonne19" headerRowDxfId="410" dataDxfId="409"/>
    <tableColumn id="20" xr3:uid="{DE09E920-CCC5-4FC7-93E6-4A9A095EF255}" name="Colonne20" headerRowDxfId="408" dataDxfId="407"/>
    <tableColumn id="21" xr3:uid="{7208E680-F0C1-4C0B-8622-2CCCFFB25C02}" name="Colonne21" headerRowDxfId="406" dataDxfId="405"/>
    <tableColumn id="22" xr3:uid="{F11E6AFA-F244-4384-8D1A-BB4AC920DBF2}" name="Colonne22" headerRowDxfId="404" dataDxfId="403"/>
    <tableColumn id="23" xr3:uid="{34798934-371C-4F0B-BE64-E6A6A5EC6D83}" name="Colonne23" headerRowDxfId="402" dataDxfId="401"/>
    <tableColumn id="24" xr3:uid="{AC713964-8A48-4E5D-873E-019019495E4E}" name="Colonne24" headerRowDxfId="400" dataDxfId="399"/>
    <tableColumn id="25" xr3:uid="{4736ED19-740D-4A73-9DC0-CC5D9F24F10C}" name="Colonne25" headerRowDxfId="398" dataDxfId="397"/>
    <tableColumn id="26" xr3:uid="{782A50F9-91E0-446F-80B6-3BBCF34F0642}" name="Colonne26" headerRowDxfId="396" dataDxfId="395"/>
    <tableColumn id="27" xr3:uid="{55CF986A-EE79-4BD0-9560-781A5AE141CE}" name="Colonne27" headerRowDxfId="394" dataDxfId="393"/>
    <tableColumn id="28" xr3:uid="{5DEF74E9-E61C-4144-85F9-4EB39C85B798}" name="Colonne28" headerRowDxfId="392" dataDxfId="391"/>
    <tableColumn id="29" xr3:uid="{F8ED1FD7-D60F-4027-B756-F397A5D95FF9}" name="Colonne29" headerRowDxfId="390" dataDxfId="389"/>
    <tableColumn id="30" xr3:uid="{A6368A9C-9C39-41BD-9FD9-33B407A79C2F}" name="Colonne30" headerRowDxfId="388" dataDxfId="387"/>
    <tableColumn id="31" xr3:uid="{A4C2416A-021D-440E-BDA4-7E66ED0B25D6}" name="Colonne31" headerRowDxfId="386" dataDxfId="385"/>
    <tableColumn id="32" xr3:uid="{DC101E3C-D1E2-4584-B2BF-09F3FB59AB17}" name="Colonne32" headerRowDxfId="384" dataDxfId="383"/>
    <tableColumn id="33" xr3:uid="{3D1D78F6-5129-46D2-8C49-5358D09A1BF1}" name="Colonne33" headerRowDxfId="382" dataDxfId="381"/>
    <tableColumn id="34" xr3:uid="{E1C73808-F9EA-47E0-B2B1-5D3D1EFBCCD1}" name="Colonne34" headerRowDxfId="380" dataDxfId="379"/>
    <tableColumn id="35" xr3:uid="{2DB22F7C-75AE-45A7-9AAB-6EAEAB0AB1BC}" name="Colonne35" headerRowDxfId="378" dataDxfId="377"/>
    <tableColumn id="36" xr3:uid="{0036BCE0-A6B0-4C82-8BA7-ACA07FA36D80}" name="Colonne36" headerRowDxfId="376" dataDxfId="375"/>
    <tableColumn id="37" xr3:uid="{432C8C53-E2A1-41A8-A689-CB7B7BEE42AF}" name="Colonne37" headerRowDxfId="374" dataDxfId="373"/>
    <tableColumn id="38" xr3:uid="{2247A280-53C9-4CE4-8BEB-0959052BF11A}" name="Colonne38" headerRowDxfId="372" dataDxfId="371"/>
    <tableColumn id="39" xr3:uid="{0D532295-4A01-4067-BFF7-CD03087D22A7}" name="Colonne39" headerRowDxfId="370" dataDxfId="369"/>
    <tableColumn id="40" xr3:uid="{27024915-8D3C-43CC-982C-C6E7DF05EE17}" name="Colonne40" headerRowDxfId="368" dataDxfId="367"/>
    <tableColumn id="41" xr3:uid="{6F8251AC-1A74-432D-BD8A-B8FAD57A634D}" name="Colonne41" headerRowDxfId="366" dataDxfId="365"/>
    <tableColumn id="42" xr3:uid="{AF525562-B929-4E87-8157-D1DCE7F65393}" name="Colonne42" headerRowDxfId="364" dataDxfId="363"/>
    <tableColumn id="43" xr3:uid="{FF97D483-5D0E-40BE-90AE-DFBBC0742477}" name="Colonne43" headerRowDxfId="362" dataDxfId="361"/>
    <tableColumn id="44" xr3:uid="{22BC85A1-A186-42E9-A368-26769D627193}" name="Colonne44" headerRowDxfId="360" dataDxfId="359"/>
    <tableColumn id="45" xr3:uid="{1CDA6FF1-1F80-4BDD-B4DF-800DA5A7D5D8}" name="Colonne45" headerRowDxfId="358" dataDxfId="357"/>
    <tableColumn id="46" xr3:uid="{C4ACC992-9D84-43E8-AB1F-1E1DD3E4E721}" name="Colonne46" headerRowDxfId="356" dataDxfId="355"/>
    <tableColumn id="47" xr3:uid="{1E66FCB4-AF20-4B88-A9D6-53775BD370F3}" name="Colonne47" headerRowDxfId="354" dataDxfId="353"/>
    <tableColumn id="48" xr3:uid="{A2EF2F89-9AB1-4DA2-A244-FFFA16C04D0B}" name="Colonne48" headerRowDxfId="352" dataDxfId="351"/>
    <tableColumn id="49" xr3:uid="{E7A00B63-54F9-4FA1-9A08-3A5B858C4CB6}" name="Colonne49" headerRowDxfId="350" dataDxfId="349"/>
    <tableColumn id="50" xr3:uid="{5F3C223A-12D2-407F-AD10-14FEBBC4CDAD}" name="Colonne50" headerRowDxfId="348" dataDxfId="347"/>
    <tableColumn id="51" xr3:uid="{DA0603A3-67F0-4A13-A46C-0669A15382AC}" name="Colonne51" headerRowDxfId="346" dataDxfId="345"/>
    <tableColumn id="52" xr3:uid="{2DD09FE4-AD17-48E9-8795-6E65D092302E}" name="Colonne52" headerRowDxfId="344" dataDxfId="343"/>
    <tableColumn id="53" xr3:uid="{3A2381D1-53F5-4DE3-8A0E-EA39E2E1C385}" name="Colonne53" headerRowDxfId="342" dataDxfId="341"/>
    <tableColumn id="54" xr3:uid="{D400C8AA-ABDC-4C96-A491-880BE12CF4BA}" name="Colonne54" headerRowDxfId="340" dataDxfId="339"/>
    <tableColumn id="55" xr3:uid="{44AD4268-661C-4201-AD8A-A5D0B0F94C71}" name="Colonne55" headerRowDxfId="338" dataDxfId="337"/>
    <tableColumn id="56" xr3:uid="{A50115D2-43A5-4CF6-8DF1-A5F8D214AEB9}" name="Colonne56" headerRowDxfId="336" dataDxfId="335"/>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9FCB381A-A027-4137-A07A-9C8183696E04}" name="Tableau378" displayName="Tableau378" ref="A4:BB38" headerRowCount="0" totalsRowShown="0" headerRowDxfId="334" headerRowBorderDxfId="333" tableBorderDxfId="332" totalsRowBorderDxfId="331">
  <tableColumns count="54">
    <tableColumn id="1" xr3:uid="{EA2681CD-D4DC-472C-A077-CE258972B37C}" name="Colonne1" headerRowDxfId="330" dataDxfId="329">
      <calculatedColumnFormula>'LISTING PROMO'!C2</calculatedColumnFormula>
    </tableColumn>
    <tableColumn id="2" xr3:uid="{AFF5ACEF-8A74-40C0-92AF-030C7D61D981}" name="Colonne2" headerRowDxfId="328" dataDxfId="327">
      <calculatedColumnFormula>'LISTING PROMO'!E2</calculatedColumnFormula>
    </tableColumn>
    <tableColumn id="5" xr3:uid="{4C94C137-86C3-414D-827F-F394DD1B7F85}" name="Colonne5" headerRowDxfId="326" dataDxfId="325"/>
    <tableColumn id="6" xr3:uid="{3198BE11-E8B2-48C6-ABE1-5BB11936BD27}" name="Colonne6" headerRowDxfId="324" dataDxfId="323"/>
    <tableColumn id="7" xr3:uid="{3C1FB007-39A1-4E5E-B82A-18B835946E51}" name="Colonne7" headerRowDxfId="322" dataDxfId="321"/>
    <tableColumn id="8" xr3:uid="{49007C89-3F41-4CC3-A9E6-1F49DD189BBF}" name="Colonne8" headerRowDxfId="320" dataDxfId="319"/>
    <tableColumn id="9" xr3:uid="{66415AB8-2518-4EA1-BA7D-A82C6F8B8093}" name="Colonne9" headerRowDxfId="318" dataDxfId="317"/>
    <tableColumn id="10" xr3:uid="{AEF89E78-1BB2-4C1D-8FE4-88E3D144C4BC}" name="Colonne10" headerRowDxfId="316" dataDxfId="315"/>
    <tableColumn id="11" xr3:uid="{9795635F-FA82-4E87-BFD2-21F5A86C5253}" name="Colonne11" headerRowDxfId="314" dataDxfId="313"/>
    <tableColumn id="12" xr3:uid="{345CC1ED-3E01-49E1-A34A-D03979D8CF96}" name="Colonne12" headerRowDxfId="312" dataDxfId="311"/>
    <tableColumn id="13" xr3:uid="{DF325235-990C-4057-B815-A3E5B530B794}" name="Colonne13" headerRowDxfId="310" dataDxfId="309"/>
    <tableColumn id="14" xr3:uid="{8583F357-1C4A-4C60-9EE2-2153BEF95A8E}" name="Colonne14" headerRowDxfId="308" dataDxfId="307"/>
    <tableColumn id="15" xr3:uid="{5B64EAD4-4062-4B3A-8D34-E1CFD6F3EB26}" name="Colonne15" headerRowDxfId="306" dataDxfId="305"/>
    <tableColumn id="16" xr3:uid="{D915FF87-B4F0-49F3-BD03-2CE85FAED7DC}" name="Colonne16" headerRowDxfId="304" dataDxfId="303"/>
    <tableColumn id="17" xr3:uid="{B2C4CFB8-A5C6-4503-8EFF-B547F040D6A1}" name="Colonne17" headerRowDxfId="302" dataDxfId="301"/>
    <tableColumn id="18" xr3:uid="{6AC46AAA-DB65-47F5-8B53-435B8930B1E4}" name="Colonne18" headerRowDxfId="300" dataDxfId="299"/>
    <tableColumn id="19" xr3:uid="{0F4053F0-B93B-47DA-9713-41C6C0691206}" name="Colonne19" headerRowDxfId="298" dataDxfId="297"/>
    <tableColumn id="20" xr3:uid="{FD02C29C-E997-48DF-A0B0-3E3EC5086AB5}" name="Colonne20" headerRowDxfId="296" dataDxfId="295"/>
    <tableColumn id="21" xr3:uid="{1EE304F0-8B08-49A7-96B2-6A35B71E6D27}" name="Colonne21" headerRowDxfId="294" dataDxfId="293"/>
    <tableColumn id="22" xr3:uid="{616CBABB-4DB0-47CE-8F88-FBDBB693DA4D}" name="Colonne22" headerRowDxfId="292" dataDxfId="291"/>
    <tableColumn id="23" xr3:uid="{9C6E9F79-2300-4C36-A5BA-0B1F7E8FD531}" name="Colonne23" headerRowDxfId="290" dataDxfId="289"/>
    <tableColumn id="24" xr3:uid="{5F1A94E1-835C-43EF-AB5F-28522C530571}" name="Colonne24" headerRowDxfId="288" dataDxfId="287"/>
    <tableColumn id="25" xr3:uid="{5FA33258-F428-453C-BAEE-E5272DF02FC4}" name="Colonne25" headerRowDxfId="286" dataDxfId="285"/>
    <tableColumn id="26" xr3:uid="{8D2134B7-52A4-43FA-8C3C-A4804A627749}" name="Colonne26" headerRowDxfId="284" dataDxfId="283"/>
    <tableColumn id="27" xr3:uid="{96D27C34-59D7-46A5-9063-55808859FF35}" name="Colonne27" headerRowDxfId="282" dataDxfId="281"/>
    <tableColumn id="28" xr3:uid="{20AE47E4-924F-4276-97F9-41AB6D5FDAD5}" name="Colonne28" headerRowDxfId="280" dataDxfId="279"/>
    <tableColumn id="29" xr3:uid="{C6B78C8E-E1EF-4CBC-90FE-9418A6948D0F}" name="Colonne29" headerRowDxfId="278" dataDxfId="277"/>
    <tableColumn id="30" xr3:uid="{C3F0E832-CEA4-4FE3-B987-7A4774B3B5AA}" name="Colonne30" headerRowDxfId="276" dataDxfId="275"/>
    <tableColumn id="31" xr3:uid="{0543A749-9502-4F77-9254-FE360EC4AB30}" name="Colonne31" headerRowDxfId="274" dataDxfId="273"/>
    <tableColumn id="32" xr3:uid="{4730D0D1-0C0E-4860-9A1A-49FBEA4BCE35}" name="Colonne32" headerRowDxfId="272" dataDxfId="271"/>
    <tableColumn id="33" xr3:uid="{3DE95DBE-90E3-4494-8AA2-2AAE06AFEB26}" name="Colonne33" headerRowDxfId="270" dataDxfId="269"/>
    <tableColumn id="34" xr3:uid="{55A3A3BC-BA8F-4686-A156-CC5E91BB2BD4}" name="Colonne34" headerRowDxfId="268" dataDxfId="267"/>
    <tableColumn id="35" xr3:uid="{7DA23830-0810-4532-9D77-6D7985C16893}" name="Colonne35" headerRowDxfId="266" dataDxfId="265"/>
    <tableColumn id="36" xr3:uid="{F43F7B3A-2CB3-48B2-84D1-C325FA889383}" name="Colonne36" headerRowDxfId="264" dataDxfId="263"/>
    <tableColumn id="37" xr3:uid="{EB094A4F-A24E-4CAD-A91A-E7782C66AFF1}" name="Colonne37" headerRowDxfId="262" dataDxfId="261"/>
    <tableColumn id="38" xr3:uid="{99D2D4B2-4CDC-47E7-A14F-8519F70DAC1B}" name="Colonne38" headerRowDxfId="260" dataDxfId="259"/>
    <tableColumn id="39" xr3:uid="{96882BD0-4F77-44FC-A45F-C205A8EB141D}" name="Colonne39" headerRowDxfId="258" dataDxfId="257"/>
    <tableColumn id="40" xr3:uid="{D87D8EEB-E1E6-46DA-B533-DA9CF1183A03}" name="Colonne40" headerRowDxfId="256" dataDxfId="255"/>
    <tableColumn id="41" xr3:uid="{F911092E-9C4D-4487-97DB-EA8958327F9C}" name="Colonne41" headerRowDxfId="254" dataDxfId="253"/>
    <tableColumn id="42" xr3:uid="{0345612A-4EC4-4C4E-942D-686576E283F8}" name="Colonne42" headerRowDxfId="252" dataDxfId="251"/>
    <tableColumn id="43" xr3:uid="{EAD5D130-5A6A-451C-8B35-AFA9FF2C4B23}" name="Colonne43" headerRowDxfId="250" dataDxfId="249"/>
    <tableColumn id="44" xr3:uid="{0FE56CC1-4E04-4346-AB4F-9E5A062EFBEC}" name="Colonne44" headerRowDxfId="248" dataDxfId="247"/>
    <tableColumn id="45" xr3:uid="{C421C16B-931F-4815-AAAA-9C0F1B5EE4B7}" name="Colonne45" headerRowDxfId="246" dataDxfId="245"/>
    <tableColumn id="46" xr3:uid="{9EBC8890-82EB-4598-AB75-1BE5AC61C040}" name="Colonne46" headerRowDxfId="244" dataDxfId="243"/>
    <tableColumn id="47" xr3:uid="{A13E2F2A-D780-4187-AFFF-1D7FE449D73E}" name="Colonne47" headerRowDxfId="242" dataDxfId="241"/>
    <tableColumn id="48" xr3:uid="{2416D70D-C0B2-4D1C-A2F2-AE3395E6E09B}" name="Colonne48" headerRowDxfId="240" dataDxfId="239"/>
    <tableColumn id="49" xr3:uid="{4D2A2B24-6B0C-4A8C-B7BC-50B03E1D4DCE}" name="Colonne49" headerRowDxfId="238" dataDxfId="237"/>
    <tableColumn id="50" xr3:uid="{271D9A94-874D-4011-BCCE-6F19A10B70F6}" name="Colonne50" headerRowDxfId="236" dataDxfId="235"/>
    <tableColumn id="51" xr3:uid="{A7993E4A-173D-448A-A37D-D19880EFB3B2}" name="Colonne51" headerRowDxfId="234" dataDxfId="233"/>
    <tableColumn id="52" xr3:uid="{E0FF0053-99DC-4324-9494-1C43282EED41}" name="Colonne52" headerRowDxfId="232" dataDxfId="231"/>
    <tableColumn id="53" xr3:uid="{6BB58B90-0602-4FE2-B923-701B2C407C3E}" name="Colonne53" headerRowDxfId="230" dataDxfId="229"/>
    <tableColumn id="54" xr3:uid="{ECF86A09-6CF9-454B-BD14-FB66C0217A26}" name="Colonne54" headerRowDxfId="228" dataDxfId="227"/>
    <tableColumn id="55" xr3:uid="{A38C2FF8-CB9A-4755-8621-867AAEC6A2FB}" name="Colonne55" headerRowDxfId="226" dataDxfId="225"/>
    <tableColumn id="56" xr3:uid="{D08D1FAC-039B-46AD-B223-70BF1E99C41A}" name="Colonne56" headerRowDxfId="224" dataDxfId="22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1738CBD2-926B-4856-B653-99889175257A}" name="Tableau3789" displayName="Tableau3789" ref="A4:BB38" headerRowCount="0" totalsRowShown="0" headerRowDxfId="222" headerRowBorderDxfId="221" tableBorderDxfId="220" totalsRowBorderDxfId="219">
  <tableColumns count="54">
    <tableColumn id="1" xr3:uid="{F3DBBB1A-941F-4B85-B4B0-7A6FEE2DFE13}" name="Colonne1" headerRowDxfId="218" dataDxfId="217">
      <calculatedColumnFormula>'LISTING PROMO'!C2</calculatedColumnFormula>
    </tableColumn>
    <tableColumn id="2" xr3:uid="{A33C2562-8EE0-411A-99F3-B5984CB30E28}" name="Colonne2" headerRowDxfId="216" dataDxfId="215">
      <calculatedColumnFormula>'LISTING PROMO'!E2</calculatedColumnFormula>
    </tableColumn>
    <tableColumn id="5" xr3:uid="{38BC0FEC-8EC0-4899-AC6B-1BDF6A0CC52C}" name="Colonne5" headerRowDxfId="214" dataDxfId="213"/>
    <tableColumn id="6" xr3:uid="{B1B10B2B-195F-4BD7-ACE3-6C520F7DCB96}" name="Colonne6" headerRowDxfId="212" dataDxfId="211"/>
    <tableColumn id="7" xr3:uid="{8A8A7186-C3F8-4AA1-B191-C49E8D2334E5}" name="Colonne7" headerRowDxfId="210" dataDxfId="209"/>
    <tableColumn id="8" xr3:uid="{EA53C3E6-7887-4E29-9E86-81A965822690}" name="Colonne8" headerRowDxfId="208" dataDxfId="207"/>
    <tableColumn id="9" xr3:uid="{83AE7AB7-BE72-489C-BF87-3BD9CB262D0A}" name="Colonne9" headerRowDxfId="206" dataDxfId="205"/>
    <tableColumn id="10" xr3:uid="{D2096AE7-91B8-4AFF-BD5B-D68A48550D04}" name="Colonne10" headerRowDxfId="204" dataDxfId="203"/>
    <tableColumn id="11" xr3:uid="{1017763A-5330-4FA6-8912-89C289740CB5}" name="Colonne11" headerRowDxfId="202" dataDxfId="201"/>
    <tableColumn id="12" xr3:uid="{F999D88F-8916-44F0-B19A-6FEDB57EDE37}" name="Colonne12" headerRowDxfId="200" dataDxfId="199"/>
    <tableColumn id="13" xr3:uid="{92F9E8BE-E916-4A15-AED6-6221C79E33A8}" name="Colonne13" headerRowDxfId="198" dataDxfId="197"/>
    <tableColumn id="14" xr3:uid="{EFD8542F-AC56-4D4D-B877-1DA477CE115B}" name="Colonne14" headerRowDxfId="196" dataDxfId="195"/>
    <tableColumn id="15" xr3:uid="{DF5F25EE-6E24-4521-A22C-851F623696B2}" name="Colonne15" headerRowDxfId="194" dataDxfId="193"/>
    <tableColumn id="16" xr3:uid="{68C005A0-0A62-4205-B94A-A19E8459EF43}" name="Colonne16" headerRowDxfId="192" dataDxfId="191"/>
    <tableColumn id="17" xr3:uid="{C8F69C0E-CAB8-4372-8DA6-019FB22CAB42}" name="Colonne17" headerRowDxfId="190" dataDxfId="189"/>
    <tableColumn id="18" xr3:uid="{FFE11AD3-5490-4772-B7D6-F093516165AB}" name="Colonne18" headerRowDxfId="188" dataDxfId="187"/>
    <tableColumn id="19" xr3:uid="{B551F6F2-2154-4ADB-978A-AAABBF7C7DFA}" name="Colonne19" headerRowDxfId="186" dataDxfId="185"/>
    <tableColumn id="20" xr3:uid="{572A48D0-A733-44E9-90F1-49EB15D47E84}" name="Colonne20" headerRowDxfId="184" dataDxfId="183"/>
    <tableColumn id="21" xr3:uid="{538A566D-3FB0-415A-8BFE-679A2773862C}" name="Colonne21" headerRowDxfId="182" dataDxfId="181"/>
    <tableColumn id="22" xr3:uid="{BFA37ADA-6811-43CB-84C4-1BBE813D5CEE}" name="Colonne22" headerRowDxfId="180" dataDxfId="179"/>
    <tableColumn id="23" xr3:uid="{77F92258-F4CB-4323-8466-5049E7273695}" name="Colonne23" headerRowDxfId="178" dataDxfId="177"/>
    <tableColumn id="24" xr3:uid="{A252153A-7EBC-494B-B7FE-7AD040491DFC}" name="Colonne24" headerRowDxfId="176" dataDxfId="175"/>
    <tableColumn id="25" xr3:uid="{43A85C75-6861-4E86-B9F6-22BEEBF745DC}" name="Colonne25" headerRowDxfId="174" dataDxfId="173"/>
    <tableColumn id="26" xr3:uid="{84E05CDB-B6C7-4D15-95F6-4F82AA89629D}" name="Colonne26" headerRowDxfId="172" dataDxfId="171"/>
    <tableColumn id="27" xr3:uid="{36E09300-E27F-48F4-BFF7-A7EDA6527260}" name="Colonne27" headerRowDxfId="170" dataDxfId="169"/>
    <tableColumn id="28" xr3:uid="{63618929-7436-4755-A44F-E7110FB1DDEB}" name="Colonne28" headerRowDxfId="168" dataDxfId="167"/>
    <tableColumn id="29" xr3:uid="{865FAC4A-8046-4199-89A4-2F2CEE2B3141}" name="Colonne29" headerRowDxfId="166" dataDxfId="165"/>
    <tableColumn id="30" xr3:uid="{3E6AE9C2-8940-45D3-B2E7-D773990B5385}" name="Colonne30" headerRowDxfId="164" dataDxfId="163"/>
    <tableColumn id="31" xr3:uid="{1043EAB1-0CA0-4968-ACA6-62B3179F7037}" name="Colonne31" headerRowDxfId="162" dataDxfId="161"/>
    <tableColumn id="32" xr3:uid="{1A5371C6-1046-4F0D-B0A7-9D3C508B6173}" name="Colonne32" headerRowDxfId="160" dataDxfId="159"/>
    <tableColumn id="33" xr3:uid="{323260ED-D14B-4FEE-8EA2-94610F6A83DE}" name="Colonne33" headerRowDxfId="158" dataDxfId="157"/>
    <tableColumn id="34" xr3:uid="{6607160A-324B-45BA-A797-D7E95FDAE422}" name="Colonne34" headerRowDxfId="156" dataDxfId="155"/>
    <tableColumn id="35" xr3:uid="{6204B816-C627-4E0A-A24B-077C496D8CEE}" name="Colonne35" headerRowDxfId="154" dataDxfId="153"/>
    <tableColumn id="36" xr3:uid="{C1ABA08A-4BCD-4A5F-A384-7D51370A433F}" name="Colonne36" headerRowDxfId="152" dataDxfId="151"/>
    <tableColumn id="37" xr3:uid="{66415547-554F-42EB-A30A-B19B00F0B6FE}" name="Colonne37" headerRowDxfId="150" dataDxfId="149"/>
    <tableColumn id="38" xr3:uid="{D4756EB4-44C5-4F03-ACD2-81DAE312531E}" name="Colonne38" headerRowDxfId="148" dataDxfId="147"/>
    <tableColumn id="39" xr3:uid="{4374F3DD-A657-4507-A3EA-D6907232F081}" name="Colonne39" headerRowDxfId="146" dataDxfId="145"/>
    <tableColumn id="40" xr3:uid="{4B2EF6AA-186B-4DB6-81AC-5F3C211D9B22}" name="Colonne40" headerRowDxfId="144" dataDxfId="143"/>
    <tableColumn id="41" xr3:uid="{81B11FD3-3309-4112-81BF-5AA4EDA81AA2}" name="Colonne41" headerRowDxfId="142" dataDxfId="141"/>
    <tableColumn id="42" xr3:uid="{D0F406B0-57A9-4197-AECE-64F1234C5B0A}" name="Colonne42" headerRowDxfId="140" dataDxfId="139"/>
    <tableColumn id="43" xr3:uid="{D532B2E3-BE61-4E85-842E-604FDD4280FA}" name="Colonne43" headerRowDxfId="138" dataDxfId="137"/>
    <tableColumn id="44" xr3:uid="{0814884C-BE7C-47E0-96D3-3533C0CF0C84}" name="Colonne44" headerRowDxfId="136" dataDxfId="135"/>
    <tableColumn id="45" xr3:uid="{1000F75C-D913-4C63-B3F7-913CA7C385FE}" name="Colonne45" headerRowDxfId="134" dataDxfId="133"/>
    <tableColumn id="46" xr3:uid="{28F84CF8-9362-43E3-A0C2-ECAFDF17A444}" name="Colonne46" headerRowDxfId="132" dataDxfId="131"/>
    <tableColumn id="47" xr3:uid="{E64525EC-4E97-4BA7-A546-124AAC63D123}" name="Colonne47" headerRowDxfId="130" dataDxfId="129"/>
    <tableColumn id="48" xr3:uid="{15AD0851-2222-423C-8DBE-80FB0A576A3F}" name="Colonne48" headerRowDxfId="128" dataDxfId="127"/>
    <tableColumn id="49" xr3:uid="{EFE9BDD4-8284-4643-9859-D64921D3BF1E}" name="Colonne49" headerRowDxfId="126" dataDxfId="125"/>
    <tableColumn id="50" xr3:uid="{E67AD48C-7CD4-4011-BDF6-65BC2305D740}" name="Colonne50" headerRowDxfId="124" dataDxfId="123"/>
    <tableColumn id="51" xr3:uid="{E8BFB127-5B09-417E-AFDC-39EB57C6BD54}" name="Colonne51" headerRowDxfId="122" dataDxfId="121"/>
    <tableColumn id="52" xr3:uid="{3DB6F30E-FFC3-479A-9E98-98B0019920F7}" name="Colonne52" headerRowDxfId="120" dataDxfId="119"/>
    <tableColumn id="53" xr3:uid="{4BA4D813-77F3-40C1-B96C-E386A33C6DA8}" name="Colonne53" headerRowDxfId="118" dataDxfId="117"/>
    <tableColumn id="54" xr3:uid="{797F6117-8744-4572-A7F7-07F2881064F0}" name="Colonne54" headerRowDxfId="116" dataDxfId="115"/>
    <tableColumn id="55" xr3:uid="{95360691-A147-4F91-A3FA-176CDC213EE7}" name="Colonne55" headerRowDxfId="114" dataDxfId="113"/>
    <tableColumn id="56" xr3:uid="{F82D5672-724E-4FC2-9366-A8023F4794B9}" name="Colonne56" headerRowDxfId="112" dataDxfId="11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782FEB2-F7C6-4EFB-98E3-87DE3EA02AA6}" name="Tableau1" displayName="Tableau1" ref="A4:AW38" headerRowCount="0" totalsRowShown="0" headerRowDxfId="100" dataDxfId="98" headerRowBorderDxfId="99" tableBorderDxfId="97">
  <tableColumns count="49">
    <tableColumn id="1" xr3:uid="{8D9F6F27-E207-4D91-9D10-90C7984939D2}" name="Colonne1" headerRowDxfId="96" dataDxfId="95">
      <calculatedColumnFormula>'LISTING PROMO'!C2</calculatedColumnFormula>
    </tableColumn>
    <tableColumn id="2" xr3:uid="{F29A5877-232A-4D7A-BF71-047E9E89EA4E}" name="Colonne2" headerRowDxfId="94" dataDxfId="93"/>
    <tableColumn id="3" xr3:uid="{996EC416-0AE5-407F-8229-0B62140F90E9}" name="Colonne3" headerRowDxfId="92" dataDxfId="91"/>
    <tableColumn id="4" xr3:uid="{35BD7F22-EBF9-47E1-A5AD-C001A0F7C299}" name="Colonne4" headerRowDxfId="90" dataDxfId="89"/>
    <tableColumn id="5" xr3:uid="{F23F46BB-CC07-446E-A756-04B29C03CD95}" name="Colonne5" headerRowDxfId="88" dataDxfId="87"/>
    <tableColumn id="6" xr3:uid="{C51C2A55-347A-456B-A2FC-12766B617EC1}" name="Colonne6" headerRowDxfId="86" dataDxfId="85"/>
    <tableColumn id="7" xr3:uid="{163AD9A8-D40A-44BE-9CEE-37C37BA63505}" name="Colonne7" headerRowDxfId="84" dataDxfId="83"/>
    <tableColumn id="8" xr3:uid="{B3232F43-8643-490D-9C3D-0B4396C52EDF}" name="Colonne8" headerRowDxfId="82" dataDxfId="81"/>
    <tableColumn id="9" xr3:uid="{F44CB86D-A2B6-42C8-AF11-E17371C0CC87}" name="Colonne9" headerRowDxfId="80" dataDxfId="79"/>
    <tableColumn id="10" xr3:uid="{2E303733-CCE3-4CB4-A2C2-C9C9F52E3AA8}" name="Colonne10" headerRowDxfId="78" dataDxfId="77"/>
    <tableColumn id="11" xr3:uid="{B355B04C-A2FF-4C19-AFEF-B163C2931BA4}" name="Colonne11" headerRowDxfId="76" dataDxfId="75"/>
    <tableColumn id="12" xr3:uid="{CE800AB8-9688-4E6D-A88D-FBA003DF3068}" name="Colonne12" headerRowDxfId="74" dataDxfId="73"/>
    <tableColumn id="13" xr3:uid="{B9BD1B74-FAE3-4308-A3BC-43648830CA0C}" name="Colonne13" headerRowDxfId="72" dataDxfId="71"/>
    <tableColumn id="14" xr3:uid="{367735A7-6467-4CAF-B096-2E3811913859}" name="Colonne14" headerRowDxfId="70" dataDxfId="69"/>
    <tableColumn id="15" xr3:uid="{85B4F69A-7065-49E4-AFBA-AB3FDDA7028C}" name="Colonne15" headerRowDxfId="68" dataDxfId="67"/>
    <tableColumn id="16" xr3:uid="{A1AA7ABF-A5F6-4D6A-9E26-BA0B89141C19}" name="Colonne16" headerRowDxfId="66" dataDxfId="65"/>
    <tableColumn id="17" xr3:uid="{DF15E2D0-8840-4305-AFC9-B88D9C747D67}" name="Colonne17" headerRowDxfId="64" dataDxfId="63"/>
    <tableColumn id="18" xr3:uid="{62C5F164-C743-492E-B880-C0D7EC12F9DC}" name="Colonne18" headerRowDxfId="62" dataDxfId="61"/>
    <tableColumn id="19" xr3:uid="{113BE5A0-42E2-4BAD-80DA-075AD3653E00}" name="Colonne19" headerRowDxfId="60" dataDxfId="59"/>
    <tableColumn id="20" xr3:uid="{89F0FE73-B501-4668-BAB1-655AD32EAC52}" name="Colonne20" headerRowDxfId="58" dataDxfId="57"/>
    <tableColumn id="21" xr3:uid="{95E676DE-C731-45FC-AFF9-DB5D771F7A55}" name="Colonne21" headerRowDxfId="56" dataDxfId="55"/>
    <tableColumn id="22" xr3:uid="{89D018AF-030B-4B73-A0A3-CAA3E5BC32C2}" name="Colonne22" headerRowDxfId="54" dataDxfId="53"/>
    <tableColumn id="23" xr3:uid="{075F872B-0352-4E70-9F39-D9EE1316AE37}" name="Colonne23" headerRowDxfId="52" dataDxfId="51"/>
    <tableColumn id="24" xr3:uid="{9FDFAA8D-44CB-478B-B7A4-69DC667EE874}" name="Colonne24" headerRowDxfId="50" dataDxfId="49"/>
    <tableColumn id="25" xr3:uid="{80769C3D-DA4B-4697-9673-F0C8B21B73B6}" name="Colonne25" headerRowDxfId="48" dataDxfId="47"/>
    <tableColumn id="26" xr3:uid="{ADBD73B3-EDF7-4FB0-A672-406CF4983B0F}" name="Colonne26" headerRowDxfId="46" dataDxfId="45"/>
    <tableColumn id="27" xr3:uid="{5D7E26A1-2761-40EE-B62B-6DEF6A33188E}" name="Colonne27" headerRowDxfId="44" dataDxfId="43"/>
    <tableColumn id="28" xr3:uid="{4A56D3F8-85D7-4729-BAAD-3B7A4A741EFE}" name="Colonne28" headerRowDxfId="42" dataDxfId="41"/>
    <tableColumn id="29" xr3:uid="{73725447-7B94-466E-80D8-139868681FAE}" name="Colonne29" headerRowDxfId="40" dataDxfId="39"/>
    <tableColumn id="30" xr3:uid="{B30DF346-C8A1-40CA-B68E-7483B5EFC6C8}" name="Colonne30" headerRowDxfId="38" dataDxfId="37"/>
    <tableColumn id="31" xr3:uid="{2131CEAF-3AC8-4418-BB68-9B8543C34F1F}" name="Colonne31" headerRowDxfId="36" dataDxfId="35"/>
    <tableColumn id="32" xr3:uid="{1609E67E-C206-421D-9822-F267C0ABC03B}" name="Colonne32" headerRowDxfId="34" dataDxfId="33"/>
    <tableColumn id="33" xr3:uid="{3CB5D98A-5207-4592-9D23-DA7FE59B312B}" name="Colonne33" headerRowDxfId="32" dataDxfId="31"/>
    <tableColumn id="34" xr3:uid="{4529952D-AFE9-40C6-B8EE-8C9DEE021A6F}" name="Colonne34" headerRowDxfId="30" dataDxfId="29"/>
    <tableColumn id="35" xr3:uid="{759D6669-BC0B-45A8-806B-C3685C058BB0}" name="Colonne35" headerRowDxfId="28" dataDxfId="27"/>
    <tableColumn id="36" xr3:uid="{60146A82-616D-4729-94D7-509ADA195155}" name="Colonne36" headerRowDxfId="26" dataDxfId="25"/>
    <tableColumn id="37" xr3:uid="{40EF8C66-18A9-4399-B805-F3613097F585}" name="Colonne37" headerRowDxfId="24" dataDxfId="23"/>
    <tableColumn id="38" xr3:uid="{FEB28A48-5EFE-41B4-A635-BF99C0AF4B01}" name="Colonne38" headerRowDxfId="22" dataDxfId="21"/>
    <tableColumn id="39" xr3:uid="{E089D876-AD10-46EB-A849-FDEC199370B3}" name="Colonne39" headerRowDxfId="20" dataDxfId="19"/>
    <tableColumn id="40" xr3:uid="{70AE8F4B-A7F3-41E4-B2A5-F50D6A93FDFD}" name="Colonne40" headerRowDxfId="18" dataDxfId="17"/>
    <tableColumn id="41" xr3:uid="{AB43D257-E4C6-47B0-B5B1-72F209FB93D8}" name="Colonne41" headerRowDxfId="16" dataDxfId="15"/>
    <tableColumn id="42" xr3:uid="{87ADD182-B6BE-473C-BE79-A6555DDEBF7D}" name="Colonne42" headerRowDxfId="14" dataDxfId="13"/>
    <tableColumn id="43" xr3:uid="{3D3F3D15-0370-44CC-9A0C-2B695985EE4B}" name="Colonne43" headerRowDxfId="12" dataDxfId="11"/>
    <tableColumn id="44" xr3:uid="{88C1F26D-DD44-4145-B922-105236F8E894}" name="Colonne44" headerRowDxfId="10" dataDxfId="9"/>
    <tableColumn id="45" xr3:uid="{D08C2E5C-85AC-4EE1-8532-2C73EB14A8C8}" name="Colonne45" headerRowDxfId="8" dataDxfId="7"/>
    <tableColumn id="46" xr3:uid="{9C3663D5-4252-47D3-8C90-B00B07618EEA}" name="Colonne46" headerRowDxfId="6" dataDxfId="5"/>
    <tableColumn id="47" xr3:uid="{7D67341F-AF6B-4781-9D8A-A773128C11E2}" name="Colonne47" headerRowDxfId="4" dataDxfId="3"/>
    <tableColumn id="48" xr3:uid="{F32CDA0D-2F73-455F-9712-0308759D0159}" name="Colonne48" headerRowDxfId="2">
      <calculatedColumnFormula>Absence!CH3</calculatedColumnFormula>
    </tableColumn>
    <tableColumn id="49" xr3:uid="{DF0ED934-B35F-40D7-A396-5CB9C2A98366}" name="Colonne49" headerRowDxfId="1" dataDxfId="0"/>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hyperlink" Target="mailto:monadressemail@mail.com"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table" Target="../tables/table2.xml"/></Relationships>
</file>

<file path=xl/worksheets/_rels/sheet7.xml.rels><?xml version="1.0" encoding="UTF-8" standalone="yes"?>
<Relationships xmlns="http://schemas.openxmlformats.org/package/2006/relationships"><Relationship Id="rId1" Type="http://schemas.openxmlformats.org/officeDocument/2006/relationships/table" Target="../tables/table3.xml"/></Relationships>
</file>

<file path=xl/worksheets/_rels/sheet8.xml.rels><?xml version="1.0" encoding="UTF-8" standalone="yes"?>
<Relationships xmlns="http://schemas.openxmlformats.org/package/2006/relationships"><Relationship Id="rId1" Type="http://schemas.openxmlformats.org/officeDocument/2006/relationships/table" Target="../tables/table4.xml"/></Relationships>
</file>

<file path=xl/worksheets/_rels/sheet9.xml.rels><?xml version="1.0" encoding="UTF-8" standalone="yes"?>
<Relationships xmlns="http://schemas.openxmlformats.org/package/2006/relationships"><Relationship Id="rId1" Type="http://schemas.openxmlformats.org/officeDocument/2006/relationships/table" Target="../tables/table5.xml"/></Relationships>
</file>

<file path=xl/worksheets/_rels/sheet11.xml.rels><?xml version="1.0" encoding="UTF-8" standalone="yes"?>
<Relationships xmlns="http://schemas.openxmlformats.org/package/2006/relationships"><Relationship Id="rId1" Type="http://schemas.openxmlformats.org/officeDocument/2006/relationships/table" Target="../tables/table6.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A9E2D6-C3D0-4D96-A140-9BC61755270E}">
  <sheetPr codeName="Feuil13"/>
  <dimension ref="A1:B8"/>
  <sheetViews>
    <sheetView zoomScaleNormal="100" workbookViewId="0">
      <selection activeCell="B7" sqref="B7"/>
    </sheetView>
  </sheetViews>
  <sheetFormatPr baseColWidth="10" defaultRowHeight="12.75" x14ac:dyDescent="0.2"/>
  <cols>
    <col min="1" max="1" width="22.42578125" style="3" bestFit="1" customWidth="1"/>
    <col min="2" max="2" width="106" style="62" bestFit="1" customWidth="1"/>
  </cols>
  <sheetData>
    <row r="1" spans="1:2" x14ac:dyDescent="0.2">
      <c r="A1" s="143"/>
      <c r="B1" s="67" t="s">
        <v>281</v>
      </c>
    </row>
    <row r="2" spans="1:2" x14ac:dyDescent="0.2">
      <c r="A2" s="148" t="s">
        <v>300</v>
      </c>
      <c r="B2" s="67" t="s">
        <v>287</v>
      </c>
    </row>
    <row r="3" spans="1:2" ht="38.25" x14ac:dyDescent="0.2">
      <c r="A3" s="148" t="s">
        <v>282</v>
      </c>
      <c r="B3" s="135" t="s">
        <v>288</v>
      </c>
    </row>
    <row r="4" spans="1:2" x14ac:dyDescent="0.2">
      <c r="A4" s="149" t="s">
        <v>283</v>
      </c>
      <c r="B4" s="67" t="s">
        <v>289</v>
      </c>
    </row>
    <row r="5" spans="1:2" ht="38.25" x14ac:dyDescent="0.2">
      <c r="A5" s="149" t="s">
        <v>284</v>
      </c>
      <c r="B5" s="135" t="s">
        <v>302</v>
      </c>
    </row>
    <row r="6" spans="1:2" ht="63.75" x14ac:dyDescent="0.2">
      <c r="A6" s="150" t="s">
        <v>285</v>
      </c>
      <c r="B6" s="135" t="s">
        <v>298</v>
      </c>
    </row>
    <row r="7" spans="1:2" ht="51" x14ac:dyDescent="0.2">
      <c r="A7" s="150" t="s">
        <v>286</v>
      </c>
      <c r="B7" s="135" t="s">
        <v>299</v>
      </c>
    </row>
    <row r="8" spans="1:2" ht="89.25" x14ac:dyDescent="0.2">
      <c r="A8" s="151" t="s">
        <v>290</v>
      </c>
      <c r="B8" s="135" t="s">
        <v>301</v>
      </c>
    </row>
  </sheetData>
  <sheetProtection selectLockedCells="1"/>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35484-969F-47F6-9734-16FA7042E01C}">
  <sheetPr codeName="Feuil1">
    <tabColor theme="7" tint="0.39997558519241921"/>
  </sheetPr>
  <dimension ref="A1:O36"/>
  <sheetViews>
    <sheetView workbookViewId="0">
      <pane xSplit="4" ySplit="1" topLeftCell="E2" activePane="bottomRight" state="frozen"/>
      <selection pane="topRight" activeCell="E1" sqref="E1"/>
      <selection pane="bottomLeft" activeCell="A2" sqref="A2"/>
      <selection pane="bottomRight" activeCell="D8" sqref="D8"/>
    </sheetView>
  </sheetViews>
  <sheetFormatPr baseColWidth="10" defaultRowHeight="12.75" x14ac:dyDescent="0.2"/>
  <cols>
    <col min="1" max="1" width="3" bestFit="1" customWidth="1"/>
    <col min="2" max="2" width="10" customWidth="1"/>
    <col min="3" max="3" width="30.5703125" style="63" customWidth="1"/>
    <col min="4" max="4" width="32.85546875" style="63" customWidth="1"/>
    <col min="5" max="5" width="27.28515625" style="63" bestFit="1" customWidth="1"/>
    <col min="6" max="6" width="19.42578125" style="63" bestFit="1" customWidth="1"/>
    <col min="7" max="7" width="17.7109375" style="61" bestFit="1" customWidth="1"/>
    <col min="8" max="8" width="19.7109375" style="62" customWidth="1"/>
    <col min="9" max="9" width="45.7109375" style="136" customWidth="1"/>
    <col min="10" max="10" width="22.5703125" style="136" bestFit="1" customWidth="1"/>
    <col min="11" max="11" width="35.28515625" style="136" bestFit="1" customWidth="1"/>
    <col min="12" max="12" width="57.140625" style="63" customWidth="1"/>
    <col min="14" max="14" width="13" style="63" customWidth="1"/>
  </cols>
  <sheetData>
    <row r="1" spans="1:15" s="146" customFormat="1" ht="13.5" customHeight="1" thickTop="1" x14ac:dyDescent="0.2">
      <c r="A1" s="146" t="s">
        <v>272</v>
      </c>
      <c r="B1" s="100" t="s">
        <v>47</v>
      </c>
      <c r="C1" s="101" t="s">
        <v>48</v>
      </c>
      <c r="D1" s="101" t="s">
        <v>55</v>
      </c>
      <c r="E1" s="101" t="s">
        <v>54</v>
      </c>
      <c r="F1" s="101" t="s">
        <v>273</v>
      </c>
      <c r="G1" s="102" t="s">
        <v>56</v>
      </c>
      <c r="H1" s="103" t="s">
        <v>52</v>
      </c>
      <c r="I1" s="103" t="s">
        <v>53</v>
      </c>
      <c r="J1" s="103" t="s">
        <v>107</v>
      </c>
      <c r="K1" s="103" t="s">
        <v>108</v>
      </c>
      <c r="L1" s="101" t="s">
        <v>57</v>
      </c>
      <c r="M1" s="144" t="s">
        <v>75</v>
      </c>
      <c r="N1" s="145" t="s">
        <v>78</v>
      </c>
      <c r="O1" s="147" t="s">
        <v>81</v>
      </c>
    </row>
    <row r="2" spans="1:15" ht="25.5" x14ac:dyDescent="0.2">
      <c r="A2">
        <f>ROW(A1)</f>
        <v>1</v>
      </c>
      <c r="B2" s="94" t="s">
        <v>62</v>
      </c>
      <c r="C2" s="98" t="s">
        <v>304</v>
      </c>
      <c r="D2" s="98" t="s">
        <v>305</v>
      </c>
      <c r="E2" s="98" t="s">
        <v>306</v>
      </c>
      <c r="F2" s="98" t="s">
        <v>307</v>
      </c>
      <c r="G2" s="188">
        <v>33156</v>
      </c>
      <c r="H2" s="189" t="s">
        <v>308</v>
      </c>
      <c r="I2" s="190" t="s">
        <v>309</v>
      </c>
      <c r="J2" s="191" t="s">
        <v>310</v>
      </c>
      <c r="K2" s="190" t="s">
        <v>109</v>
      </c>
      <c r="L2" s="95"/>
      <c r="M2" s="94" t="s">
        <v>77</v>
      </c>
      <c r="N2" s="95"/>
      <c r="O2" s="192" t="s">
        <v>6</v>
      </c>
    </row>
    <row r="3" spans="1:15" x14ac:dyDescent="0.2">
      <c r="A3">
        <f t="shared" ref="A3:A31" si="0">ROW(A2)</f>
        <v>2</v>
      </c>
      <c r="B3" s="94" t="s">
        <v>72</v>
      </c>
      <c r="C3" s="98" t="s">
        <v>315</v>
      </c>
      <c r="D3" s="95" t="s">
        <v>316</v>
      </c>
      <c r="E3" s="98"/>
      <c r="F3" s="98"/>
      <c r="G3" s="188"/>
      <c r="H3" s="189"/>
      <c r="I3" s="190"/>
      <c r="J3" s="191"/>
      <c r="K3" s="190"/>
      <c r="L3" s="95"/>
      <c r="M3" s="94"/>
      <c r="N3" s="95"/>
      <c r="O3" s="192"/>
    </row>
    <row r="4" spans="1:15" x14ac:dyDescent="0.2">
      <c r="A4">
        <f t="shared" si="0"/>
        <v>3</v>
      </c>
      <c r="B4" s="94"/>
      <c r="C4" s="98"/>
      <c r="D4" s="95"/>
      <c r="E4" s="98"/>
      <c r="F4" s="98"/>
      <c r="G4" s="188"/>
      <c r="H4" s="189"/>
      <c r="I4" s="190"/>
      <c r="J4" s="191"/>
      <c r="K4" s="190"/>
      <c r="L4" s="95"/>
      <c r="M4" s="94"/>
      <c r="N4" s="95"/>
      <c r="O4" s="192"/>
    </row>
    <row r="5" spans="1:15" x14ac:dyDescent="0.2">
      <c r="A5">
        <f t="shared" si="0"/>
        <v>4</v>
      </c>
      <c r="B5" s="94"/>
      <c r="C5" s="98"/>
      <c r="D5" s="98"/>
      <c r="E5" s="98"/>
      <c r="F5" s="98"/>
      <c r="G5" s="188"/>
      <c r="H5" s="189"/>
      <c r="I5" s="190"/>
      <c r="J5" s="190"/>
      <c r="K5" s="190"/>
      <c r="L5" s="95"/>
      <c r="M5" s="96"/>
      <c r="N5" s="95"/>
      <c r="O5" s="192"/>
    </row>
    <row r="6" spans="1:15" x14ac:dyDescent="0.2">
      <c r="A6">
        <f t="shared" si="0"/>
        <v>5</v>
      </c>
      <c r="B6" s="94"/>
      <c r="C6" s="98"/>
      <c r="D6" s="95"/>
      <c r="E6" s="98"/>
      <c r="F6" s="98"/>
      <c r="G6" s="188"/>
      <c r="H6" s="189"/>
      <c r="I6" s="190"/>
      <c r="J6" s="191"/>
      <c r="K6" s="190"/>
      <c r="L6" s="95"/>
      <c r="M6" s="96"/>
      <c r="N6" s="95"/>
      <c r="O6" s="192"/>
    </row>
    <row r="7" spans="1:15" x14ac:dyDescent="0.2">
      <c r="A7">
        <f t="shared" si="0"/>
        <v>6</v>
      </c>
      <c r="B7" s="94"/>
      <c r="C7" s="98"/>
      <c r="D7" s="95"/>
      <c r="E7" s="98"/>
      <c r="F7" s="98"/>
      <c r="G7" s="188"/>
      <c r="H7" s="189"/>
      <c r="I7" s="190"/>
      <c r="J7" s="191"/>
      <c r="K7" s="190"/>
      <c r="L7" s="95"/>
      <c r="M7" s="94"/>
      <c r="N7" s="95"/>
      <c r="O7" s="192"/>
    </row>
    <row r="8" spans="1:15" x14ac:dyDescent="0.2">
      <c r="A8">
        <f t="shared" si="0"/>
        <v>7</v>
      </c>
      <c r="B8" s="94"/>
      <c r="C8" s="98"/>
      <c r="D8" s="95"/>
      <c r="E8" s="98"/>
      <c r="F8" s="98"/>
      <c r="G8" s="188"/>
      <c r="H8" s="189"/>
      <c r="I8" s="190"/>
      <c r="J8" s="191"/>
      <c r="K8" s="190"/>
      <c r="L8" s="95"/>
      <c r="M8" s="94"/>
      <c r="N8" s="95"/>
      <c r="O8" s="192"/>
    </row>
    <row r="9" spans="1:15" x14ac:dyDescent="0.2">
      <c r="A9">
        <f t="shared" si="0"/>
        <v>8</v>
      </c>
      <c r="B9" s="94"/>
      <c r="C9" s="98"/>
      <c r="D9" s="95"/>
      <c r="E9" s="98"/>
      <c r="F9" s="98"/>
      <c r="G9" s="188"/>
      <c r="H9" s="189"/>
      <c r="I9" s="190"/>
      <c r="J9" s="191"/>
      <c r="K9" s="190"/>
      <c r="L9" s="95"/>
      <c r="M9" s="94"/>
      <c r="N9" s="95"/>
      <c r="O9" s="192"/>
    </row>
    <row r="10" spans="1:15" x14ac:dyDescent="0.2">
      <c r="A10">
        <f t="shared" si="0"/>
        <v>9</v>
      </c>
      <c r="B10" s="94"/>
      <c r="C10" s="98"/>
      <c r="D10" s="95"/>
      <c r="E10" s="98"/>
      <c r="F10" s="98"/>
      <c r="G10" s="188"/>
      <c r="H10" s="189"/>
      <c r="I10" s="190"/>
      <c r="J10" s="191"/>
      <c r="K10" s="190"/>
      <c r="L10" s="95"/>
      <c r="M10" s="94"/>
      <c r="N10" s="95"/>
      <c r="O10" s="192"/>
    </row>
    <row r="11" spans="1:15" x14ac:dyDescent="0.2">
      <c r="A11">
        <f t="shared" si="0"/>
        <v>10</v>
      </c>
      <c r="B11" s="94"/>
      <c r="C11" s="98"/>
      <c r="D11" s="95"/>
      <c r="E11" s="98"/>
      <c r="F11" s="98"/>
      <c r="G11" s="188"/>
      <c r="H11" s="189"/>
      <c r="I11" s="190"/>
      <c r="J11" s="191"/>
      <c r="K11" s="190"/>
      <c r="L11" s="95"/>
      <c r="M11" s="94"/>
      <c r="N11" s="95"/>
      <c r="O11" s="192"/>
    </row>
    <row r="12" spans="1:15" x14ac:dyDescent="0.2">
      <c r="A12">
        <f t="shared" si="0"/>
        <v>11</v>
      </c>
      <c r="B12" s="94"/>
      <c r="C12" s="98"/>
      <c r="D12" s="95"/>
      <c r="E12" s="98"/>
      <c r="F12" s="98"/>
      <c r="G12" s="188"/>
      <c r="H12" s="189"/>
      <c r="I12" s="190"/>
      <c r="J12" s="191"/>
      <c r="K12" s="190"/>
      <c r="L12" s="95"/>
      <c r="M12" s="94"/>
      <c r="N12" s="95"/>
      <c r="O12" s="192"/>
    </row>
    <row r="13" spans="1:15" x14ac:dyDescent="0.2">
      <c r="A13">
        <f t="shared" si="0"/>
        <v>12</v>
      </c>
      <c r="B13" s="94"/>
      <c r="C13" s="98"/>
      <c r="D13" s="95"/>
      <c r="E13" s="98"/>
      <c r="F13" s="98"/>
      <c r="G13" s="188"/>
      <c r="H13" s="189"/>
      <c r="I13" s="190"/>
      <c r="J13" s="191"/>
      <c r="K13" s="190"/>
      <c r="L13" s="95"/>
      <c r="M13" s="94"/>
      <c r="N13" s="95"/>
      <c r="O13" s="192"/>
    </row>
    <row r="14" spans="1:15" x14ac:dyDescent="0.2">
      <c r="A14">
        <f t="shared" si="0"/>
        <v>13</v>
      </c>
      <c r="B14" s="94"/>
      <c r="C14" s="98"/>
      <c r="D14" s="95"/>
      <c r="E14" s="98"/>
      <c r="F14" s="98"/>
      <c r="G14" s="188"/>
      <c r="H14" s="189"/>
      <c r="I14" s="190"/>
      <c r="J14" s="191"/>
      <c r="K14" s="190"/>
      <c r="L14" s="95"/>
      <c r="M14" s="94"/>
      <c r="N14" s="95"/>
      <c r="O14" s="192"/>
    </row>
    <row r="15" spans="1:15" x14ac:dyDescent="0.2">
      <c r="A15">
        <f t="shared" si="0"/>
        <v>14</v>
      </c>
      <c r="B15" s="94"/>
      <c r="C15" s="98"/>
      <c r="D15" s="95"/>
      <c r="E15" s="98"/>
      <c r="F15" s="98"/>
      <c r="G15" s="188"/>
      <c r="H15" s="189"/>
      <c r="I15" s="190"/>
      <c r="J15" s="191"/>
      <c r="K15" s="190"/>
      <c r="L15" s="95"/>
      <c r="M15" s="94"/>
      <c r="N15" s="95"/>
      <c r="O15" s="192"/>
    </row>
    <row r="16" spans="1:15" x14ac:dyDescent="0.2">
      <c r="A16">
        <f t="shared" si="0"/>
        <v>15</v>
      </c>
      <c r="B16" s="94"/>
      <c r="C16" s="98"/>
      <c r="D16" s="95"/>
      <c r="E16" s="98"/>
      <c r="F16" s="98"/>
      <c r="G16" s="188"/>
      <c r="H16" s="189"/>
      <c r="I16" s="190"/>
      <c r="J16" s="191"/>
      <c r="K16" s="190"/>
      <c r="L16" s="95"/>
      <c r="M16" s="94"/>
      <c r="N16" s="95"/>
      <c r="O16" s="192"/>
    </row>
    <row r="17" spans="1:15" x14ac:dyDescent="0.2">
      <c r="A17">
        <f t="shared" si="0"/>
        <v>16</v>
      </c>
      <c r="B17" s="94"/>
      <c r="C17" s="98"/>
      <c r="D17" s="95"/>
      <c r="E17" s="98"/>
      <c r="F17" s="98"/>
      <c r="G17" s="188"/>
      <c r="H17" s="189"/>
      <c r="I17" s="190"/>
      <c r="J17" s="191"/>
      <c r="K17" s="190"/>
      <c r="L17" s="95"/>
      <c r="M17" s="94"/>
      <c r="N17" s="95"/>
      <c r="O17" s="192"/>
    </row>
    <row r="18" spans="1:15" x14ac:dyDescent="0.2">
      <c r="A18">
        <f t="shared" si="0"/>
        <v>17</v>
      </c>
      <c r="B18" s="94"/>
      <c r="C18" s="98"/>
      <c r="D18" s="95"/>
      <c r="E18" s="98"/>
      <c r="F18" s="98"/>
      <c r="G18" s="188"/>
      <c r="H18" s="189"/>
      <c r="I18" s="190"/>
      <c r="J18" s="191"/>
      <c r="K18" s="190"/>
      <c r="L18" s="95"/>
      <c r="M18" s="94"/>
      <c r="N18" s="95"/>
      <c r="O18" s="192"/>
    </row>
    <row r="19" spans="1:15" x14ac:dyDescent="0.2">
      <c r="A19">
        <f t="shared" si="0"/>
        <v>18</v>
      </c>
      <c r="B19" s="94"/>
      <c r="C19" s="98"/>
      <c r="D19" s="98"/>
      <c r="E19" s="98"/>
      <c r="F19" s="98"/>
      <c r="G19" s="188"/>
      <c r="H19" s="189"/>
      <c r="I19" s="190"/>
      <c r="J19" s="191"/>
      <c r="K19" s="190"/>
      <c r="L19" s="95"/>
      <c r="M19" s="94"/>
      <c r="N19" s="95"/>
      <c r="O19" s="192"/>
    </row>
    <row r="20" spans="1:15" x14ac:dyDescent="0.2">
      <c r="A20">
        <f t="shared" si="0"/>
        <v>19</v>
      </c>
      <c r="B20" s="94"/>
      <c r="C20" s="98"/>
      <c r="D20" s="95"/>
      <c r="E20" s="98"/>
      <c r="F20" s="98"/>
      <c r="G20" s="188"/>
      <c r="H20" s="189"/>
      <c r="I20" s="190"/>
      <c r="J20" s="191"/>
      <c r="K20" s="190"/>
      <c r="L20" s="95"/>
      <c r="M20" s="94"/>
      <c r="N20" s="95"/>
      <c r="O20" s="192"/>
    </row>
    <row r="21" spans="1:15" x14ac:dyDescent="0.2">
      <c r="A21">
        <f t="shared" si="0"/>
        <v>20</v>
      </c>
      <c r="B21" s="94"/>
      <c r="C21" s="98"/>
      <c r="D21" s="95"/>
      <c r="E21" s="98"/>
      <c r="F21" s="98"/>
      <c r="G21" s="188"/>
      <c r="H21" s="189"/>
      <c r="I21" s="190"/>
      <c r="J21" s="191"/>
      <c r="K21" s="190"/>
      <c r="L21" s="95"/>
      <c r="M21" s="94"/>
      <c r="N21" s="95"/>
      <c r="O21" s="192"/>
    </row>
    <row r="22" spans="1:15" x14ac:dyDescent="0.2">
      <c r="A22">
        <f t="shared" si="0"/>
        <v>21</v>
      </c>
      <c r="B22" s="94"/>
      <c r="C22" s="98"/>
      <c r="D22" s="95"/>
      <c r="E22" s="98"/>
      <c r="F22" s="98"/>
      <c r="G22" s="188"/>
      <c r="H22" s="189"/>
      <c r="I22" s="190"/>
      <c r="J22" s="191"/>
      <c r="K22" s="190"/>
      <c r="L22" s="95"/>
      <c r="M22" s="94"/>
      <c r="N22" s="95"/>
      <c r="O22" s="192"/>
    </row>
    <row r="23" spans="1:15" x14ac:dyDescent="0.2">
      <c r="A23">
        <f t="shared" si="0"/>
        <v>22</v>
      </c>
      <c r="B23" s="94"/>
      <c r="C23" s="98"/>
      <c r="D23" s="95"/>
      <c r="E23" s="98"/>
      <c r="F23" s="98"/>
      <c r="G23" s="188"/>
      <c r="H23" s="189"/>
      <c r="I23" s="190"/>
      <c r="J23" s="191"/>
      <c r="K23" s="190"/>
      <c r="L23" s="95"/>
      <c r="M23" s="94"/>
      <c r="N23" s="95"/>
      <c r="O23" s="192"/>
    </row>
    <row r="24" spans="1:15" x14ac:dyDescent="0.2">
      <c r="A24">
        <f t="shared" si="0"/>
        <v>23</v>
      </c>
      <c r="B24" s="94"/>
      <c r="C24" s="95"/>
      <c r="D24" s="95"/>
      <c r="E24" s="95"/>
      <c r="F24" s="95"/>
      <c r="G24" s="188"/>
      <c r="H24" s="193"/>
      <c r="I24" s="194"/>
      <c r="J24" s="194"/>
      <c r="K24" s="194"/>
      <c r="L24" s="95"/>
      <c r="M24" s="96"/>
      <c r="N24" s="95"/>
      <c r="O24" s="105"/>
    </row>
    <row r="25" spans="1:15" x14ac:dyDescent="0.2">
      <c r="A25">
        <f t="shared" si="0"/>
        <v>24</v>
      </c>
      <c r="B25" s="94"/>
      <c r="C25" s="95"/>
      <c r="D25" s="95"/>
      <c r="E25" s="95"/>
      <c r="F25" s="95"/>
      <c r="G25" s="188"/>
      <c r="H25" s="193"/>
      <c r="I25" s="194"/>
      <c r="J25" s="194"/>
      <c r="K25" s="194"/>
      <c r="L25" s="95"/>
      <c r="M25" s="96"/>
      <c r="N25" s="95"/>
      <c r="O25" s="105"/>
    </row>
    <row r="26" spans="1:15" x14ac:dyDescent="0.2">
      <c r="A26">
        <f t="shared" si="0"/>
        <v>25</v>
      </c>
      <c r="B26" s="94"/>
      <c r="C26" s="95"/>
      <c r="D26" s="95"/>
      <c r="E26" s="95"/>
      <c r="F26" s="95"/>
      <c r="G26" s="188"/>
      <c r="H26" s="193"/>
      <c r="I26" s="194"/>
      <c r="J26" s="194"/>
      <c r="K26" s="194"/>
      <c r="L26" s="95"/>
      <c r="M26" s="96"/>
      <c r="N26" s="95"/>
      <c r="O26" s="105"/>
    </row>
    <row r="27" spans="1:15" x14ac:dyDescent="0.2">
      <c r="A27">
        <f t="shared" si="0"/>
        <v>26</v>
      </c>
      <c r="B27" s="94"/>
      <c r="C27" s="95"/>
      <c r="D27" s="95"/>
      <c r="E27" s="95"/>
      <c r="F27" s="95"/>
      <c r="G27" s="188"/>
      <c r="H27" s="193"/>
      <c r="I27" s="194"/>
      <c r="J27" s="194"/>
      <c r="K27" s="194"/>
      <c r="L27" s="95"/>
      <c r="M27" s="96"/>
      <c r="N27" s="95"/>
      <c r="O27" s="105"/>
    </row>
    <row r="28" spans="1:15" x14ac:dyDescent="0.2">
      <c r="A28">
        <f t="shared" si="0"/>
        <v>27</v>
      </c>
      <c r="B28" s="94"/>
      <c r="C28" s="95"/>
      <c r="D28" s="95"/>
      <c r="E28" s="95"/>
      <c r="F28" s="95"/>
      <c r="G28" s="188"/>
      <c r="H28" s="193"/>
      <c r="I28" s="194"/>
      <c r="J28" s="194"/>
      <c r="K28" s="194"/>
      <c r="L28" s="95"/>
      <c r="M28" s="96"/>
      <c r="N28" s="95"/>
      <c r="O28" s="105"/>
    </row>
    <row r="29" spans="1:15" x14ac:dyDescent="0.2">
      <c r="A29">
        <f t="shared" si="0"/>
        <v>28</v>
      </c>
      <c r="B29" s="94"/>
      <c r="C29" s="95"/>
      <c r="D29" s="95"/>
      <c r="E29" s="95"/>
      <c r="F29" s="95"/>
      <c r="G29" s="188"/>
      <c r="H29" s="193"/>
      <c r="I29" s="194"/>
      <c r="J29" s="194"/>
      <c r="K29" s="194"/>
      <c r="L29" s="95"/>
      <c r="M29" s="96"/>
      <c r="N29" s="95"/>
      <c r="O29" s="105"/>
    </row>
    <row r="30" spans="1:15" x14ac:dyDescent="0.2">
      <c r="A30">
        <f t="shared" si="0"/>
        <v>29</v>
      </c>
      <c r="B30" s="96"/>
      <c r="C30" s="95"/>
      <c r="D30" s="95"/>
      <c r="E30" s="95"/>
      <c r="F30" s="95"/>
      <c r="G30" s="188"/>
      <c r="H30" s="193"/>
      <c r="I30" s="194"/>
      <c r="J30" s="194"/>
      <c r="K30" s="194"/>
      <c r="L30" s="95"/>
      <c r="M30" s="96"/>
      <c r="N30" s="95"/>
      <c r="O30" s="105"/>
    </row>
    <row r="31" spans="1:15" x14ac:dyDescent="0.2">
      <c r="A31">
        <f t="shared" si="0"/>
        <v>30</v>
      </c>
      <c r="B31" s="96"/>
      <c r="C31" s="95"/>
      <c r="D31" s="95"/>
      <c r="E31" s="95"/>
      <c r="F31" s="95"/>
      <c r="G31" s="188"/>
      <c r="H31" s="193"/>
      <c r="I31" s="194"/>
      <c r="J31" s="194"/>
      <c r="K31" s="194"/>
      <c r="L31" s="95"/>
      <c r="M31" s="96"/>
      <c r="N31" s="95"/>
      <c r="O31" s="105"/>
    </row>
    <row r="32" spans="1:15" x14ac:dyDescent="0.2">
      <c r="A32">
        <f t="shared" ref="A32:A36" si="1">ROW(A31)</f>
        <v>31</v>
      </c>
      <c r="B32" s="94"/>
      <c r="C32" s="95"/>
      <c r="D32" s="95"/>
      <c r="E32" s="95"/>
      <c r="F32" s="95"/>
      <c r="G32" s="188"/>
      <c r="H32" s="193"/>
      <c r="I32" s="194"/>
      <c r="J32" s="194"/>
      <c r="K32" s="194"/>
      <c r="L32" s="95"/>
      <c r="M32" s="96"/>
      <c r="N32" s="95"/>
      <c r="O32" s="105"/>
    </row>
    <row r="33" spans="1:15" x14ac:dyDescent="0.2">
      <c r="A33">
        <f t="shared" si="1"/>
        <v>32</v>
      </c>
      <c r="B33" s="94"/>
      <c r="C33" s="95"/>
      <c r="D33" s="95"/>
      <c r="E33" s="95"/>
      <c r="F33" s="95"/>
      <c r="G33" s="188"/>
      <c r="H33" s="193"/>
      <c r="I33" s="194"/>
      <c r="J33" s="194"/>
      <c r="K33" s="194"/>
      <c r="L33" s="95"/>
      <c r="M33" s="96"/>
      <c r="N33" s="95"/>
      <c r="O33" s="105"/>
    </row>
    <row r="34" spans="1:15" x14ac:dyDescent="0.2">
      <c r="A34">
        <f t="shared" si="1"/>
        <v>33</v>
      </c>
      <c r="B34" s="94"/>
      <c r="C34" s="95"/>
      <c r="D34" s="95"/>
      <c r="E34" s="95"/>
      <c r="F34" s="95"/>
      <c r="G34" s="188"/>
      <c r="H34" s="193"/>
      <c r="I34" s="194"/>
      <c r="J34" s="194"/>
      <c r="K34" s="194"/>
      <c r="L34" s="95"/>
      <c r="M34" s="96"/>
      <c r="N34" s="95"/>
      <c r="O34" s="105"/>
    </row>
    <row r="35" spans="1:15" x14ac:dyDescent="0.2">
      <c r="A35">
        <f t="shared" si="1"/>
        <v>34</v>
      </c>
      <c r="B35" s="94"/>
      <c r="C35" s="95"/>
      <c r="D35" s="95"/>
      <c r="E35" s="95"/>
      <c r="F35" s="95"/>
      <c r="G35" s="188"/>
      <c r="H35" s="193"/>
      <c r="I35" s="194"/>
      <c r="J35" s="194"/>
      <c r="K35" s="194"/>
      <c r="L35" s="95"/>
      <c r="M35" s="96"/>
      <c r="N35" s="95"/>
      <c r="O35" s="105"/>
    </row>
    <row r="36" spans="1:15" x14ac:dyDescent="0.2">
      <c r="A36">
        <f t="shared" si="1"/>
        <v>35</v>
      </c>
      <c r="B36" s="195"/>
      <c r="C36" s="196"/>
      <c r="D36" s="196"/>
      <c r="E36" s="196"/>
      <c r="F36" s="196"/>
      <c r="G36" s="197"/>
      <c r="H36" s="198"/>
      <c r="I36" s="199"/>
      <c r="J36" s="199"/>
      <c r="K36" s="199"/>
      <c r="L36" s="196"/>
      <c r="M36" s="200"/>
      <c r="N36" s="196"/>
      <c r="O36" s="201"/>
    </row>
  </sheetData>
  <sheetProtection selectLockedCells="1"/>
  <sortState xmlns:xlrd2="http://schemas.microsoft.com/office/spreadsheetml/2017/richdata2" ref="B2:O23">
    <sortCondition ref="C2:C23"/>
  </sortState>
  <hyperlinks>
    <hyperlink ref="J2" r:id="rId1" xr:uid="{9A44E920-C136-40AA-9050-149D9045A1A6}"/>
  </hyperlinks>
  <pageMargins left="0.7" right="0.7" top="0.75" bottom="0.75" header="0.3" footer="0.3"/>
  <tableParts count="1">
    <tablePart r:id="rId2"/>
  </tableParts>
  <extLst>
    <ext xmlns:x14="http://schemas.microsoft.com/office/spreadsheetml/2009/9/main" uri="{CCE6A557-97BC-4b89-ADB6-D9C93CAAB3DF}">
      <x14:dataValidations xmlns:xm="http://schemas.microsoft.com/office/excel/2006/main" count="4">
        <x14:dataValidation type="list" allowBlank="1" showInputMessage="1" showErrorMessage="1" xr:uid="{893DDB3F-64D2-4604-A95C-90AA0C24EE5E}">
          <x14:formula1>
            <xm:f>listes!$A$2:$A$3</xm:f>
          </x14:formula1>
          <xm:sqref>M2:M36</xm:sqref>
        </x14:dataValidation>
        <x14:dataValidation type="list" allowBlank="1" showInputMessage="1" showErrorMessage="1" xr:uid="{E8CE26FC-406F-4E44-A420-9105E947A0B5}">
          <x14:formula1>
            <xm:f>listes!$B$2:$B$4</xm:f>
          </x14:formula1>
          <xm:sqref>N2:N36</xm:sqref>
        </x14:dataValidation>
        <x14:dataValidation type="list" allowBlank="1" showInputMessage="1" showErrorMessage="1" xr:uid="{EBAB265F-C162-403B-B4A5-008201568DA6}">
          <x14:formula1>
            <xm:f>listes!$C$1:$C$8</xm:f>
          </x14:formula1>
          <xm:sqref>O2:O36</xm:sqref>
        </x14:dataValidation>
        <x14:dataValidation type="list" allowBlank="1" showInputMessage="1" showErrorMessage="1" xr:uid="{9D883488-934B-4250-9DE8-430E5D2003D2}">
          <x14:formula1>
            <xm:f>listes!$I$1:$I$2</xm:f>
          </x14:formula1>
          <xm:sqref>B1:B1048576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tabColor theme="7" tint="0.39997558519241921"/>
  </sheetPr>
  <dimension ref="A1:L41"/>
  <sheetViews>
    <sheetView view="pageBreakPreview" zoomScale="60" zoomScaleNormal="80" zoomScalePageLayoutView="50" workbookViewId="0">
      <selection activeCell="D4" sqref="D4"/>
    </sheetView>
  </sheetViews>
  <sheetFormatPr baseColWidth="10" defaultRowHeight="12.75" x14ac:dyDescent="0.2"/>
  <cols>
    <col min="1" max="1" width="7.7109375" customWidth="1"/>
    <col min="2" max="2" width="34.5703125" style="92" customWidth="1"/>
    <col min="3" max="3" width="8.140625" bestFit="1" customWidth="1"/>
    <col min="4" max="4" width="20.5703125" customWidth="1"/>
    <col min="5" max="5" width="27.5703125" customWidth="1"/>
    <col min="6" max="6" width="20.7109375" style="162" customWidth="1"/>
    <col min="7" max="7" width="27.5703125" style="92" customWidth="1"/>
    <col min="8" max="8" width="13.5703125" hidden="1" customWidth="1"/>
    <col min="9" max="9" width="30.7109375" style="2" customWidth="1"/>
    <col min="10" max="10" width="30.7109375" style="43" customWidth="1"/>
    <col min="11" max="11" width="12.5703125" customWidth="1"/>
    <col min="12" max="12" width="10.85546875" style="2"/>
  </cols>
  <sheetData>
    <row r="1" spans="1:12" ht="69.95" customHeight="1" thickTop="1" thickBot="1" x14ac:dyDescent="0.25">
      <c r="A1" s="202" t="s">
        <v>44</v>
      </c>
      <c r="B1" s="203"/>
      <c r="C1" s="152"/>
      <c r="D1" s="58" t="s">
        <v>58</v>
      </c>
      <c r="E1" s="208" t="s">
        <v>59</v>
      </c>
      <c r="F1" s="209"/>
      <c r="G1" s="210"/>
      <c r="H1" s="163"/>
      <c r="I1" s="204" t="s">
        <v>46</v>
      </c>
      <c r="J1" s="206" t="s">
        <v>45</v>
      </c>
      <c r="L1"/>
    </row>
    <row r="2" spans="1:12" ht="90" customHeight="1" thickTop="1" thickBot="1" x14ac:dyDescent="0.25">
      <c r="A2" s="164" t="s">
        <v>0</v>
      </c>
      <c r="B2" s="165" t="s">
        <v>60</v>
      </c>
      <c r="C2" s="153" t="s">
        <v>61</v>
      </c>
      <c r="D2" s="59" t="s">
        <v>48</v>
      </c>
      <c r="E2" s="59" t="s">
        <v>49</v>
      </c>
      <c r="F2" s="154" t="s">
        <v>50</v>
      </c>
      <c r="G2" s="60" t="s">
        <v>51</v>
      </c>
      <c r="H2" s="166"/>
      <c r="I2" s="205"/>
      <c r="J2" s="207"/>
      <c r="L2"/>
    </row>
    <row r="3" spans="1:12" ht="45" customHeight="1" x14ac:dyDescent="0.2">
      <c r="A3" s="1">
        <v>1</v>
      </c>
      <c r="B3" s="55"/>
      <c r="C3" s="155" t="str">
        <f>'LISTING PROMO'!B2</f>
        <v>Mme</v>
      </c>
      <c r="D3" s="156" t="str">
        <f>'LISTING PROMO'!C2</f>
        <v>TEST</v>
      </c>
      <c r="E3" s="157" t="str">
        <f>'LISTING PROMO'!E2&amp;'LISTING PROMO'!F2</f>
        <v>Prénom TestAutre prénom test</v>
      </c>
      <c r="F3" s="158">
        <f>'LISTING PROMO'!G2</f>
        <v>33156</v>
      </c>
      <c r="G3" s="54"/>
      <c r="H3" s="46" t="e">
        <f>IF(OR((AND(#REF!="",#REF!="",#REF!="Equivalence",#REF!="Equivalence")),(AND(#REF!="",#REF!&gt;=10,#REF!="EQUIVALENCE",#REF!="EQUIVALENCE")),(AND(#REF!&gt;=10,#REF!&gt;=10,#REF!="OUI",#REF!="OUI")),(AND(#REF!="",#REF!&gt;=10,#REF!="Equivalence",#REF!="OUI"))),"Validé","Non Validé")</f>
        <v>#REF!</v>
      </c>
      <c r="I3" s="56"/>
      <c r="J3" s="57"/>
      <c r="L3"/>
    </row>
    <row r="4" spans="1:12" ht="45" customHeight="1" x14ac:dyDescent="0.2">
      <c r="A4" s="1">
        <v>2</v>
      </c>
      <c r="B4" s="55"/>
      <c r="C4" s="155" t="str">
        <f>'LISTING PROMO'!B3</f>
        <v>Mr</v>
      </c>
      <c r="D4" s="156" t="str">
        <f>'LISTING PROMO'!C3</f>
        <v>test</v>
      </c>
      <c r="E4" s="157" t="str">
        <f>'LISTING PROMO'!E3&amp;'LISTING PROMO'!F3</f>
        <v/>
      </c>
      <c r="F4" s="158">
        <f>'LISTING PROMO'!G3</f>
        <v>0</v>
      </c>
      <c r="G4" s="53"/>
      <c r="H4" s="47" t="e">
        <f>IF(OR((AND(#REF!="",#REF!="",#REF!="Equivalence",#REF!="Equivalence")),(AND(#REF!="",#REF!&gt;=10,#REF!="EQUIVALENCE",#REF!="EQUIVALENCE")),(AND(#REF!&gt;=10,#REF!&gt;=10,#REF!="OUI",#REF!="OUI")),(AND(#REF!="",#REF!&gt;=10,#REF!="Equivalence",#REF!="OUI"))),"Validé","Non Validé")</f>
        <v>#REF!</v>
      </c>
      <c r="I4" s="48"/>
      <c r="J4" s="50"/>
      <c r="L4"/>
    </row>
    <row r="5" spans="1:12" ht="45" customHeight="1" x14ac:dyDescent="0.2">
      <c r="A5" s="1">
        <v>3</v>
      </c>
      <c r="B5" s="55"/>
      <c r="C5" s="155">
        <f>'LISTING PROMO'!B4</f>
        <v>0</v>
      </c>
      <c r="D5" s="156">
        <f>'LISTING PROMO'!C4</f>
        <v>0</v>
      </c>
      <c r="E5" s="157" t="str">
        <f>'LISTING PROMO'!E4&amp;'LISTING PROMO'!F4</f>
        <v/>
      </c>
      <c r="F5" s="158">
        <f>'LISTING PROMO'!G4</f>
        <v>0</v>
      </c>
      <c r="G5" s="53"/>
      <c r="H5" s="47" t="e">
        <f>IF(OR((AND(#REF!="",#REF!="",#REF!="Equivalence",#REF!="Equivalence")),(AND(#REF!="",#REF!&gt;=10,#REF!="EQUIVALENCE",#REF!="EQUIVALENCE")),(AND(#REF!&gt;=10,#REF!&gt;=10,#REF!="OUI",#REF!="OUI")),(AND(#REF!="",#REF!&gt;=10,#REF!="Equivalence",#REF!="OUI"))),"Validé","Non Validé")</f>
        <v>#REF!</v>
      </c>
      <c r="I5" s="48"/>
      <c r="J5" s="49"/>
      <c r="L5"/>
    </row>
    <row r="6" spans="1:12" ht="45" customHeight="1" x14ac:dyDescent="0.2">
      <c r="A6" s="1">
        <v>4</v>
      </c>
      <c r="B6" s="55"/>
      <c r="C6" s="155">
        <f>'LISTING PROMO'!B5</f>
        <v>0</v>
      </c>
      <c r="D6" s="156">
        <f>'LISTING PROMO'!C5</f>
        <v>0</v>
      </c>
      <c r="E6" s="157" t="str">
        <f>'LISTING PROMO'!E5&amp;'LISTING PROMO'!F5</f>
        <v/>
      </c>
      <c r="F6" s="158">
        <f>'LISTING PROMO'!G5</f>
        <v>0</v>
      </c>
      <c r="G6" s="54"/>
      <c r="H6" s="47" t="e">
        <f>IF(OR((AND(#REF!="",#REF!="",#REF!="Equivalence",#REF!="Equivalence")),(AND(#REF!="",#REF!&gt;=10,#REF!="EQUIVALENCE",#REF!="EQUIVALENCE")),(AND(#REF!&gt;=10,#REF!&gt;=10,#REF!="OUI",#REF!="OUI")),(AND(#REF!="",#REF!&gt;=10,#REF!="Equivalence",#REF!="OUI"))),"Validé","Non Validé")</f>
        <v>#REF!</v>
      </c>
      <c r="I6" s="48"/>
      <c r="J6" s="50"/>
      <c r="L6"/>
    </row>
    <row r="7" spans="1:12" ht="45" customHeight="1" x14ac:dyDescent="0.2">
      <c r="A7" s="1">
        <v>5</v>
      </c>
      <c r="B7" s="55"/>
      <c r="C7" s="155">
        <f>'LISTING PROMO'!B6</f>
        <v>0</v>
      </c>
      <c r="D7" s="156">
        <f>'LISTING PROMO'!C6</f>
        <v>0</v>
      </c>
      <c r="E7" s="157" t="str">
        <f>'LISTING PROMO'!E6&amp;'LISTING PROMO'!F6</f>
        <v/>
      </c>
      <c r="F7" s="158">
        <f>'LISTING PROMO'!G6</f>
        <v>0</v>
      </c>
      <c r="G7" s="53"/>
      <c r="H7" s="47" t="e">
        <f>IF(OR((AND(#REF!="",#REF!="",#REF!="Equivalence",#REF!="Equivalence")),(AND(#REF!="",#REF!&gt;=10,#REF!="EQUIVALENCE",#REF!="EQUIVALENCE")),(AND(#REF!&gt;=10,#REF!&gt;=10,#REF!="OUI",#REF!="OUI")),(AND(#REF!="",#REF!&gt;=10,#REF!="Equivalence",#REF!="OUI"))),"Validé","Non Validé")</f>
        <v>#REF!</v>
      </c>
      <c r="I7" s="48"/>
      <c r="J7" s="50"/>
      <c r="L7"/>
    </row>
    <row r="8" spans="1:12" ht="45" customHeight="1" x14ac:dyDescent="0.2">
      <c r="A8" s="1">
        <v>6</v>
      </c>
      <c r="B8" s="55"/>
      <c r="C8" s="155">
        <f>'LISTING PROMO'!B7</f>
        <v>0</v>
      </c>
      <c r="D8" s="156">
        <f>'LISTING PROMO'!C7</f>
        <v>0</v>
      </c>
      <c r="E8" s="157" t="str">
        <f>'LISTING PROMO'!E7&amp;'LISTING PROMO'!F7</f>
        <v/>
      </c>
      <c r="F8" s="158">
        <f>'LISTING PROMO'!G7</f>
        <v>0</v>
      </c>
      <c r="G8" s="53"/>
      <c r="H8" s="47" t="e">
        <f>IF(OR((AND(#REF!="",#REF!="",#REF!="Equivalence",#REF!="Equivalence")),(AND(#REF!="",#REF!&gt;=10,#REF!="EQUIVALENCE",#REF!="EQUIVALENCE")),(AND(#REF!&gt;=10,#REF!&gt;=10,#REF!="OUI",#REF!="OUI")),(AND(#REF!="",#REF!&gt;=10,#REF!="Equivalence",#REF!="OUI"))),"Validé","Non Validé")</f>
        <v>#REF!</v>
      </c>
      <c r="I8" s="48"/>
      <c r="J8" s="50"/>
      <c r="L8"/>
    </row>
    <row r="9" spans="1:12" ht="45" customHeight="1" x14ac:dyDescent="0.2">
      <c r="A9" s="1">
        <v>7</v>
      </c>
      <c r="B9" s="55"/>
      <c r="C9" s="155">
        <f>'LISTING PROMO'!B8</f>
        <v>0</v>
      </c>
      <c r="D9" s="156">
        <f>'LISTING PROMO'!C8</f>
        <v>0</v>
      </c>
      <c r="E9" s="157" t="str">
        <f>'LISTING PROMO'!E8&amp;'LISTING PROMO'!F8</f>
        <v/>
      </c>
      <c r="F9" s="158">
        <f>'LISTING PROMO'!G8</f>
        <v>0</v>
      </c>
      <c r="G9" s="53"/>
      <c r="H9" s="47" t="e">
        <f>IF(OR((AND(#REF!="",#REF!="",#REF!="Equivalence",#REF!="Equivalence")),(AND(#REF!="",#REF!&gt;=10,#REF!="EQUIVALENCE",#REF!="EQUIVALENCE")),(AND(#REF!&gt;=10,#REF!&gt;=10,#REF!="OUI",#REF!="OUI")),(AND(#REF!="",#REF!&gt;=10,#REF!="Equivalence",#REF!="OUI"))),"Validé","Non Validé")</f>
        <v>#REF!</v>
      </c>
      <c r="I9" s="48"/>
      <c r="J9" s="50"/>
      <c r="L9"/>
    </row>
    <row r="10" spans="1:12" ht="45" customHeight="1" x14ac:dyDescent="0.2">
      <c r="A10" s="1">
        <v>8</v>
      </c>
      <c r="B10" s="55"/>
      <c r="C10" s="155">
        <f>'LISTING PROMO'!B9</f>
        <v>0</v>
      </c>
      <c r="D10" s="156">
        <f>'LISTING PROMO'!C9</f>
        <v>0</v>
      </c>
      <c r="E10" s="157" t="str">
        <f>'LISTING PROMO'!E9&amp;'LISTING PROMO'!F9</f>
        <v/>
      </c>
      <c r="F10" s="158">
        <f>'LISTING PROMO'!G9</f>
        <v>0</v>
      </c>
      <c r="G10" s="53"/>
      <c r="H10" s="47" t="e">
        <f>IF(OR((AND(#REF!="",#REF!="",#REF!="Equivalence",#REF!="Equivalence")),(AND(#REF!="",#REF!&gt;=10,#REF!="EQUIVALENCE",#REF!="EQUIVALENCE")),(AND(#REF!&gt;=10,#REF!&gt;=10,#REF!="OUI",#REF!="OUI")),(AND(#REF!="",#REF!&gt;=10,#REF!="Equivalence",#REF!="OUI"))),"Validé","Non Validé")</f>
        <v>#REF!</v>
      </c>
      <c r="I10" s="48"/>
      <c r="J10" s="50"/>
      <c r="L10"/>
    </row>
    <row r="11" spans="1:12" ht="45" customHeight="1" x14ac:dyDescent="0.2">
      <c r="A11" s="1">
        <v>9</v>
      </c>
      <c r="B11" s="55"/>
      <c r="C11" s="155">
        <f>'LISTING PROMO'!B10</f>
        <v>0</v>
      </c>
      <c r="D11" s="156">
        <f>'LISTING PROMO'!C10</f>
        <v>0</v>
      </c>
      <c r="E11" s="157" t="str">
        <f>'LISTING PROMO'!E10&amp;'LISTING PROMO'!F10</f>
        <v/>
      </c>
      <c r="F11" s="158">
        <f>'LISTING PROMO'!G10</f>
        <v>0</v>
      </c>
      <c r="G11" s="53"/>
      <c r="H11" s="47" t="e">
        <f>IF(OR((AND(#REF!="",#REF!="",#REF!="Equivalence",#REF!="Equivalence")),(AND(#REF!="",#REF!&gt;=10,#REF!="EQUIVALENCE",#REF!="EQUIVALENCE")),(AND(#REF!&gt;=10,#REF!&gt;=10,#REF!="OUI",#REF!="OUI")),(AND(#REF!="",#REF!&gt;=10,#REF!="Equivalence",#REF!="OUI"))),"Validé","Non Validé")</f>
        <v>#REF!</v>
      </c>
      <c r="I11" s="48"/>
      <c r="J11" s="50"/>
      <c r="L11"/>
    </row>
    <row r="12" spans="1:12" ht="45" customHeight="1" x14ac:dyDescent="0.2">
      <c r="A12" s="1">
        <v>10</v>
      </c>
      <c r="B12" s="55"/>
      <c r="C12" s="155">
        <f>'LISTING PROMO'!B11</f>
        <v>0</v>
      </c>
      <c r="D12" s="156">
        <f>'LISTING PROMO'!C11</f>
        <v>0</v>
      </c>
      <c r="E12" s="157" t="str">
        <f>'LISTING PROMO'!E11&amp;'LISTING PROMO'!F11</f>
        <v/>
      </c>
      <c r="F12" s="158">
        <f>'LISTING PROMO'!G11</f>
        <v>0</v>
      </c>
      <c r="G12" s="53"/>
      <c r="H12" s="47" t="e">
        <f>IF(OR((AND(#REF!="",#REF!="",#REF!="Equivalence",#REF!="Equivalence")),(AND(#REF!="",#REF!&gt;=10,#REF!="EQUIVALENCE",#REF!="EQUIVALENCE")),(AND(#REF!&gt;=10,#REF!&gt;=10,#REF!="OUI",#REF!="OUI")),(AND(#REF!="",#REF!&gt;=10,#REF!="Equivalence",#REF!="OUI"))),"Validé","Non Validé")</f>
        <v>#REF!</v>
      </c>
      <c r="I12" s="48"/>
      <c r="J12" s="50"/>
      <c r="L12"/>
    </row>
    <row r="13" spans="1:12" ht="45" customHeight="1" x14ac:dyDescent="0.2">
      <c r="A13" s="1">
        <v>11</v>
      </c>
      <c r="B13" s="55"/>
      <c r="C13" s="155">
        <f>'LISTING PROMO'!B12</f>
        <v>0</v>
      </c>
      <c r="D13" s="156">
        <f>'LISTING PROMO'!C12</f>
        <v>0</v>
      </c>
      <c r="E13" s="157" t="str">
        <f>'LISTING PROMO'!E12&amp;'LISTING PROMO'!F12</f>
        <v/>
      </c>
      <c r="F13" s="158">
        <f>'LISTING PROMO'!G12</f>
        <v>0</v>
      </c>
      <c r="G13" s="53"/>
      <c r="H13" s="47" t="e">
        <f>IF(OR((AND(#REF!="",#REF!="",#REF!="Equivalence",#REF!="Equivalence")),(AND(#REF!="",#REF!&gt;=10,#REF!="EQUIVALENCE",#REF!="EQUIVALENCE")),(AND(#REF!&gt;=10,#REF!&gt;=10,#REF!="OUI",#REF!="OUI")),(AND(#REF!="",#REF!&gt;=10,#REF!="Equivalence",#REF!="OUI"))),"Validé","Non Validé")</f>
        <v>#REF!</v>
      </c>
      <c r="I13" s="48"/>
      <c r="J13" s="50"/>
      <c r="L13"/>
    </row>
    <row r="14" spans="1:12" ht="45" customHeight="1" x14ac:dyDescent="0.2">
      <c r="A14" s="1">
        <v>12</v>
      </c>
      <c r="B14" s="55"/>
      <c r="C14" s="155">
        <f>'LISTING PROMO'!B13</f>
        <v>0</v>
      </c>
      <c r="D14" s="156">
        <f>'LISTING PROMO'!C13</f>
        <v>0</v>
      </c>
      <c r="E14" s="157" t="str">
        <f>'LISTING PROMO'!E13&amp;'LISTING PROMO'!F13</f>
        <v/>
      </c>
      <c r="F14" s="158">
        <f>'LISTING PROMO'!G13</f>
        <v>0</v>
      </c>
      <c r="G14" s="53"/>
      <c r="H14" s="47" t="e">
        <f>IF(OR((AND(#REF!="",#REF!="",#REF!="Equivalence",#REF!="Equivalence")),(AND(#REF!="",#REF!&gt;=10,#REF!="EQUIVALENCE",#REF!="EQUIVALENCE")),(AND(#REF!&gt;=10,#REF!&gt;=10,#REF!="OUI",#REF!="OUI")),(AND(#REF!="",#REF!&gt;=10,#REF!="Equivalence",#REF!="OUI"))),"Validé","Non Validé")</f>
        <v>#REF!</v>
      </c>
      <c r="I14" s="48"/>
      <c r="J14" s="50"/>
      <c r="L14"/>
    </row>
    <row r="15" spans="1:12" ht="45" customHeight="1" x14ac:dyDescent="0.2">
      <c r="A15" s="1">
        <v>13</v>
      </c>
      <c r="B15" s="55"/>
      <c r="C15" s="155">
        <f>'LISTING PROMO'!B14</f>
        <v>0</v>
      </c>
      <c r="D15" s="156">
        <f>'LISTING PROMO'!C14</f>
        <v>0</v>
      </c>
      <c r="E15" s="157" t="str">
        <f>'LISTING PROMO'!E14&amp;'LISTING PROMO'!F14</f>
        <v/>
      </c>
      <c r="F15" s="158">
        <f>'LISTING PROMO'!G14</f>
        <v>0</v>
      </c>
      <c r="G15" s="53"/>
      <c r="H15" s="47" t="e">
        <f>IF(OR((AND(#REF!="",#REF!="",#REF!="Equivalence",#REF!="Equivalence")),(AND(#REF!="",#REF!&gt;=10,#REF!="EQUIVALENCE",#REF!="EQUIVALENCE")),(AND(#REF!&gt;=10,#REF!&gt;=10,#REF!="OUI",#REF!="OUI")),(AND(#REF!="",#REF!&gt;=10,#REF!="Equivalence",#REF!="OUI"))),"Validé","Non Validé")</f>
        <v>#REF!</v>
      </c>
      <c r="I15" s="48"/>
      <c r="J15" s="50"/>
      <c r="L15"/>
    </row>
    <row r="16" spans="1:12" ht="45" customHeight="1" x14ac:dyDescent="0.2">
      <c r="A16" s="1">
        <v>14</v>
      </c>
      <c r="B16" s="55"/>
      <c r="C16" s="155">
        <f>'LISTING PROMO'!B15</f>
        <v>0</v>
      </c>
      <c r="D16" s="156">
        <f>'LISTING PROMO'!C15</f>
        <v>0</v>
      </c>
      <c r="E16" s="157" t="str">
        <f>'LISTING PROMO'!E15&amp;'LISTING PROMO'!F15</f>
        <v/>
      </c>
      <c r="F16" s="158">
        <f>'LISTING PROMO'!G15</f>
        <v>0</v>
      </c>
      <c r="G16" s="53"/>
      <c r="H16" s="47" t="e">
        <f>IF(OR((AND(#REF!="",#REF!="",#REF!="Equivalence",#REF!="Equivalence")),(AND(#REF!="",#REF!&gt;=10,#REF!="EQUIVALENCE",#REF!="EQUIVALENCE")),(AND(#REF!&gt;=10,#REF!&gt;=10,#REF!="OUI",#REF!="OUI")),(AND(#REF!="",#REF!&gt;=10,#REF!="Equivalence",#REF!="OUI"))),"Validé","Non Validé")</f>
        <v>#REF!</v>
      </c>
      <c r="I16" s="48"/>
      <c r="J16" s="50"/>
      <c r="L16"/>
    </row>
    <row r="17" spans="1:12" ht="45" customHeight="1" x14ac:dyDescent="0.2">
      <c r="A17" s="1">
        <v>15</v>
      </c>
      <c r="B17" s="55"/>
      <c r="C17" s="155">
        <f>'LISTING PROMO'!B16</f>
        <v>0</v>
      </c>
      <c r="D17" s="156">
        <f>'LISTING PROMO'!C16</f>
        <v>0</v>
      </c>
      <c r="E17" s="157" t="str">
        <f>'LISTING PROMO'!E16&amp;'LISTING PROMO'!F16</f>
        <v/>
      </c>
      <c r="F17" s="158">
        <f>'LISTING PROMO'!G16</f>
        <v>0</v>
      </c>
      <c r="G17" s="53"/>
      <c r="H17" s="47" t="e">
        <f>IF(OR((AND(#REF!="",#REF!="",#REF!="Equivalence",#REF!="Equivalence")),(AND(#REF!="",#REF!&gt;=10,#REF!="EQUIVALENCE",#REF!="EQUIVALENCE")),(AND(#REF!&gt;=10,#REF!&gt;=10,#REF!="OUI",#REF!="OUI")),(AND(#REF!="",#REF!&gt;=10,#REF!="Equivalence",#REF!="OUI"))),"Validé","Non Validé")</f>
        <v>#REF!</v>
      </c>
      <c r="I17" s="48"/>
      <c r="J17" s="50"/>
      <c r="L17"/>
    </row>
    <row r="18" spans="1:12" ht="45" customHeight="1" x14ac:dyDescent="0.2">
      <c r="A18" s="1">
        <v>16</v>
      </c>
      <c r="B18" s="55"/>
      <c r="C18" s="155">
        <f>'LISTING PROMO'!B17</f>
        <v>0</v>
      </c>
      <c r="D18" s="156">
        <f>'LISTING PROMO'!C17</f>
        <v>0</v>
      </c>
      <c r="E18" s="157" t="str">
        <f>'LISTING PROMO'!E17&amp;'LISTING PROMO'!F17</f>
        <v/>
      </c>
      <c r="F18" s="158">
        <f>'LISTING PROMO'!G17</f>
        <v>0</v>
      </c>
      <c r="G18" s="53"/>
      <c r="H18" s="47" t="e">
        <f>IF(OR((AND(#REF!="",#REF!="",#REF!="Equivalence",#REF!="Equivalence")),(AND(#REF!="",#REF!&gt;=10,#REF!="EQUIVALENCE",#REF!="EQUIVALENCE")),(AND(#REF!&gt;=10,#REF!&gt;=10,#REF!="OUI",#REF!="OUI")),(AND(#REF!="",#REF!&gt;=10,#REF!="Equivalence",#REF!="OUI"))),"Validé","Non Validé")</f>
        <v>#REF!</v>
      </c>
      <c r="I18" s="48"/>
      <c r="J18" s="50"/>
      <c r="L18"/>
    </row>
    <row r="19" spans="1:12" ht="45" customHeight="1" x14ac:dyDescent="0.2">
      <c r="A19" s="1">
        <v>17</v>
      </c>
      <c r="B19" s="55"/>
      <c r="C19" s="155">
        <f>'LISTING PROMO'!B18</f>
        <v>0</v>
      </c>
      <c r="D19" s="156">
        <f>'LISTING PROMO'!C18</f>
        <v>0</v>
      </c>
      <c r="E19" s="157" t="str">
        <f>'LISTING PROMO'!E18&amp;'LISTING PROMO'!F18</f>
        <v/>
      </c>
      <c r="F19" s="158">
        <f>'LISTING PROMO'!G18</f>
        <v>0</v>
      </c>
      <c r="G19" s="53"/>
      <c r="H19" s="47" t="e">
        <f>IF(OR((AND(#REF!="",#REF!="",#REF!="Equivalence",#REF!="Equivalence")),(AND(#REF!="",#REF!&gt;=10,#REF!="EQUIVALENCE",#REF!="EQUIVALENCE")),(AND(#REF!&gt;=10,#REF!&gt;=10,#REF!="OUI",#REF!="OUI")),(AND(#REF!="",#REF!&gt;=10,#REF!="Equivalence",#REF!="OUI"))),"Validé","Non Validé")</f>
        <v>#REF!</v>
      </c>
      <c r="I19" s="48"/>
      <c r="J19" s="50"/>
      <c r="L19"/>
    </row>
    <row r="20" spans="1:12" ht="45" customHeight="1" x14ac:dyDescent="0.2">
      <c r="A20" s="1">
        <v>18</v>
      </c>
      <c r="B20" s="55"/>
      <c r="C20" s="155">
        <f>'LISTING PROMO'!B19</f>
        <v>0</v>
      </c>
      <c r="D20" s="156">
        <f>'LISTING PROMO'!C19</f>
        <v>0</v>
      </c>
      <c r="E20" s="157" t="str">
        <f>'LISTING PROMO'!E19&amp;'LISTING PROMO'!F19</f>
        <v/>
      </c>
      <c r="F20" s="158">
        <f>'LISTING PROMO'!G19</f>
        <v>0</v>
      </c>
      <c r="G20" s="53"/>
      <c r="H20" s="47" t="e">
        <f>IF(OR((AND(#REF!="",#REF!="",#REF!="Equivalence",#REF!="Equivalence")),(AND(#REF!="",#REF!&gt;=10,#REF!="EQUIVALENCE",#REF!="EQUIVALENCE")),(AND(#REF!&gt;=10,#REF!&gt;=10,#REF!="OUI",#REF!="OUI")),(AND(#REF!="",#REF!&gt;=10,#REF!="Equivalence",#REF!="OUI"))),"Validé","Non Validé")</f>
        <v>#REF!</v>
      </c>
      <c r="I20" s="48"/>
      <c r="J20" s="50"/>
      <c r="L20"/>
    </row>
    <row r="21" spans="1:12" ht="45" customHeight="1" x14ac:dyDescent="0.2">
      <c r="A21" s="1">
        <v>19</v>
      </c>
      <c r="B21" s="55"/>
      <c r="C21" s="155">
        <f>'LISTING PROMO'!B20</f>
        <v>0</v>
      </c>
      <c r="D21" s="156">
        <f>'LISTING PROMO'!C20</f>
        <v>0</v>
      </c>
      <c r="E21" s="157" t="str">
        <f>'LISTING PROMO'!E20&amp;'LISTING PROMO'!F20</f>
        <v/>
      </c>
      <c r="F21" s="158">
        <f>'LISTING PROMO'!G20</f>
        <v>0</v>
      </c>
      <c r="G21" s="84"/>
      <c r="H21" s="47"/>
      <c r="I21" s="48"/>
      <c r="J21" s="50"/>
      <c r="L21"/>
    </row>
    <row r="22" spans="1:12" ht="45" customHeight="1" x14ac:dyDescent="0.2">
      <c r="A22" s="1">
        <v>20</v>
      </c>
      <c r="B22" s="55"/>
      <c r="C22" s="155">
        <f>'LISTING PROMO'!B21</f>
        <v>0</v>
      </c>
      <c r="D22" s="156">
        <f>'LISTING PROMO'!C21</f>
        <v>0</v>
      </c>
      <c r="E22" s="157" t="str">
        <f>'LISTING PROMO'!E21&amp;'LISTING PROMO'!F21</f>
        <v/>
      </c>
      <c r="F22" s="158">
        <f>'LISTING PROMO'!G21</f>
        <v>0</v>
      </c>
      <c r="G22" s="53"/>
      <c r="H22" s="47" t="e">
        <f>IF(OR((AND(#REF!="",#REF!="",#REF!="Equivalence",#REF!="Equivalence")),(AND(#REF!="",#REF!&gt;=10,#REF!="EQUIVALENCE",#REF!="EQUIVALENCE")),(AND(#REF!&gt;=10,#REF!&gt;=10,#REF!="OUI",#REF!="OUI")),(AND(#REF!="",#REF!&gt;=10,#REF!="Equivalence",#REF!="OUI"))),"Validé","Non Validé")</f>
        <v>#REF!</v>
      </c>
      <c r="I22" s="48"/>
      <c r="J22" s="50"/>
      <c r="L22"/>
    </row>
    <row r="23" spans="1:12" ht="45" customHeight="1" x14ac:dyDescent="0.2">
      <c r="A23" s="1">
        <v>21</v>
      </c>
      <c r="B23" s="55"/>
      <c r="C23" s="155">
        <f>'LISTING PROMO'!B22</f>
        <v>0</v>
      </c>
      <c r="D23" s="156">
        <f>'LISTING PROMO'!C22</f>
        <v>0</v>
      </c>
      <c r="E23" s="157" t="str">
        <f>'LISTING PROMO'!E22&amp;'LISTING PROMO'!F22</f>
        <v/>
      </c>
      <c r="F23" s="158">
        <f>'LISTING PROMO'!G22</f>
        <v>0</v>
      </c>
      <c r="G23" s="53"/>
      <c r="H23" s="47" t="e">
        <f>IF(OR((AND(#REF!="",#REF!="",#REF!="Equivalence",#REF!="Equivalence")),(AND(#REF!="",#REF!&gt;=10,#REF!="EQUIVALENCE",#REF!="EQUIVALENCE")),(AND(#REF!&gt;=10,#REF!&gt;=10,#REF!="OUI",#REF!="OUI")),(AND(#REF!="",#REF!&gt;=10,#REF!="Equivalence",#REF!="OUI"))),"Validé","Non Validé")</f>
        <v>#REF!</v>
      </c>
      <c r="I23" s="48"/>
      <c r="J23" s="50"/>
      <c r="L23"/>
    </row>
    <row r="24" spans="1:12" ht="45" customHeight="1" x14ac:dyDescent="0.2">
      <c r="A24" s="1">
        <v>22</v>
      </c>
      <c r="B24" s="55"/>
      <c r="C24" s="155">
        <f>'LISTING PROMO'!B23</f>
        <v>0</v>
      </c>
      <c r="D24" s="156">
        <f>'LISTING PROMO'!C23</f>
        <v>0</v>
      </c>
      <c r="E24" s="157" t="str">
        <f>'LISTING PROMO'!E23&amp;'LISTING PROMO'!F23</f>
        <v/>
      </c>
      <c r="F24" s="158">
        <f>'LISTING PROMO'!G23</f>
        <v>0</v>
      </c>
      <c r="G24" s="52"/>
      <c r="H24" s="47" t="e">
        <f>IF(OR((AND(#REF!="",#REF!="",#REF!="Equivalence",#REF!="Equivalence")),(AND(#REF!="",#REF!&gt;=10,#REF!="EQUIVALENCE",#REF!="EQUIVALENCE")),(AND(#REF!&gt;=10,#REF!&gt;=10,#REF!="OUI",#REF!="OUI")),(AND(#REF!="",#REF!&gt;=10,#REF!="Equivalence",#REF!="OUI"))),"Validé","Non Validé")</f>
        <v>#REF!</v>
      </c>
      <c r="I24" s="48"/>
      <c r="J24" s="51"/>
      <c r="L24"/>
    </row>
    <row r="25" spans="1:12" ht="45" customHeight="1" x14ac:dyDescent="0.2">
      <c r="A25" s="1">
        <v>23</v>
      </c>
      <c r="B25" s="55"/>
      <c r="C25" s="155">
        <f>'LISTING PROMO'!B24</f>
        <v>0</v>
      </c>
      <c r="D25" s="156">
        <f>'LISTING PROMO'!C24</f>
        <v>0</v>
      </c>
      <c r="E25" s="157" t="str">
        <f>'LISTING PROMO'!E24&amp;'LISTING PROMO'!F24</f>
        <v/>
      </c>
      <c r="F25" s="158">
        <f>'LISTING PROMO'!G24</f>
        <v>0</v>
      </c>
      <c r="G25" s="52"/>
      <c r="H25" s="47" t="e">
        <f>IF(OR((AND(#REF!="",#REF!="",#REF!="Equivalence",#REF!="Equivalence")),(AND(#REF!="",#REF!&gt;=10,#REF!="EQUIVALENCE",#REF!="EQUIVALENCE")),(AND(#REF!&gt;=10,#REF!&gt;=10,#REF!="OUI",#REF!="OUI")),(AND(#REF!="",#REF!&gt;=10,#REF!="Equivalence",#REF!="OUI"))),"Validé","Non Validé")</f>
        <v>#REF!</v>
      </c>
      <c r="I25" s="48"/>
      <c r="J25" s="51"/>
      <c r="L25"/>
    </row>
    <row r="26" spans="1:12" ht="45" customHeight="1" x14ac:dyDescent="0.2">
      <c r="A26" s="1">
        <v>24</v>
      </c>
      <c r="B26" s="55"/>
      <c r="C26" s="155">
        <f>'LISTING PROMO'!B25</f>
        <v>0</v>
      </c>
      <c r="D26" s="156">
        <f>'LISTING PROMO'!C25</f>
        <v>0</v>
      </c>
      <c r="E26" s="157" t="str">
        <f>'LISTING PROMO'!E25&amp;'LISTING PROMO'!F25</f>
        <v/>
      </c>
      <c r="F26" s="158">
        <f>'LISTING PROMO'!G25</f>
        <v>0</v>
      </c>
      <c r="G26" s="52"/>
      <c r="H26" s="47" t="e">
        <f>IF(OR((AND(#REF!="",#REF!="",#REF!="Equivalence",#REF!="Equivalence")),(AND(#REF!="",#REF!&gt;=10,#REF!="EQUIVALENCE",#REF!="EQUIVALENCE")),(AND(#REF!&gt;=10,#REF!&gt;=10,#REF!="OUI",#REF!="OUI")),(AND(#REF!="",#REF!&gt;=10,#REF!="Equivalence",#REF!="OUI"))),"Validé","Non Validé")</f>
        <v>#REF!</v>
      </c>
      <c r="I26" s="48"/>
      <c r="J26" s="51"/>
      <c r="L26"/>
    </row>
    <row r="27" spans="1:12" ht="45" customHeight="1" x14ac:dyDescent="0.2">
      <c r="A27" s="1">
        <v>25</v>
      </c>
      <c r="B27" s="55"/>
      <c r="C27" s="155">
        <f>'LISTING PROMO'!B26</f>
        <v>0</v>
      </c>
      <c r="D27" s="156">
        <f>'LISTING PROMO'!C26</f>
        <v>0</v>
      </c>
      <c r="E27" s="157" t="str">
        <f>'LISTING PROMO'!E26&amp;'LISTING PROMO'!F26</f>
        <v/>
      </c>
      <c r="F27" s="158">
        <f>'LISTING PROMO'!G26</f>
        <v>0</v>
      </c>
      <c r="G27" s="52"/>
      <c r="H27" s="47" t="e">
        <f>IF(OR((AND(#REF!="",#REF!="",#REF!="Equivalence",#REF!="Equivalence")),(AND(#REF!="",#REF!&gt;=10,#REF!="EQUIVALENCE",#REF!="EQUIVALENCE")),(AND(#REF!&gt;=10,#REF!&gt;=10,#REF!="OUI",#REF!="OUI")),(AND(#REF!="",#REF!&gt;=10,#REF!="Equivalence",#REF!="OUI"))),"Validé","Non Validé")</f>
        <v>#REF!</v>
      </c>
      <c r="I27" s="48"/>
      <c r="J27" s="51"/>
      <c r="L27"/>
    </row>
    <row r="28" spans="1:12" ht="45" customHeight="1" x14ac:dyDescent="0.2">
      <c r="A28" s="1">
        <v>26</v>
      </c>
      <c r="B28" s="55"/>
      <c r="C28" s="155">
        <f>'LISTING PROMO'!B27</f>
        <v>0</v>
      </c>
      <c r="D28" s="156">
        <f>'LISTING PROMO'!C27</f>
        <v>0</v>
      </c>
      <c r="E28" s="157" t="str">
        <f>'LISTING PROMO'!E27&amp;'LISTING PROMO'!F27</f>
        <v/>
      </c>
      <c r="F28" s="158">
        <f>'LISTING PROMO'!G27</f>
        <v>0</v>
      </c>
      <c r="G28" s="52"/>
      <c r="H28" s="47" t="e">
        <f>IF(OR((AND(#REF!="",#REF!="",#REF!="Equivalence",#REF!="Equivalence")),(AND(#REF!="",#REF!&gt;=10,#REF!="EQUIVALENCE",#REF!="EQUIVALENCE")),(AND(#REF!&gt;=10,#REF!&gt;=10,#REF!="OUI",#REF!="OUI")),(AND(#REF!="",#REF!&gt;=10,#REF!="Equivalence",#REF!="OUI"))),"Validé","Non Validé")</f>
        <v>#REF!</v>
      </c>
      <c r="I28" s="48"/>
      <c r="J28" s="51"/>
      <c r="L28"/>
    </row>
    <row r="29" spans="1:12" ht="45" customHeight="1" x14ac:dyDescent="0.2">
      <c r="A29" s="1">
        <v>27</v>
      </c>
      <c r="B29" s="55"/>
      <c r="C29" s="155">
        <f>'LISTING PROMO'!B28</f>
        <v>0</v>
      </c>
      <c r="D29" s="156">
        <f>'LISTING PROMO'!C28</f>
        <v>0</v>
      </c>
      <c r="E29" s="157" t="str">
        <f>'LISTING PROMO'!E28&amp;'LISTING PROMO'!F28</f>
        <v/>
      </c>
      <c r="F29" s="158">
        <f>'LISTING PROMO'!G28</f>
        <v>0</v>
      </c>
      <c r="G29" s="52"/>
      <c r="H29" s="47" t="e">
        <f>IF(OR((AND(#REF!="",#REF!="",#REF!="Equivalence",#REF!="Equivalence")),(AND(#REF!="",#REF!&gt;=10,#REF!="EQUIVALENCE",#REF!="EQUIVALENCE")),(AND(#REF!&gt;=10,#REF!&gt;=10,#REF!="OUI",#REF!="OUI")),(AND(#REF!="",#REF!&gt;=10,#REF!="Equivalence",#REF!="OUI"))),"Validé","Non Validé")</f>
        <v>#REF!</v>
      </c>
      <c r="I29" s="48"/>
      <c r="J29" s="51"/>
      <c r="L29"/>
    </row>
    <row r="30" spans="1:12" ht="45" customHeight="1" x14ac:dyDescent="0.2">
      <c r="A30" s="1">
        <v>28</v>
      </c>
      <c r="B30" s="55"/>
      <c r="C30" s="155">
        <f>'LISTING PROMO'!B29</f>
        <v>0</v>
      </c>
      <c r="D30" s="156">
        <f>'LISTING PROMO'!C29</f>
        <v>0</v>
      </c>
      <c r="E30" s="157" t="str">
        <f>'LISTING PROMO'!E29&amp;'LISTING PROMO'!F29</f>
        <v/>
      </c>
      <c r="F30" s="158">
        <f>'LISTING PROMO'!G29</f>
        <v>0</v>
      </c>
      <c r="G30" s="52"/>
      <c r="H30" s="47" t="e">
        <f>IF(OR((AND(#REF!="",#REF!="",#REF!="Equivalence",#REF!="Equivalence")),(AND(#REF!="",#REF!&gt;=10,#REF!="EQUIVALENCE",#REF!="EQUIVALENCE")),(AND(#REF!&gt;=10,#REF!&gt;=10,#REF!="OUI",#REF!="OUI")),(AND(#REF!="",#REF!&gt;=10,#REF!="Equivalence",#REF!="OUI"))),"Validé","Non Validé")</f>
        <v>#REF!</v>
      </c>
      <c r="I30" s="48"/>
      <c r="J30" s="51"/>
      <c r="L30"/>
    </row>
    <row r="31" spans="1:12" ht="45" customHeight="1" x14ac:dyDescent="0.2">
      <c r="A31" s="1">
        <v>29</v>
      </c>
      <c r="B31" s="55"/>
      <c r="C31" s="155">
        <f>'LISTING PROMO'!B30</f>
        <v>0</v>
      </c>
      <c r="D31" s="156">
        <f>'LISTING PROMO'!C30</f>
        <v>0</v>
      </c>
      <c r="E31" s="157" t="str">
        <f>'LISTING PROMO'!E30&amp;'LISTING PROMO'!F30</f>
        <v/>
      </c>
      <c r="F31" s="158">
        <f>'LISTING PROMO'!G30</f>
        <v>0</v>
      </c>
      <c r="G31" s="52"/>
      <c r="H31" s="47" t="e">
        <f>IF(OR((AND(#REF!="",#REF!="",#REF!="Equivalence",#REF!="Equivalence")),(AND(#REF!="",#REF!&gt;=10,#REF!="EQUIVALENCE",#REF!="EQUIVALENCE")),(AND(#REF!&gt;=10,#REF!&gt;=10,#REF!="OUI",#REF!="OUI")),(AND(#REF!="",#REF!&gt;=10,#REF!="Equivalence",#REF!="OUI"))),"Validé","Non Validé")</f>
        <v>#REF!</v>
      </c>
      <c r="I31" s="48"/>
      <c r="J31" s="51"/>
      <c r="L31"/>
    </row>
    <row r="32" spans="1:12" ht="45" customHeight="1" x14ac:dyDescent="0.2">
      <c r="A32" s="1">
        <v>30</v>
      </c>
      <c r="B32" s="55"/>
      <c r="C32" s="155">
        <f>'LISTING PROMO'!B31</f>
        <v>0</v>
      </c>
      <c r="D32" s="156">
        <f>'LISTING PROMO'!C31</f>
        <v>0</v>
      </c>
      <c r="E32" s="157" t="str">
        <f>'LISTING PROMO'!E31&amp;'LISTING PROMO'!F31</f>
        <v/>
      </c>
      <c r="F32" s="158">
        <f>'LISTING PROMO'!G31</f>
        <v>0</v>
      </c>
      <c r="G32" s="52"/>
      <c r="H32" s="47" t="e">
        <f>IF(OR((AND(#REF!="",#REF!="",#REF!="Equivalence",#REF!="Equivalence")),(AND(#REF!="",#REF!&gt;=10,#REF!="EQUIVALENCE",#REF!="EQUIVALENCE")),(AND(#REF!&gt;=10,#REF!&gt;=10,#REF!="OUI",#REF!="OUI")),(AND(#REF!="",#REF!&gt;=10,#REF!="Equivalence",#REF!="OUI"))),"Validé","Non Validé")</f>
        <v>#REF!</v>
      </c>
      <c r="I32" s="48"/>
      <c r="J32" s="51"/>
      <c r="L32"/>
    </row>
    <row r="33" spans="1:12" ht="45" customHeight="1" x14ac:dyDescent="0.2">
      <c r="A33" s="1">
        <v>31</v>
      </c>
      <c r="B33" s="55"/>
      <c r="C33" s="155">
        <f>'LISTING PROMO'!B32</f>
        <v>0</v>
      </c>
      <c r="D33" s="156">
        <f>'LISTING PROMO'!C32</f>
        <v>0</v>
      </c>
      <c r="E33" s="157" t="str">
        <f>'LISTING PROMO'!E32&amp;'LISTING PROMO'!F32</f>
        <v/>
      </c>
      <c r="F33" s="158">
        <f>'LISTING PROMO'!G32</f>
        <v>0</v>
      </c>
      <c r="G33" s="52"/>
      <c r="H33" s="47" t="e">
        <f>IF(OR((AND(#REF!="",#REF!="",#REF!="Equivalence",#REF!="Equivalence")),(AND(#REF!="",#REF!&gt;=10,#REF!="EQUIVALENCE",#REF!="EQUIVALENCE")),(AND(#REF!&gt;=10,#REF!&gt;=10,#REF!="OUI",#REF!="OUI")),(AND(#REF!="",#REF!&gt;=10,#REF!="Equivalence",#REF!="OUI"))),"Validé","Non Validé")</f>
        <v>#REF!</v>
      </c>
      <c r="I33" s="48"/>
      <c r="J33" s="51"/>
      <c r="L33"/>
    </row>
    <row r="34" spans="1:12" ht="45" customHeight="1" x14ac:dyDescent="0.2">
      <c r="A34" s="1">
        <v>32</v>
      </c>
      <c r="B34" s="55"/>
      <c r="C34" s="155">
        <f>'LISTING PROMO'!B33</f>
        <v>0</v>
      </c>
      <c r="D34" s="156">
        <f>'LISTING PROMO'!C33</f>
        <v>0</v>
      </c>
      <c r="E34" s="157" t="str">
        <f>'LISTING PROMO'!E33&amp;'LISTING PROMO'!F33</f>
        <v/>
      </c>
      <c r="F34" s="158">
        <f>'LISTING PROMO'!G33</f>
        <v>0</v>
      </c>
      <c r="G34" s="52"/>
      <c r="H34" s="47" t="e">
        <f>IF(OR((AND(#REF!="",#REF!="",#REF!="Equivalence",#REF!="Equivalence")),(AND(#REF!="",#REF!&gt;=10,#REF!="EQUIVALENCE",#REF!="EQUIVALENCE")),(AND(#REF!&gt;=10,#REF!&gt;=10,#REF!="OUI",#REF!="OUI")),(AND(#REF!="",#REF!&gt;=10,#REF!="Equivalence",#REF!="OUI"))),"Validé","Non Validé")</f>
        <v>#REF!</v>
      </c>
      <c r="I34" s="48"/>
      <c r="J34" s="51"/>
      <c r="L34"/>
    </row>
    <row r="35" spans="1:12" ht="45" customHeight="1" x14ac:dyDescent="0.2">
      <c r="A35" s="1">
        <v>33</v>
      </c>
      <c r="B35" s="55"/>
      <c r="C35" s="155">
        <f>'LISTING PROMO'!B34</f>
        <v>0</v>
      </c>
      <c r="D35" s="156">
        <f>'LISTING PROMO'!C34</f>
        <v>0</v>
      </c>
      <c r="E35" s="157" t="str">
        <f>'LISTING PROMO'!E34&amp;'LISTING PROMO'!F34</f>
        <v/>
      </c>
      <c r="F35" s="158">
        <f>'LISTING PROMO'!G34</f>
        <v>0</v>
      </c>
      <c r="G35" s="52"/>
      <c r="H35" s="47" t="e">
        <f>IF(OR((AND(#REF!="",#REF!="",#REF!="Equivalence",#REF!="Equivalence")),(AND(#REF!="",#REF!&gt;=10,#REF!="EQUIVALENCE",#REF!="EQUIVALENCE")),(AND(#REF!&gt;=10,#REF!&gt;=10,#REF!="OUI",#REF!="OUI")),(AND(#REF!="",#REF!&gt;=10,#REF!="Equivalence",#REF!="OUI"))),"Validé","Non Validé")</f>
        <v>#REF!</v>
      </c>
      <c r="I35" s="48"/>
      <c r="J35" s="51"/>
      <c r="L35"/>
    </row>
    <row r="36" spans="1:12" ht="45" customHeight="1" x14ac:dyDescent="0.2">
      <c r="A36" s="1">
        <v>34</v>
      </c>
      <c r="B36" s="55"/>
      <c r="C36" s="155">
        <f>'LISTING PROMO'!B35</f>
        <v>0</v>
      </c>
      <c r="D36" s="156">
        <f>'LISTING PROMO'!C35</f>
        <v>0</v>
      </c>
      <c r="E36" s="157" t="str">
        <f>'LISTING PROMO'!E35&amp;'LISTING PROMO'!F35</f>
        <v/>
      </c>
      <c r="F36" s="158">
        <f>'LISTING PROMO'!G35</f>
        <v>0</v>
      </c>
      <c r="G36" s="52"/>
      <c r="H36" s="47" t="e">
        <f>IF(OR((AND(#REF!="",#REF!="",#REF!="Equivalence",#REF!="Equivalence")),(AND(#REF!="",#REF!&gt;=10,#REF!="EQUIVALENCE",#REF!="EQUIVALENCE")),(AND(#REF!&gt;=10,#REF!&gt;=10,#REF!="OUI",#REF!="OUI")),(AND(#REF!="",#REF!&gt;=10,#REF!="Equivalence",#REF!="OUI"))),"Validé","Non Validé")</f>
        <v>#REF!</v>
      </c>
      <c r="I36" s="48"/>
      <c r="J36" s="51"/>
      <c r="L36"/>
    </row>
    <row r="37" spans="1:12" ht="45" customHeight="1" x14ac:dyDescent="0.2">
      <c r="A37" s="1">
        <v>35</v>
      </c>
      <c r="B37" s="55"/>
      <c r="C37" s="155">
        <f>'LISTING PROMO'!B36</f>
        <v>0</v>
      </c>
      <c r="D37" s="156">
        <f>'LISTING PROMO'!C36</f>
        <v>0</v>
      </c>
      <c r="E37" s="157" t="str">
        <f>'LISTING PROMO'!E36&amp;'LISTING PROMO'!F36</f>
        <v/>
      </c>
      <c r="F37" s="158">
        <f>'LISTING PROMO'!G36</f>
        <v>0</v>
      </c>
      <c r="G37" s="52"/>
      <c r="H37" s="47" t="e">
        <f>IF(OR((AND(#REF!="",#REF!="",#REF!="Equivalence",#REF!="Equivalence")),(AND(#REF!="",#REF!&gt;=10,#REF!="EQUIVALENCE",#REF!="EQUIVALENCE")),(AND(#REF!&gt;=10,#REF!&gt;=10,#REF!="OUI",#REF!="OUI")),(AND(#REF!="",#REF!&gt;=10,#REF!="Equivalence",#REF!="OUI"))),"Validé","Non Validé")</f>
        <v>#REF!</v>
      </c>
      <c r="I37" s="48"/>
      <c r="J37" s="51"/>
      <c r="L37"/>
    </row>
    <row r="38" spans="1:12" ht="45" customHeight="1" x14ac:dyDescent="0.2">
      <c r="A38" s="1">
        <v>36</v>
      </c>
      <c r="B38" s="55"/>
      <c r="C38" s="159"/>
      <c r="D38" s="160"/>
      <c r="E38" s="160"/>
      <c r="F38" s="161"/>
      <c r="G38" s="52"/>
      <c r="H38" s="47" t="e">
        <f>IF(OR((AND(#REF!="",#REF!="",#REF!="Equivalence",#REF!="Equivalence")),(AND(#REF!="",#REF!&gt;=10,#REF!="EQUIVALENCE",#REF!="EQUIVALENCE")),(AND(#REF!&gt;=10,#REF!&gt;=10,#REF!="OUI",#REF!="OUI")),(AND(#REF!="",#REF!&gt;=10,#REF!="Equivalence",#REF!="OUI"))),"Validé","Non Validé")</f>
        <v>#REF!</v>
      </c>
      <c r="I38" s="48"/>
      <c r="J38" s="51"/>
      <c r="L38"/>
    </row>
    <row r="39" spans="1:12" ht="45" customHeight="1" x14ac:dyDescent="0.2">
      <c r="A39" s="1">
        <v>37</v>
      </c>
      <c r="B39" s="55"/>
      <c r="C39" s="159"/>
      <c r="D39" s="160"/>
      <c r="E39" s="160"/>
      <c r="F39" s="161"/>
      <c r="G39" s="52"/>
      <c r="H39" s="47" t="e">
        <f>IF(OR((AND(#REF!="",#REF!="",#REF!="Equivalence",#REF!="Equivalence")),(AND(#REF!="",#REF!&gt;=10,#REF!="EQUIVALENCE",#REF!="EQUIVALENCE")),(AND(#REF!&gt;=10,#REF!&gt;=10,#REF!="OUI",#REF!="OUI")),(AND(#REF!="",#REF!&gt;=10,#REF!="Equivalence",#REF!="OUI"))),"Validé","Non Validé")</f>
        <v>#REF!</v>
      </c>
      <c r="I39" s="48"/>
      <c r="J39" s="51"/>
      <c r="L39"/>
    </row>
    <row r="40" spans="1:12" ht="45" customHeight="1" x14ac:dyDescent="0.2">
      <c r="A40" s="1">
        <v>38</v>
      </c>
      <c r="B40" s="55"/>
      <c r="C40" s="159"/>
      <c r="D40" s="160"/>
      <c r="E40" s="160"/>
      <c r="F40" s="161"/>
      <c r="G40" s="52"/>
      <c r="H40" s="47" t="e">
        <f>IF(OR((AND(#REF!="",#REF!="",#REF!="Equivalence",#REF!="Equivalence")),(AND(#REF!="",#REF!&gt;=10,#REF!="EQUIVALENCE",#REF!="EQUIVALENCE")),(AND(#REF!&gt;=10,#REF!&gt;=10,#REF!="OUI",#REF!="OUI")),(AND(#REF!="",#REF!&gt;=10,#REF!="Equivalence",#REF!="OUI"))),"Validé","Non Validé")</f>
        <v>#REF!</v>
      </c>
      <c r="I40" s="48"/>
      <c r="J40" s="51"/>
      <c r="L40"/>
    </row>
    <row r="41" spans="1:12" ht="45" customHeight="1" x14ac:dyDescent="0.2">
      <c r="A41" s="1">
        <v>39</v>
      </c>
      <c r="B41" s="55"/>
      <c r="C41" s="159"/>
      <c r="D41" s="160"/>
      <c r="E41" s="160"/>
      <c r="F41" s="161"/>
      <c r="G41" s="52"/>
      <c r="H41" s="47" t="e">
        <f>IF(OR((AND(#REF!="",#REF!="",#REF!="Equivalence",#REF!="Equivalence")),(AND(#REF!="",#REF!&gt;=10,#REF!="EQUIVALENCE",#REF!="EQUIVALENCE")),(AND(#REF!&gt;=10,#REF!&gt;=10,#REF!="OUI",#REF!="OUI")),(AND(#REF!="",#REF!&gt;=10,#REF!="Equivalence",#REF!="OUI"))),"Validé","Non Validé")</f>
        <v>#REF!</v>
      </c>
      <c r="I41" s="48"/>
      <c r="J41" s="51"/>
      <c r="L41"/>
    </row>
  </sheetData>
  <sheetProtection selectLockedCells="1"/>
  <dataConsolidate/>
  <mergeCells count="4">
    <mergeCell ref="A1:B1"/>
    <mergeCell ref="I1:I2"/>
    <mergeCell ref="J1:J2"/>
    <mergeCell ref="E1:G1"/>
  </mergeCells>
  <phoneticPr fontId="17" type="noConversion"/>
  <printOptions horizontalCentered="1" verticalCentered="1"/>
  <pageMargins left="0.23622047244094491" right="0.23622047244094491" top="0.74803149606299213" bottom="0.74803149606299213" header="0.31496062992125984" footer="0.31496062992125984"/>
  <pageSetup paperSize="8" scale="70" fitToHeight="0" orientation="landscape" r:id="rId1"/>
  <extLst>
    <ext xmlns:x14="http://schemas.microsoft.com/office/spreadsheetml/2009/9/main" uri="{78C0D931-6437-407d-A8EE-F0AAD7539E65}">
      <x14:conditionalFormattings>
        <x14:conditionalFormatting xmlns:xm="http://schemas.microsoft.com/office/excel/2006/main">
          <x14:cfRule type="beginsWith" priority="882" operator="beginsWith" id="{4EAC756E-B59C-4A8A-B911-D193A1091880}">
            <xm:f>LEFT(H3,LEN("Validé"))="Validé"</xm:f>
            <xm:f>"Validé"</xm:f>
            <x14:dxf>
              <fill>
                <patternFill>
                  <bgColor rgb="FFAEFE86"/>
                </patternFill>
              </fill>
            </x14:dxf>
          </x14:cfRule>
          <xm:sqref>H3:H41</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3C12A5-54F0-4A24-AA0C-335DF4DEDE12}">
  <sheetPr codeName="Feuil4">
    <tabColor rgb="FFFFC000"/>
  </sheetPr>
  <dimension ref="A1:M35"/>
  <sheetViews>
    <sheetView tabSelected="1" view="pageLayout" zoomScaleNormal="100" workbookViewId="0">
      <selection activeCell="F3" sqref="F3"/>
    </sheetView>
  </sheetViews>
  <sheetFormatPr baseColWidth="10" defaultRowHeight="12.75" x14ac:dyDescent="0.2"/>
  <cols>
    <col min="1" max="2" width="11.42578125" style="99"/>
    <col min="13" max="13" width="16.42578125" bestFit="1" customWidth="1"/>
  </cols>
  <sheetData>
    <row r="1" spans="1:13" x14ac:dyDescent="0.2">
      <c r="A1" s="104"/>
      <c r="B1" s="104"/>
      <c r="C1" s="211" t="s">
        <v>65</v>
      </c>
      <c r="D1" s="212"/>
      <c r="E1" s="211" t="s">
        <v>66</v>
      </c>
      <c r="F1" s="212"/>
      <c r="G1" s="211" t="s">
        <v>67</v>
      </c>
      <c r="H1" s="212"/>
      <c r="I1" s="211" t="s">
        <v>68</v>
      </c>
      <c r="J1" s="212"/>
      <c r="K1" s="211" t="s">
        <v>69</v>
      </c>
      <c r="L1" s="212"/>
      <c r="M1" s="65" t="s">
        <v>71</v>
      </c>
    </row>
    <row r="2" spans="1:13" x14ac:dyDescent="0.2">
      <c r="A2" s="104" t="s">
        <v>73</v>
      </c>
      <c r="B2" s="104" t="s">
        <v>74</v>
      </c>
      <c r="C2" s="65" t="s">
        <v>63</v>
      </c>
      <c r="D2" s="65" t="s">
        <v>64</v>
      </c>
      <c r="E2" s="65" t="s">
        <v>63</v>
      </c>
      <c r="F2" s="65" t="s">
        <v>64</v>
      </c>
      <c r="G2" s="65" t="s">
        <v>63</v>
      </c>
      <c r="H2" s="65" t="s">
        <v>64</v>
      </c>
      <c r="I2" s="65" t="s">
        <v>63</v>
      </c>
      <c r="J2" s="65" t="s">
        <v>64</v>
      </c>
      <c r="K2" s="65" t="s">
        <v>63</v>
      </c>
      <c r="L2" s="65" t="s">
        <v>64</v>
      </c>
      <c r="M2" s="65" t="s">
        <v>70</v>
      </c>
    </row>
    <row r="3" spans="1:13" ht="32.25" customHeight="1" x14ac:dyDescent="0.2">
      <c r="A3" s="104" t="str">
        <f>'LISTING PROMO'!C2</f>
        <v>TEST</v>
      </c>
      <c r="B3" s="104" t="str">
        <f>'LISTING PROMO'!E2</f>
        <v>Prénom Test</v>
      </c>
      <c r="C3" s="66"/>
      <c r="D3" s="66"/>
      <c r="E3" s="66"/>
      <c r="F3" s="66"/>
      <c r="G3" s="66"/>
      <c r="H3" s="66"/>
      <c r="I3" s="66"/>
      <c r="J3" s="66"/>
      <c r="K3" s="66"/>
      <c r="L3" s="66"/>
      <c r="M3" s="66"/>
    </row>
    <row r="4" spans="1:13" ht="32.25" customHeight="1" x14ac:dyDescent="0.2">
      <c r="A4" s="104" t="str">
        <f>'LISTING PROMO'!C3</f>
        <v>test</v>
      </c>
      <c r="B4" s="104">
        <f>'LISTING PROMO'!E3</f>
        <v>0</v>
      </c>
      <c r="C4" s="66"/>
      <c r="D4" s="66"/>
      <c r="E4" s="66"/>
      <c r="F4" s="66"/>
      <c r="G4" s="66"/>
      <c r="H4" s="66"/>
      <c r="I4" s="66"/>
      <c r="J4" s="66"/>
      <c r="K4" s="66"/>
      <c r="L4" s="66"/>
      <c r="M4" s="66"/>
    </row>
    <row r="5" spans="1:13" ht="32.25" customHeight="1" x14ac:dyDescent="0.2">
      <c r="A5" s="104">
        <f>'LISTING PROMO'!C4</f>
        <v>0</v>
      </c>
      <c r="B5" s="104">
        <f>'LISTING PROMO'!E4</f>
        <v>0</v>
      </c>
      <c r="C5" s="66"/>
      <c r="D5" s="66"/>
      <c r="E5" s="66"/>
      <c r="F5" s="66"/>
      <c r="G5" s="66"/>
      <c r="H5" s="66"/>
      <c r="I5" s="66"/>
      <c r="J5" s="66"/>
      <c r="K5" s="66"/>
      <c r="L5" s="66"/>
      <c r="M5" s="66"/>
    </row>
    <row r="6" spans="1:13" ht="32.25" customHeight="1" x14ac:dyDescent="0.2">
      <c r="A6" s="104">
        <f>'LISTING PROMO'!C5</f>
        <v>0</v>
      </c>
      <c r="B6" s="104">
        <f>'LISTING PROMO'!E5</f>
        <v>0</v>
      </c>
      <c r="C6" s="66"/>
      <c r="D6" s="66"/>
      <c r="E6" s="66"/>
      <c r="F6" s="66"/>
      <c r="G6" s="66"/>
      <c r="H6" s="66"/>
      <c r="I6" s="66"/>
      <c r="J6" s="66"/>
      <c r="K6" s="66"/>
      <c r="L6" s="66"/>
      <c r="M6" s="66"/>
    </row>
    <row r="7" spans="1:13" ht="32.25" customHeight="1" x14ac:dyDescent="0.2">
      <c r="A7" s="104">
        <f>'LISTING PROMO'!C6</f>
        <v>0</v>
      </c>
      <c r="B7" s="104">
        <f>'LISTING PROMO'!E6</f>
        <v>0</v>
      </c>
      <c r="C7" s="66"/>
      <c r="D7" s="66"/>
      <c r="E7" s="66"/>
      <c r="F7" s="66"/>
      <c r="G7" s="66"/>
      <c r="H7" s="66"/>
      <c r="I7" s="66"/>
      <c r="J7" s="66"/>
      <c r="K7" s="66"/>
      <c r="L7" s="66"/>
      <c r="M7" s="66"/>
    </row>
    <row r="8" spans="1:13" ht="32.25" customHeight="1" x14ac:dyDescent="0.2">
      <c r="A8" s="104">
        <f>'LISTING PROMO'!C7</f>
        <v>0</v>
      </c>
      <c r="B8" s="104">
        <f>'LISTING PROMO'!E7</f>
        <v>0</v>
      </c>
      <c r="C8" s="66"/>
      <c r="D8" s="66"/>
      <c r="E8" s="66"/>
      <c r="F8" s="66"/>
      <c r="G8" s="66"/>
      <c r="H8" s="66"/>
      <c r="I8" s="66"/>
      <c r="J8" s="66"/>
      <c r="K8" s="66"/>
      <c r="L8" s="66"/>
      <c r="M8" s="66"/>
    </row>
    <row r="9" spans="1:13" ht="32.25" customHeight="1" x14ac:dyDescent="0.2">
      <c r="A9" s="104">
        <f>'LISTING PROMO'!C8</f>
        <v>0</v>
      </c>
      <c r="B9" s="104">
        <f>'LISTING PROMO'!E8</f>
        <v>0</v>
      </c>
      <c r="C9" s="66"/>
      <c r="D9" s="66"/>
      <c r="E9" s="66"/>
      <c r="F9" s="66"/>
      <c r="G9" s="66"/>
      <c r="H9" s="66"/>
      <c r="I9" s="66"/>
      <c r="J9" s="66"/>
      <c r="K9" s="66"/>
      <c r="L9" s="66"/>
      <c r="M9" s="66"/>
    </row>
    <row r="10" spans="1:13" ht="32.25" customHeight="1" x14ac:dyDescent="0.2">
      <c r="A10" s="104">
        <f>'LISTING PROMO'!C9</f>
        <v>0</v>
      </c>
      <c r="B10" s="104">
        <f>'LISTING PROMO'!E9</f>
        <v>0</v>
      </c>
      <c r="C10" s="66"/>
      <c r="D10" s="66"/>
      <c r="E10" s="66"/>
      <c r="F10" s="66"/>
      <c r="G10" s="66"/>
      <c r="H10" s="66"/>
      <c r="I10" s="66"/>
      <c r="J10" s="66"/>
      <c r="K10" s="66"/>
      <c r="L10" s="66"/>
      <c r="M10" s="66"/>
    </row>
    <row r="11" spans="1:13" ht="32.25" customHeight="1" x14ac:dyDescent="0.2">
      <c r="A11" s="104">
        <f>'LISTING PROMO'!C10</f>
        <v>0</v>
      </c>
      <c r="B11" s="104">
        <f>'LISTING PROMO'!E10</f>
        <v>0</v>
      </c>
      <c r="C11" s="66"/>
      <c r="D11" s="66"/>
      <c r="E11" s="66"/>
      <c r="F11" s="66"/>
      <c r="G11" s="66"/>
      <c r="H11" s="66"/>
      <c r="I11" s="66"/>
      <c r="J11" s="66"/>
      <c r="K11" s="66"/>
      <c r="L11" s="66"/>
      <c r="M11" s="66"/>
    </row>
    <row r="12" spans="1:13" ht="32.25" customHeight="1" x14ac:dyDescent="0.2">
      <c r="A12" s="104">
        <f>'LISTING PROMO'!C11</f>
        <v>0</v>
      </c>
      <c r="B12" s="104">
        <f>'LISTING PROMO'!E11</f>
        <v>0</v>
      </c>
      <c r="C12" s="66"/>
      <c r="D12" s="66"/>
      <c r="E12" s="66"/>
      <c r="F12" s="66"/>
      <c r="G12" s="66"/>
      <c r="H12" s="66"/>
      <c r="I12" s="66"/>
      <c r="J12" s="66"/>
      <c r="K12" s="66"/>
      <c r="L12" s="66"/>
      <c r="M12" s="66"/>
    </row>
    <row r="13" spans="1:13" ht="32.25" customHeight="1" x14ac:dyDescent="0.2">
      <c r="A13" s="104">
        <f>'LISTING PROMO'!C12</f>
        <v>0</v>
      </c>
      <c r="B13" s="104">
        <f>'LISTING PROMO'!E12</f>
        <v>0</v>
      </c>
      <c r="C13" s="66"/>
      <c r="D13" s="66"/>
      <c r="E13" s="66"/>
      <c r="F13" s="66"/>
      <c r="G13" s="66"/>
      <c r="H13" s="66"/>
      <c r="I13" s="66"/>
      <c r="J13" s="66"/>
      <c r="K13" s="66"/>
      <c r="L13" s="66"/>
      <c r="M13" s="66"/>
    </row>
    <row r="14" spans="1:13" ht="32.25" customHeight="1" x14ac:dyDescent="0.2">
      <c r="A14" s="104">
        <f>'LISTING PROMO'!C13</f>
        <v>0</v>
      </c>
      <c r="B14" s="104">
        <f>'LISTING PROMO'!E13</f>
        <v>0</v>
      </c>
      <c r="C14" s="66"/>
      <c r="D14" s="66"/>
      <c r="E14" s="66"/>
      <c r="F14" s="66"/>
      <c r="G14" s="66"/>
      <c r="H14" s="66"/>
      <c r="I14" s="66"/>
      <c r="J14" s="66"/>
      <c r="K14" s="66"/>
      <c r="L14" s="66"/>
      <c r="M14" s="66"/>
    </row>
    <row r="15" spans="1:13" ht="32.25" customHeight="1" x14ac:dyDescent="0.2">
      <c r="A15" s="104">
        <f>'LISTING PROMO'!C14</f>
        <v>0</v>
      </c>
      <c r="B15" s="104">
        <f>'LISTING PROMO'!E14</f>
        <v>0</v>
      </c>
      <c r="C15" s="66"/>
      <c r="D15" s="66"/>
      <c r="E15" s="66"/>
      <c r="F15" s="66"/>
      <c r="G15" s="66"/>
      <c r="H15" s="66"/>
      <c r="I15" s="66"/>
      <c r="J15" s="66"/>
      <c r="K15" s="66"/>
      <c r="L15" s="66"/>
      <c r="M15" s="66"/>
    </row>
    <row r="16" spans="1:13" ht="32.25" customHeight="1" x14ac:dyDescent="0.2">
      <c r="A16" s="104">
        <f>'LISTING PROMO'!C15</f>
        <v>0</v>
      </c>
      <c r="B16" s="104">
        <f>'LISTING PROMO'!E15</f>
        <v>0</v>
      </c>
      <c r="C16" s="66"/>
      <c r="D16" s="66"/>
      <c r="E16" s="66"/>
      <c r="F16" s="66"/>
      <c r="G16" s="66"/>
      <c r="H16" s="66"/>
      <c r="I16" s="66"/>
      <c r="J16" s="66"/>
      <c r="K16" s="66"/>
      <c r="L16" s="66"/>
      <c r="M16" s="66"/>
    </row>
    <row r="17" spans="1:13" ht="32.25" customHeight="1" x14ac:dyDescent="0.2">
      <c r="A17" s="104">
        <f>'LISTING PROMO'!C16</f>
        <v>0</v>
      </c>
      <c r="B17" s="104">
        <f>'LISTING PROMO'!E16</f>
        <v>0</v>
      </c>
      <c r="C17" s="66"/>
      <c r="D17" s="66"/>
      <c r="E17" s="66"/>
      <c r="F17" s="66"/>
      <c r="G17" s="66"/>
      <c r="H17" s="66"/>
      <c r="I17" s="66"/>
      <c r="J17" s="66"/>
      <c r="K17" s="66"/>
      <c r="L17" s="66"/>
      <c r="M17" s="66"/>
    </row>
    <row r="18" spans="1:13" ht="32.25" customHeight="1" x14ac:dyDescent="0.2">
      <c r="A18" s="104">
        <f>'LISTING PROMO'!C17</f>
        <v>0</v>
      </c>
      <c r="B18" s="104">
        <f>'LISTING PROMO'!E17</f>
        <v>0</v>
      </c>
      <c r="C18" s="66"/>
      <c r="D18" s="66"/>
      <c r="E18" s="66"/>
      <c r="F18" s="66"/>
      <c r="G18" s="66"/>
      <c r="H18" s="66"/>
      <c r="I18" s="66"/>
      <c r="J18" s="66"/>
      <c r="K18" s="66"/>
      <c r="L18" s="66"/>
      <c r="M18" s="66"/>
    </row>
    <row r="19" spans="1:13" ht="32.25" customHeight="1" x14ac:dyDescent="0.2">
      <c r="A19" s="104">
        <f>'LISTING PROMO'!C18</f>
        <v>0</v>
      </c>
      <c r="B19" s="104">
        <f>'LISTING PROMO'!E18</f>
        <v>0</v>
      </c>
      <c r="C19" s="66"/>
      <c r="D19" s="66"/>
      <c r="E19" s="66"/>
      <c r="F19" s="66"/>
      <c r="G19" s="66"/>
      <c r="H19" s="66"/>
      <c r="I19" s="66"/>
      <c r="J19" s="66"/>
      <c r="K19" s="66"/>
      <c r="L19" s="66"/>
      <c r="M19" s="66"/>
    </row>
    <row r="20" spans="1:13" ht="32.25" customHeight="1" x14ac:dyDescent="0.2">
      <c r="A20" s="104">
        <f>'LISTING PROMO'!C19</f>
        <v>0</v>
      </c>
      <c r="B20" s="104">
        <f>'LISTING PROMO'!E19</f>
        <v>0</v>
      </c>
      <c r="C20" s="66"/>
      <c r="D20" s="66"/>
      <c r="E20" s="66"/>
      <c r="F20" s="66"/>
      <c r="G20" s="66"/>
      <c r="H20" s="66"/>
      <c r="I20" s="66"/>
      <c r="J20" s="66"/>
      <c r="K20" s="66"/>
      <c r="L20" s="66"/>
      <c r="M20" s="66"/>
    </row>
    <row r="21" spans="1:13" ht="32.25" customHeight="1" x14ac:dyDescent="0.2">
      <c r="A21" s="104">
        <f>'LISTING PROMO'!C20</f>
        <v>0</v>
      </c>
      <c r="B21" s="104">
        <f>'LISTING PROMO'!E20</f>
        <v>0</v>
      </c>
      <c r="C21" s="66"/>
      <c r="D21" s="66"/>
      <c r="E21" s="66"/>
      <c r="F21" s="66"/>
      <c r="G21" s="66"/>
      <c r="H21" s="66"/>
      <c r="I21" s="66"/>
      <c r="J21" s="66"/>
      <c r="K21" s="66"/>
      <c r="L21" s="66"/>
      <c r="M21" s="66"/>
    </row>
    <row r="22" spans="1:13" ht="32.25" customHeight="1" x14ac:dyDescent="0.2">
      <c r="A22" s="104">
        <f>'LISTING PROMO'!C21</f>
        <v>0</v>
      </c>
      <c r="B22" s="104">
        <f>'LISTING PROMO'!E21</f>
        <v>0</v>
      </c>
      <c r="C22" s="66"/>
      <c r="D22" s="66"/>
      <c r="E22" s="66"/>
      <c r="F22" s="66"/>
      <c r="G22" s="66"/>
      <c r="H22" s="66"/>
      <c r="I22" s="66"/>
      <c r="J22" s="66"/>
      <c r="K22" s="66"/>
      <c r="L22" s="66"/>
      <c r="M22" s="66"/>
    </row>
    <row r="23" spans="1:13" ht="32.25" customHeight="1" x14ac:dyDescent="0.2">
      <c r="A23" s="104">
        <f>'LISTING PROMO'!C22</f>
        <v>0</v>
      </c>
      <c r="B23" s="104">
        <f>'LISTING PROMO'!E22</f>
        <v>0</v>
      </c>
      <c r="C23" s="66"/>
      <c r="D23" s="66"/>
      <c r="E23" s="66"/>
      <c r="F23" s="66"/>
      <c r="G23" s="66"/>
      <c r="H23" s="66"/>
      <c r="I23" s="66"/>
      <c r="J23" s="66"/>
      <c r="K23" s="66"/>
      <c r="L23" s="66"/>
      <c r="M23" s="66"/>
    </row>
    <row r="24" spans="1:13" ht="32.25" customHeight="1" x14ac:dyDescent="0.2">
      <c r="A24" s="104">
        <f>'LISTING PROMO'!C23</f>
        <v>0</v>
      </c>
      <c r="B24" s="104">
        <f>'LISTING PROMO'!E23</f>
        <v>0</v>
      </c>
      <c r="C24" s="66"/>
      <c r="D24" s="66"/>
      <c r="E24" s="66"/>
      <c r="F24" s="66"/>
      <c r="G24" s="66"/>
      <c r="H24" s="66"/>
      <c r="I24" s="66"/>
      <c r="J24" s="66"/>
      <c r="K24" s="66"/>
      <c r="L24" s="66"/>
      <c r="M24" s="66"/>
    </row>
    <row r="25" spans="1:13" ht="33" customHeight="1" x14ac:dyDescent="0.2">
      <c r="A25" s="104">
        <f>'LISTING PROMO'!C24</f>
        <v>0</v>
      </c>
      <c r="B25" s="104">
        <f>'LISTING PROMO'!E24</f>
        <v>0</v>
      </c>
      <c r="C25" s="66"/>
      <c r="D25" s="66"/>
      <c r="E25" s="66"/>
      <c r="F25" s="66"/>
      <c r="G25" s="66"/>
      <c r="H25" s="66"/>
      <c r="I25" s="66"/>
      <c r="J25" s="66"/>
      <c r="K25" s="66"/>
      <c r="L25" s="66"/>
      <c r="M25" s="66"/>
    </row>
    <row r="26" spans="1:13" ht="33" customHeight="1" x14ac:dyDescent="0.2">
      <c r="A26" s="104">
        <f>'LISTING PROMO'!C25</f>
        <v>0</v>
      </c>
      <c r="B26" s="104">
        <f>'LISTING PROMO'!E25</f>
        <v>0</v>
      </c>
      <c r="C26" s="66"/>
      <c r="D26" s="66"/>
      <c r="E26" s="66"/>
      <c r="F26" s="66"/>
      <c r="G26" s="66"/>
      <c r="H26" s="66"/>
      <c r="I26" s="66"/>
      <c r="J26" s="66"/>
      <c r="K26" s="66"/>
      <c r="L26" s="66"/>
      <c r="M26" s="66"/>
    </row>
    <row r="27" spans="1:13" ht="33" customHeight="1" x14ac:dyDescent="0.2">
      <c r="A27" s="104">
        <f>'LISTING PROMO'!C26</f>
        <v>0</v>
      </c>
      <c r="B27" s="104">
        <f>'LISTING PROMO'!E26</f>
        <v>0</v>
      </c>
      <c r="C27" s="66"/>
      <c r="D27" s="66"/>
      <c r="E27" s="66"/>
      <c r="F27" s="66"/>
      <c r="G27" s="66"/>
      <c r="H27" s="66"/>
      <c r="I27" s="66"/>
      <c r="J27" s="66"/>
      <c r="K27" s="66"/>
      <c r="L27" s="66"/>
      <c r="M27" s="66"/>
    </row>
    <row r="28" spans="1:13" ht="33" customHeight="1" x14ac:dyDescent="0.2">
      <c r="A28" s="104">
        <f>'LISTING PROMO'!C27</f>
        <v>0</v>
      </c>
      <c r="B28" s="104">
        <f>'LISTING PROMO'!E27</f>
        <v>0</v>
      </c>
      <c r="C28" s="66"/>
      <c r="D28" s="66"/>
      <c r="E28" s="66"/>
      <c r="F28" s="66"/>
      <c r="G28" s="66"/>
      <c r="H28" s="66"/>
      <c r="I28" s="66"/>
      <c r="J28" s="66"/>
      <c r="K28" s="66"/>
      <c r="L28" s="66"/>
      <c r="M28" s="66"/>
    </row>
    <row r="29" spans="1:13" ht="33" customHeight="1" x14ac:dyDescent="0.2">
      <c r="A29" s="104">
        <f>'LISTING PROMO'!C28</f>
        <v>0</v>
      </c>
      <c r="B29" s="104">
        <f>'LISTING PROMO'!E28</f>
        <v>0</v>
      </c>
      <c r="C29" s="66"/>
      <c r="D29" s="66"/>
      <c r="E29" s="66"/>
      <c r="F29" s="66"/>
      <c r="G29" s="66"/>
      <c r="H29" s="66"/>
      <c r="I29" s="66"/>
      <c r="J29" s="66"/>
      <c r="K29" s="66"/>
      <c r="L29" s="66"/>
      <c r="M29" s="66"/>
    </row>
    <row r="30" spans="1:13" ht="33" customHeight="1" x14ac:dyDescent="0.2">
      <c r="A30" s="104">
        <f>'LISTING PROMO'!C29</f>
        <v>0</v>
      </c>
      <c r="B30" s="104">
        <f>'LISTING PROMO'!E29</f>
        <v>0</v>
      </c>
      <c r="C30" s="66"/>
      <c r="D30" s="66"/>
      <c r="E30" s="66"/>
      <c r="F30" s="66"/>
      <c r="G30" s="66"/>
      <c r="H30" s="66"/>
      <c r="I30" s="66"/>
      <c r="J30" s="66"/>
      <c r="K30" s="66"/>
      <c r="L30" s="66"/>
      <c r="M30" s="66"/>
    </row>
    <row r="31" spans="1:13" ht="33" customHeight="1" x14ac:dyDescent="0.2">
      <c r="A31" s="104">
        <f>'LISTING PROMO'!C30</f>
        <v>0</v>
      </c>
      <c r="B31" s="104">
        <f>'LISTING PROMO'!E30</f>
        <v>0</v>
      </c>
      <c r="C31" s="66"/>
      <c r="D31" s="66"/>
      <c r="E31" s="66"/>
      <c r="F31" s="66"/>
      <c r="G31" s="66"/>
      <c r="H31" s="66"/>
      <c r="I31" s="66"/>
      <c r="J31" s="66"/>
      <c r="K31" s="66"/>
      <c r="L31" s="66"/>
      <c r="M31" s="66"/>
    </row>
    <row r="32" spans="1:13" ht="33" customHeight="1" x14ac:dyDescent="0.2">
      <c r="A32" s="104">
        <f>'LISTING PROMO'!C31</f>
        <v>0</v>
      </c>
      <c r="B32" s="104">
        <f>'LISTING PROMO'!E31</f>
        <v>0</v>
      </c>
      <c r="C32" s="66"/>
      <c r="D32" s="66"/>
      <c r="E32" s="66"/>
      <c r="F32" s="66"/>
      <c r="G32" s="66"/>
      <c r="H32" s="66"/>
      <c r="I32" s="66"/>
      <c r="J32" s="66"/>
      <c r="K32" s="66"/>
      <c r="L32" s="66"/>
      <c r="M32" s="66"/>
    </row>
    <row r="33" spans="1:13" ht="33" customHeight="1" x14ac:dyDescent="0.2">
      <c r="A33" s="104">
        <f>'LISTING PROMO'!C32</f>
        <v>0</v>
      </c>
      <c r="B33" s="104">
        <f>'LISTING PROMO'!E32</f>
        <v>0</v>
      </c>
      <c r="C33" s="66"/>
      <c r="D33" s="66"/>
      <c r="E33" s="66"/>
      <c r="F33" s="66"/>
      <c r="G33" s="66"/>
      <c r="H33" s="66"/>
      <c r="I33" s="66"/>
      <c r="J33" s="66"/>
      <c r="K33" s="66"/>
      <c r="L33" s="66"/>
      <c r="M33" s="66"/>
    </row>
    <row r="34" spans="1:13" ht="33" customHeight="1" x14ac:dyDescent="0.2">
      <c r="A34" s="104">
        <f>'LISTING PROMO'!C33</f>
        <v>0</v>
      </c>
      <c r="B34" s="104">
        <f>'LISTING PROMO'!E33</f>
        <v>0</v>
      </c>
      <c r="C34" s="66"/>
      <c r="D34" s="66"/>
      <c r="E34" s="66"/>
      <c r="F34" s="66"/>
      <c r="G34" s="66"/>
      <c r="H34" s="66"/>
      <c r="I34" s="66"/>
      <c r="J34" s="66"/>
      <c r="K34" s="66"/>
      <c r="L34" s="66"/>
      <c r="M34" s="66"/>
    </row>
    <row r="35" spans="1:13" ht="33" customHeight="1" x14ac:dyDescent="0.2">
      <c r="A35" s="104">
        <f>'LISTING PROMO'!C34</f>
        <v>0</v>
      </c>
      <c r="B35" s="104">
        <f>'LISTING PROMO'!E34</f>
        <v>0</v>
      </c>
      <c r="C35" s="66"/>
      <c r="D35" s="66"/>
      <c r="E35" s="66"/>
      <c r="F35" s="66"/>
      <c r="G35" s="66"/>
      <c r="H35" s="66"/>
      <c r="I35" s="66"/>
      <c r="J35" s="66"/>
      <c r="K35" s="66"/>
      <c r="L35" s="66"/>
      <c r="M35" s="66"/>
    </row>
  </sheetData>
  <sheetProtection selectLockedCells="1"/>
  <mergeCells count="5">
    <mergeCell ref="C1:D1"/>
    <mergeCell ref="E1:F1"/>
    <mergeCell ref="G1:H1"/>
    <mergeCell ref="I1:J1"/>
    <mergeCell ref="K1:L1"/>
  </mergeCells>
  <phoneticPr fontId="17" type="noConversion"/>
  <pageMargins left="0.70866141732283472" right="0.70866141732283472" top="0.74803149606299213" bottom="0.74803149606299213" header="0.31496062992125984" footer="0.31496062992125984"/>
  <pageSetup paperSize="9" scale="87" orientation="landscape" r:id="rId1"/>
  <headerFooter>
    <oddHeader>&amp;CFEUILLE APPEL HEBDOMADAIRE</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D1A649-D4BA-4414-83CD-CF03E9596FEF}">
  <sheetPr codeName="Feuil5">
    <tabColor rgb="FFFFC000"/>
  </sheetPr>
  <dimension ref="A1:CH35"/>
  <sheetViews>
    <sheetView workbookViewId="0">
      <pane xSplit="5" ySplit="2" topLeftCell="F3" activePane="bottomRight" state="frozen"/>
      <selection pane="topRight" activeCell="F1" sqref="F1"/>
      <selection pane="bottomLeft" activeCell="A3" sqref="A3"/>
      <selection pane="bottomRight" activeCell="G12" sqref="G12"/>
    </sheetView>
  </sheetViews>
  <sheetFormatPr baseColWidth="10" defaultRowHeight="12.75" x14ac:dyDescent="0.2"/>
  <cols>
    <col min="1" max="1" width="11.42578125" style="63"/>
    <col min="2" max="2" width="11.42578125" style="99"/>
    <col min="4" max="4" width="15.7109375" bestFit="1" customWidth="1"/>
    <col min="5" max="5" width="14.7109375" bestFit="1" customWidth="1"/>
    <col min="6" max="6" width="11.85546875" style="92" bestFit="1" customWidth="1"/>
    <col min="7" max="7" width="13.42578125" style="92" bestFit="1" customWidth="1"/>
    <col min="8" max="8" width="14.42578125" style="92" bestFit="1" customWidth="1"/>
    <col min="9" max="11" width="13.42578125" style="92" customWidth="1"/>
    <col min="12" max="13" width="13.42578125" customWidth="1"/>
    <col min="14" max="14" width="13.42578125" style="71" customWidth="1"/>
    <col min="15" max="20" width="11.42578125" style="92"/>
    <col min="24" max="29" width="11.42578125" style="92"/>
    <col min="33" max="38" width="11.42578125" style="92"/>
    <col min="42" max="47" width="11.42578125" style="92"/>
    <col min="51" max="56" width="11.42578125" style="92"/>
    <col min="60" max="65" width="11.42578125" style="92"/>
    <col min="69" max="74" width="11.42578125" style="92"/>
    <col min="78" max="83" width="11.42578125" style="92"/>
  </cols>
  <sheetData>
    <row r="1" spans="1:86" ht="13.5" thickBot="1" x14ac:dyDescent="0.25">
      <c r="A1" s="64"/>
      <c r="B1" s="104"/>
      <c r="C1" s="66"/>
      <c r="D1" s="66"/>
      <c r="E1" s="68"/>
      <c r="F1" s="213" t="s">
        <v>88</v>
      </c>
      <c r="G1" s="214"/>
      <c r="H1" s="214"/>
      <c r="I1" s="214"/>
      <c r="J1" s="214"/>
      <c r="K1" s="215"/>
      <c r="L1" s="213" t="s">
        <v>87</v>
      </c>
      <c r="M1" s="214"/>
      <c r="N1" s="215"/>
      <c r="O1" s="213" t="s">
        <v>89</v>
      </c>
      <c r="P1" s="214"/>
      <c r="Q1" s="214"/>
      <c r="R1" s="214"/>
      <c r="S1" s="214"/>
      <c r="T1" s="215"/>
      <c r="U1" s="213" t="s">
        <v>87</v>
      </c>
      <c r="V1" s="214"/>
      <c r="W1" s="215"/>
      <c r="X1" s="213" t="s">
        <v>90</v>
      </c>
      <c r="Y1" s="214"/>
      <c r="Z1" s="214"/>
      <c r="AA1" s="214"/>
      <c r="AB1" s="214"/>
      <c r="AC1" s="215"/>
      <c r="AD1" s="213" t="s">
        <v>87</v>
      </c>
      <c r="AE1" s="214"/>
      <c r="AF1" s="215"/>
      <c r="AG1" s="213" t="s">
        <v>91</v>
      </c>
      <c r="AH1" s="214"/>
      <c r="AI1" s="214"/>
      <c r="AJ1" s="214"/>
      <c r="AK1" s="214"/>
      <c r="AL1" s="215"/>
      <c r="AM1" s="213" t="s">
        <v>87</v>
      </c>
      <c r="AN1" s="214"/>
      <c r="AO1" s="215"/>
      <c r="AP1" s="213" t="s">
        <v>92</v>
      </c>
      <c r="AQ1" s="214"/>
      <c r="AR1" s="214"/>
      <c r="AS1" s="214"/>
      <c r="AT1" s="214"/>
      <c r="AU1" s="215"/>
      <c r="AV1" s="213" t="s">
        <v>87</v>
      </c>
      <c r="AW1" s="214"/>
      <c r="AX1" s="215"/>
      <c r="AY1" s="213" t="s">
        <v>93</v>
      </c>
      <c r="AZ1" s="214"/>
      <c r="BA1" s="214"/>
      <c r="BB1" s="214"/>
      <c r="BC1" s="214"/>
      <c r="BD1" s="215"/>
      <c r="BE1" s="213" t="s">
        <v>87</v>
      </c>
      <c r="BF1" s="214"/>
      <c r="BG1" s="215"/>
      <c r="BH1" s="213" t="s">
        <v>94</v>
      </c>
      <c r="BI1" s="214"/>
      <c r="BJ1" s="214"/>
      <c r="BK1" s="214"/>
      <c r="BL1" s="214"/>
      <c r="BM1" s="215"/>
      <c r="BN1" s="213" t="s">
        <v>87</v>
      </c>
      <c r="BO1" s="214"/>
      <c r="BP1" s="215"/>
      <c r="BQ1" s="213" t="s">
        <v>95</v>
      </c>
      <c r="BR1" s="214"/>
      <c r="BS1" s="214"/>
      <c r="BT1" s="214"/>
      <c r="BU1" s="214"/>
      <c r="BV1" s="215"/>
      <c r="BW1" s="213" t="s">
        <v>87</v>
      </c>
      <c r="BX1" s="214"/>
      <c r="BY1" s="215"/>
      <c r="BZ1" s="213" t="s">
        <v>96</v>
      </c>
      <c r="CA1" s="214"/>
      <c r="CB1" s="214"/>
      <c r="CC1" s="214"/>
      <c r="CD1" s="214"/>
      <c r="CE1" s="215"/>
      <c r="CF1" s="213" t="s">
        <v>87</v>
      </c>
      <c r="CG1" s="214"/>
      <c r="CH1" s="215"/>
    </row>
    <row r="2" spans="1:86" ht="51" x14ac:dyDescent="0.2">
      <c r="A2" s="64" t="s">
        <v>73</v>
      </c>
      <c r="B2" s="104" t="s">
        <v>74</v>
      </c>
      <c r="C2" s="65" t="s">
        <v>84</v>
      </c>
      <c r="D2" s="65" t="s">
        <v>85</v>
      </c>
      <c r="E2" s="167" t="s">
        <v>86</v>
      </c>
      <c r="F2" s="168" t="s">
        <v>102</v>
      </c>
      <c r="G2" s="169" t="s">
        <v>103</v>
      </c>
      <c r="H2" s="170" t="s">
        <v>99</v>
      </c>
      <c r="I2" s="171" t="s">
        <v>100</v>
      </c>
      <c r="J2" s="172" t="s">
        <v>101</v>
      </c>
      <c r="K2" s="170" t="s">
        <v>99</v>
      </c>
      <c r="L2" s="173" t="s">
        <v>104</v>
      </c>
      <c r="M2" s="174" t="s">
        <v>105</v>
      </c>
      <c r="N2" s="175" t="s">
        <v>106</v>
      </c>
      <c r="O2" s="168" t="s">
        <v>102</v>
      </c>
      <c r="P2" s="169" t="s">
        <v>103</v>
      </c>
      <c r="Q2" s="170" t="s">
        <v>99</v>
      </c>
      <c r="R2" s="171" t="s">
        <v>100</v>
      </c>
      <c r="S2" s="172" t="s">
        <v>101</v>
      </c>
      <c r="T2" s="170" t="s">
        <v>99</v>
      </c>
      <c r="U2" s="173" t="s">
        <v>104</v>
      </c>
      <c r="V2" s="174" t="s">
        <v>105</v>
      </c>
      <c r="W2" s="175" t="s">
        <v>106</v>
      </c>
      <c r="X2" s="168" t="s">
        <v>102</v>
      </c>
      <c r="Y2" s="169" t="s">
        <v>103</v>
      </c>
      <c r="Z2" s="170" t="s">
        <v>99</v>
      </c>
      <c r="AA2" s="171" t="s">
        <v>100</v>
      </c>
      <c r="AB2" s="172" t="s">
        <v>101</v>
      </c>
      <c r="AC2" s="170" t="s">
        <v>99</v>
      </c>
      <c r="AD2" s="173" t="s">
        <v>104</v>
      </c>
      <c r="AE2" s="174" t="s">
        <v>105</v>
      </c>
      <c r="AF2" s="175" t="s">
        <v>106</v>
      </c>
      <c r="AG2" s="168" t="s">
        <v>102</v>
      </c>
      <c r="AH2" s="169" t="s">
        <v>103</v>
      </c>
      <c r="AI2" s="170" t="s">
        <v>99</v>
      </c>
      <c r="AJ2" s="171" t="s">
        <v>100</v>
      </c>
      <c r="AK2" s="172" t="s">
        <v>101</v>
      </c>
      <c r="AL2" s="170" t="s">
        <v>99</v>
      </c>
      <c r="AM2" s="173" t="s">
        <v>104</v>
      </c>
      <c r="AN2" s="174" t="s">
        <v>105</v>
      </c>
      <c r="AO2" s="175" t="s">
        <v>106</v>
      </c>
      <c r="AP2" s="168" t="s">
        <v>102</v>
      </c>
      <c r="AQ2" s="169" t="s">
        <v>103</v>
      </c>
      <c r="AR2" s="170" t="s">
        <v>99</v>
      </c>
      <c r="AS2" s="171" t="s">
        <v>100</v>
      </c>
      <c r="AT2" s="172" t="s">
        <v>101</v>
      </c>
      <c r="AU2" s="170" t="s">
        <v>99</v>
      </c>
      <c r="AV2" s="173" t="s">
        <v>104</v>
      </c>
      <c r="AW2" s="174" t="s">
        <v>105</v>
      </c>
      <c r="AX2" s="175" t="s">
        <v>106</v>
      </c>
      <c r="AY2" s="168" t="s">
        <v>102</v>
      </c>
      <c r="AZ2" s="169" t="s">
        <v>103</v>
      </c>
      <c r="BA2" s="170" t="s">
        <v>99</v>
      </c>
      <c r="BB2" s="171" t="s">
        <v>100</v>
      </c>
      <c r="BC2" s="172" t="s">
        <v>101</v>
      </c>
      <c r="BD2" s="170" t="s">
        <v>99</v>
      </c>
      <c r="BE2" s="173" t="s">
        <v>104</v>
      </c>
      <c r="BF2" s="174" t="s">
        <v>105</v>
      </c>
      <c r="BG2" s="175" t="s">
        <v>106</v>
      </c>
      <c r="BH2" s="168" t="s">
        <v>102</v>
      </c>
      <c r="BI2" s="169" t="s">
        <v>103</v>
      </c>
      <c r="BJ2" s="170" t="s">
        <v>99</v>
      </c>
      <c r="BK2" s="171" t="s">
        <v>100</v>
      </c>
      <c r="BL2" s="172" t="s">
        <v>101</v>
      </c>
      <c r="BM2" s="170" t="s">
        <v>99</v>
      </c>
      <c r="BN2" s="173" t="s">
        <v>104</v>
      </c>
      <c r="BO2" s="174" t="s">
        <v>105</v>
      </c>
      <c r="BP2" s="175" t="s">
        <v>106</v>
      </c>
      <c r="BQ2" s="168" t="s">
        <v>102</v>
      </c>
      <c r="BR2" s="169" t="s">
        <v>103</v>
      </c>
      <c r="BS2" s="170" t="s">
        <v>99</v>
      </c>
      <c r="BT2" s="171" t="s">
        <v>100</v>
      </c>
      <c r="BU2" s="172" t="s">
        <v>101</v>
      </c>
      <c r="BV2" s="170" t="s">
        <v>99</v>
      </c>
      <c r="BW2" s="173" t="s">
        <v>104</v>
      </c>
      <c r="BX2" s="174" t="s">
        <v>105</v>
      </c>
      <c r="BY2" s="175" t="s">
        <v>106</v>
      </c>
      <c r="BZ2" s="168" t="s">
        <v>102</v>
      </c>
      <c r="CA2" s="169" t="s">
        <v>103</v>
      </c>
      <c r="CB2" s="170" t="s">
        <v>99</v>
      </c>
      <c r="CC2" s="171" t="s">
        <v>100</v>
      </c>
      <c r="CD2" s="172" t="s">
        <v>101</v>
      </c>
      <c r="CE2" s="170" t="s">
        <v>99</v>
      </c>
      <c r="CF2" s="173" t="s">
        <v>104</v>
      </c>
      <c r="CG2" s="174" t="s">
        <v>105</v>
      </c>
      <c r="CH2" s="175" t="s">
        <v>106</v>
      </c>
    </row>
    <row r="3" spans="1:86" ht="25.5" x14ac:dyDescent="0.2">
      <c r="A3" s="64" t="str">
        <f>'LISTING PROMO'!C2</f>
        <v>TEST</v>
      </c>
      <c r="B3" s="104" t="str">
        <f>'LISTING PROMO'!E2</f>
        <v>Prénom Test</v>
      </c>
      <c r="C3" s="66" t="str">
        <f>'LISTING PROMO'!O2</f>
        <v>DEAP 2021</v>
      </c>
      <c r="D3" s="66">
        <f>_xlfn.IFS(C3=listes!$C$1,listes!$D$1,C3=listes!$C$2,listes!$D$2,C3=listes!$C$3,listes!$D$3,C3=listes!$C$3,listes!$D$4,C3=listes!$C$4,listes!$D$5,C3=listes!$C$5,listes!$D$6,C3=listes!$C$6,listes!$D$7,C3=listes!$C$7,listes!$D$8,C3=listes!$C$8,listes!$D$9,C3=listes!$C$9,listes!$D$10, C3=listes!$C$10,listes!$D$11)</f>
        <v>245</v>
      </c>
      <c r="E3" s="68">
        <f>_xlfn.IFS(C3=listes!$C$1,listes!$E$1,C3=listes!$C$2,listes!$E$2,C3=listes!$C$3,listes!$E$3,C3=listes!$C$3,listes!$E$4,C3=listes!$C$4,listes!$E$5,C3=listes!$C$5,listes!$E$6,C3=listes!$C$6,listes!$E$7,C3=listes!$C$7,listes!$E$8,C3=listes!$C$8, listes!$E$9,C3=listes!$C$9,listes!$E$10, C3=listes!$C$10, listes!$E$11)</f>
        <v>224</v>
      </c>
      <c r="F3" s="73"/>
      <c r="G3" s="74"/>
      <c r="H3" s="75"/>
      <c r="I3" s="76"/>
      <c r="J3" s="77"/>
      <c r="K3" s="75"/>
      <c r="L3" s="69">
        <f>F3+G3-H3+I3+J3-K3</f>
        <v>0</v>
      </c>
      <c r="M3" s="70">
        <f>L3</f>
        <v>0</v>
      </c>
      <c r="N3" s="72">
        <f>(M3*100)/($D3+$E3)</f>
        <v>0</v>
      </c>
      <c r="O3" s="73"/>
      <c r="P3" s="74"/>
      <c r="Q3" s="75"/>
      <c r="R3" s="76"/>
      <c r="S3" s="77"/>
      <c r="T3" s="75"/>
      <c r="U3" s="69">
        <f>O3+P3-Q3+R3+S3-T3</f>
        <v>0</v>
      </c>
      <c r="V3" s="70">
        <f>U3+M3</f>
        <v>0</v>
      </c>
      <c r="W3" s="72">
        <f>(V3*100)/($D3+$E3)</f>
        <v>0</v>
      </c>
      <c r="X3" s="73"/>
      <c r="Y3" s="74"/>
      <c r="Z3" s="75"/>
      <c r="AA3" s="76"/>
      <c r="AB3" s="77"/>
      <c r="AC3" s="75"/>
      <c r="AD3" s="69">
        <f>X3+Y3-Z3+AA3+AB3-AC3</f>
        <v>0</v>
      </c>
      <c r="AE3" s="70">
        <f>AD3+V3+M3</f>
        <v>0</v>
      </c>
      <c r="AF3" s="72">
        <f>(AE3*100)/($D3+$E3)</f>
        <v>0</v>
      </c>
      <c r="AG3" s="73"/>
      <c r="AH3" s="74"/>
      <c r="AI3" s="75"/>
      <c r="AJ3" s="76"/>
      <c r="AK3" s="77"/>
      <c r="AL3" s="75"/>
      <c r="AM3" s="69">
        <f>AG3+AH3-AI3+AJ3+AK3-AL3</f>
        <v>0</v>
      </c>
      <c r="AN3" s="70">
        <f>AM3+AE3+V3+M3</f>
        <v>0</v>
      </c>
      <c r="AO3" s="72">
        <f>(AN3*100)/($D3+$E3)</f>
        <v>0</v>
      </c>
      <c r="AP3" s="73"/>
      <c r="AQ3" s="74"/>
      <c r="AR3" s="75"/>
      <c r="AS3" s="76"/>
      <c r="AT3" s="77"/>
      <c r="AU3" s="75"/>
      <c r="AV3" s="69">
        <f>AP3+AQ3-AR3+AS3+AT3-AU3</f>
        <v>0</v>
      </c>
      <c r="AW3" s="70">
        <f>AV3+AN3+AE3+V3+M3</f>
        <v>0</v>
      </c>
      <c r="AX3" s="72">
        <f>(AW3*100)/($D3+$E3)</f>
        <v>0</v>
      </c>
      <c r="AY3" s="73"/>
      <c r="AZ3" s="74"/>
      <c r="BA3" s="75"/>
      <c r="BB3" s="76"/>
      <c r="BC3" s="77"/>
      <c r="BD3" s="75"/>
      <c r="BE3" s="69">
        <f>AY3+AZ3-BA3+BB3+BC3-BD3</f>
        <v>0</v>
      </c>
      <c r="BF3" s="70">
        <f>BE3+AW3+AN3+AE3+V3+M3</f>
        <v>0</v>
      </c>
      <c r="BG3" s="72">
        <f>(BF3*100)/($D3+$E3)</f>
        <v>0</v>
      </c>
      <c r="BH3" s="73"/>
      <c r="BI3" s="74"/>
      <c r="BJ3" s="75"/>
      <c r="BK3" s="76"/>
      <c r="BL3" s="77"/>
      <c r="BM3" s="75"/>
      <c r="BN3" s="69">
        <f>BH3+BI3-BJ3+BK3+BL3-BM3</f>
        <v>0</v>
      </c>
      <c r="BO3" s="70">
        <f>BN3+BF3+AW3+AN3+AE3+V3+M3</f>
        <v>0</v>
      </c>
      <c r="BP3" s="72">
        <f>(BO3*100)/($D3+$E3)</f>
        <v>0</v>
      </c>
      <c r="BQ3" s="73"/>
      <c r="BR3" s="74"/>
      <c r="BS3" s="75"/>
      <c r="BT3" s="76"/>
      <c r="BU3" s="77"/>
      <c r="BV3" s="75"/>
      <c r="BW3" s="69">
        <f>BQ3+BR3-BS3+BT3+BU3-BV3</f>
        <v>0</v>
      </c>
      <c r="BX3" s="70">
        <f>BW3+BO3+BF3+AW3+AN3+AE3+V3+M3</f>
        <v>0</v>
      </c>
      <c r="BY3" s="72">
        <f>(BX3*100)/($D3+$E3)</f>
        <v>0</v>
      </c>
      <c r="BZ3" s="73"/>
      <c r="CA3" s="74"/>
      <c r="CB3" s="75"/>
      <c r="CC3" s="76"/>
      <c r="CD3" s="77"/>
      <c r="CE3" s="75"/>
      <c r="CF3" s="69">
        <f>BZ3+CA3-CB3+CC3+CD3-CE3</f>
        <v>0</v>
      </c>
      <c r="CG3" s="70">
        <f>CF3+BX3+BO3+BF3+AW3+AN3+AE3+V3+M3</f>
        <v>0</v>
      </c>
      <c r="CH3" s="72">
        <f>(CG3*100)/($D3+$E3)</f>
        <v>0</v>
      </c>
    </row>
    <row r="4" spans="1:86" x14ac:dyDescent="0.2">
      <c r="A4" s="64" t="str">
        <f>'LISTING PROMO'!C3</f>
        <v>test</v>
      </c>
      <c r="B4" s="104">
        <f>'LISTING PROMO'!E3</f>
        <v>0</v>
      </c>
      <c r="C4" s="66">
        <f>'LISTING PROMO'!O3</f>
        <v>0</v>
      </c>
      <c r="D4" s="66" t="e">
        <f>_xlfn.IFS(C4=listes!$C$1,listes!$D$1,C4=listes!$C$2,listes!$D$2,C4=listes!$C$3,listes!$D$3,C4=listes!$C$3,listes!$D$4,C4=listes!$C$4,listes!$D$5,C4=listes!$C$5,listes!$D$6,C4=listes!$C$6,listes!$D$7,C4=listes!$C$7,listes!$D$8,C4=listes!$C$8,listes!$D$9,C4=listes!$C$9,listes!$D$10, C4=listes!$C$10,listes!$D$11)</f>
        <v>#N/A</v>
      </c>
      <c r="E4" s="68" t="e">
        <f>_xlfn.IFS(C4=listes!$C$1,listes!$E$1,C4=listes!$C$2,listes!$E$2,C4=listes!$C$3,listes!$E$3,C4=listes!$C$3,listes!$E$4,C4=listes!$C$4,listes!$E$5,C4=listes!$C$5,listes!$E$6,C4=listes!$C$6,listes!$E$7,C4=listes!$C$7,listes!$E$8,C4=listes!$C$8, listes!$E$9,C4=listes!$C$9,listes!$E$10, C4=listes!$C$10, listes!$E$11)</f>
        <v>#N/A</v>
      </c>
      <c r="F4" s="73"/>
      <c r="G4" s="74"/>
      <c r="H4" s="75"/>
      <c r="I4" s="76"/>
      <c r="J4" s="77"/>
      <c r="K4" s="75"/>
      <c r="L4" s="69">
        <f t="shared" ref="L4:L32" si="0">F4+G4-H4+I4+J4-K4</f>
        <v>0</v>
      </c>
      <c r="M4" s="70">
        <f t="shared" ref="M4:M32" si="1">L4</f>
        <v>0</v>
      </c>
      <c r="N4" s="72" t="e">
        <f t="shared" ref="N4:N32" si="2">(M4*100)/($D4+$E4)</f>
        <v>#N/A</v>
      </c>
      <c r="O4" s="73"/>
      <c r="P4" s="74"/>
      <c r="Q4" s="75"/>
      <c r="R4" s="76"/>
      <c r="S4" s="77"/>
      <c r="T4" s="75"/>
      <c r="U4" s="69">
        <f t="shared" ref="U4:U32" si="3">O4+P4-Q4+R4+S4-T4</f>
        <v>0</v>
      </c>
      <c r="V4" s="70">
        <f t="shared" ref="V4:V32" si="4">U4+M4</f>
        <v>0</v>
      </c>
      <c r="W4" s="72" t="e">
        <f t="shared" ref="W4:W32" si="5">(V4*100)/($D4+$E4)</f>
        <v>#N/A</v>
      </c>
      <c r="X4" s="73"/>
      <c r="Y4" s="74"/>
      <c r="Z4" s="75"/>
      <c r="AA4" s="76"/>
      <c r="AB4" s="77"/>
      <c r="AC4" s="75"/>
      <c r="AD4" s="69">
        <f t="shared" ref="AD4:AD32" si="6">X4+Y4-Z4+AA4+AB4-AC4</f>
        <v>0</v>
      </c>
      <c r="AE4" s="70">
        <f t="shared" ref="AE4:AE32" si="7">AD4+V4+M4</f>
        <v>0</v>
      </c>
      <c r="AF4" s="72" t="e">
        <f t="shared" ref="AF4:AF32" si="8">(AE4*100)/($D4+$E4)</f>
        <v>#N/A</v>
      </c>
      <c r="AG4" s="73"/>
      <c r="AH4" s="74"/>
      <c r="AI4" s="75"/>
      <c r="AJ4" s="76"/>
      <c r="AK4" s="77"/>
      <c r="AL4" s="75"/>
      <c r="AM4" s="69">
        <f t="shared" ref="AM4:AM32" si="9">AG4+AH4-AI4+AJ4+AK4-AL4</f>
        <v>0</v>
      </c>
      <c r="AN4" s="70">
        <f t="shared" ref="AN4:AN32" si="10">AM4+AE4+V4+M4</f>
        <v>0</v>
      </c>
      <c r="AO4" s="72" t="e">
        <f t="shared" ref="AO4:AO32" si="11">(AN4*100)/($D4+$E4)</f>
        <v>#N/A</v>
      </c>
      <c r="AP4" s="73"/>
      <c r="AQ4" s="74"/>
      <c r="AR4" s="75"/>
      <c r="AS4" s="76"/>
      <c r="AT4" s="77"/>
      <c r="AU4" s="75"/>
      <c r="AV4" s="69">
        <f t="shared" ref="AV4:AV32" si="12">AP4+AQ4-AR4+AS4+AT4-AU4</f>
        <v>0</v>
      </c>
      <c r="AW4" s="70">
        <f t="shared" ref="AW4:AW32" si="13">AV4+AN4+AE4+V4+M4</f>
        <v>0</v>
      </c>
      <c r="AX4" s="72" t="e">
        <f t="shared" ref="AX4:AX32" si="14">(AW4*100)/($D4+$E4)</f>
        <v>#N/A</v>
      </c>
      <c r="AY4" s="73"/>
      <c r="AZ4" s="74"/>
      <c r="BA4" s="75"/>
      <c r="BB4" s="76"/>
      <c r="BC4" s="77"/>
      <c r="BD4" s="75"/>
      <c r="BE4" s="69">
        <f t="shared" ref="BE4:BE32" si="15">AY4+AZ4-BA4+BB4+BC4-BD4</f>
        <v>0</v>
      </c>
      <c r="BF4" s="70">
        <f t="shared" ref="BF4:BF32" si="16">BE4+AW4+AN4+AE4+V4+M4</f>
        <v>0</v>
      </c>
      <c r="BG4" s="72" t="e">
        <f t="shared" ref="BG4:BG32" si="17">(BF4*100)/($D4+$E4)</f>
        <v>#N/A</v>
      </c>
      <c r="BH4" s="73"/>
      <c r="BI4" s="74"/>
      <c r="BJ4" s="75"/>
      <c r="BK4" s="76"/>
      <c r="BL4" s="77"/>
      <c r="BM4" s="75"/>
      <c r="BN4" s="69">
        <f t="shared" ref="BN4:BN32" si="18">BH4+BI4-BJ4+BK4+BL4-BM4</f>
        <v>0</v>
      </c>
      <c r="BO4" s="70">
        <f t="shared" ref="BO4:BO32" si="19">BN4+BF4+AW4+AN4+AE4+V4+M4</f>
        <v>0</v>
      </c>
      <c r="BP4" s="72" t="e">
        <f t="shared" ref="BP4:BP32" si="20">(BO4*100)/($D4+$E4)</f>
        <v>#N/A</v>
      </c>
      <c r="BQ4" s="73"/>
      <c r="BR4" s="74"/>
      <c r="BS4" s="75"/>
      <c r="BT4" s="76"/>
      <c r="BU4" s="77"/>
      <c r="BV4" s="75"/>
      <c r="BW4" s="69">
        <f t="shared" ref="BW4:BW32" si="21">BQ4+BR4-BS4+BT4+BU4-BV4</f>
        <v>0</v>
      </c>
      <c r="BX4" s="70">
        <f t="shared" ref="BX4:BX32" si="22">BW4+BO4+BF4+AW4+AN4+AE4+V4+M4</f>
        <v>0</v>
      </c>
      <c r="BY4" s="72" t="e">
        <f t="shared" ref="BY4:BY32" si="23">(BX4*100)/($D4+$E4)</f>
        <v>#N/A</v>
      </c>
      <c r="BZ4" s="73"/>
      <c r="CA4" s="74"/>
      <c r="CB4" s="75"/>
      <c r="CC4" s="76"/>
      <c r="CD4" s="77"/>
      <c r="CE4" s="75"/>
      <c r="CF4" s="69">
        <f t="shared" ref="CF4:CF32" si="24">BZ4+CA4-CB4+CC4+CD4-CE4</f>
        <v>0</v>
      </c>
      <c r="CG4" s="70">
        <f t="shared" ref="CG4:CG32" si="25">CF4+BX4+BO4+BF4+AW4+AN4+AE4+V4+M4</f>
        <v>0</v>
      </c>
      <c r="CH4" s="72" t="e">
        <f t="shared" ref="CH4:CH32" si="26">(CG4*100)/($D4+$E4)</f>
        <v>#N/A</v>
      </c>
    </row>
    <row r="5" spans="1:86" x14ac:dyDescent="0.2">
      <c r="A5" s="64">
        <f>'LISTING PROMO'!C4</f>
        <v>0</v>
      </c>
      <c r="B5" s="104">
        <f>'LISTING PROMO'!E4</f>
        <v>0</v>
      </c>
      <c r="C5" s="66">
        <f>'LISTING PROMO'!O4</f>
        <v>0</v>
      </c>
      <c r="D5" s="66" t="e">
        <f>_xlfn.IFS(C5=listes!$C$1,listes!$D$1,C5=listes!$C$2,listes!$D$2,C5=listes!$C$3,listes!$D$3,C5=listes!$C$3,listes!$D$4,C5=listes!$C$4,listes!$D$5,C5=listes!$C$5,listes!$D$6,C5=listes!$C$6,listes!$D$7,C5=listes!$C$7,listes!$D$8,C5=listes!$C$8,listes!$D$9,C5=listes!$C$9,listes!$D$10, C5=listes!$C$10,listes!$D$11)</f>
        <v>#N/A</v>
      </c>
      <c r="E5" s="68" t="e">
        <f>_xlfn.IFS(C5=listes!$C$1,listes!$E$1,C5=listes!$C$2,listes!$E$2,C5=listes!$C$3,listes!$E$3,C5=listes!$C$3,listes!$E$4,C5=listes!$C$4,listes!$E$5,C5=listes!$C$5,listes!$E$6,C5=listes!$C$6,listes!$E$7,C5=listes!$C$7,listes!$E$8,C5=listes!$C$8, listes!$E$9,C5=listes!$C$9,listes!$E$10, C5=listes!$C$10, listes!$E$11)</f>
        <v>#N/A</v>
      </c>
      <c r="F5" s="73"/>
      <c r="G5" s="74"/>
      <c r="H5" s="75"/>
      <c r="I5" s="76"/>
      <c r="J5" s="77"/>
      <c r="K5" s="75"/>
      <c r="L5" s="69">
        <f t="shared" si="0"/>
        <v>0</v>
      </c>
      <c r="M5" s="70">
        <f t="shared" si="1"/>
        <v>0</v>
      </c>
      <c r="N5" s="72" t="e">
        <f t="shared" si="2"/>
        <v>#N/A</v>
      </c>
      <c r="O5" s="73"/>
      <c r="P5" s="74"/>
      <c r="Q5" s="75"/>
      <c r="R5" s="76"/>
      <c r="S5" s="77"/>
      <c r="T5" s="75"/>
      <c r="U5" s="69">
        <f t="shared" si="3"/>
        <v>0</v>
      </c>
      <c r="V5" s="70">
        <f t="shared" si="4"/>
        <v>0</v>
      </c>
      <c r="W5" s="72" t="e">
        <f t="shared" si="5"/>
        <v>#N/A</v>
      </c>
      <c r="X5" s="73"/>
      <c r="Y5" s="74"/>
      <c r="Z5" s="75"/>
      <c r="AA5" s="76"/>
      <c r="AB5" s="77"/>
      <c r="AC5" s="75"/>
      <c r="AD5" s="69">
        <f t="shared" si="6"/>
        <v>0</v>
      </c>
      <c r="AE5" s="70">
        <f t="shared" si="7"/>
        <v>0</v>
      </c>
      <c r="AF5" s="72" t="e">
        <f t="shared" si="8"/>
        <v>#N/A</v>
      </c>
      <c r="AG5" s="73"/>
      <c r="AH5" s="74"/>
      <c r="AI5" s="75"/>
      <c r="AJ5" s="76"/>
      <c r="AK5" s="77"/>
      <c r="AL5" s="75"/>
      <c r="AM5" s="69">
        <f t="shared" si="9"/>
        <v>0</v>
      </c>
      <c r="AN5" s="70">
        <f t="shared" si="10"/>
        <v>0</v>
      </c>
      <c r="AO5" s="72" t="e">
        <f t="shared" si="11"/>
        <v>#N/A</v>
      </c>
      <c r="AP5" s="73"/>
      <c r="AQ5" s="74"/>
      <c r="AR5" s="75"/>
      <c r="AS5" s="76"/>
      <c r="AT5" s="77"/>
      <c r="AU5" s="75"/>
      <c r="AV5" s="69">
        <f t="shared" si="12"/>
        <v>0</v>
      </c>
      <c r="AW5" s="70">
        <f t="shared" si="13"/>
        <v>0</v>
      </c>
      <c r="AX5" s="72" t="e">
        <f t="shared" si="14"/>
        <v>#N/A</v>
      </c>
      <c r="AY5" s="73"/>
      <c r="AZ5" s="74"/>
      <c r="BA5" s="75"/>
      <c r="BB5" s="76"/>
      <c r="BC5" s="77"/>
      <c r="BD5" s="75"/>
      <c r="BE5" s="69">
        <f t="shared" si="15"/>
        <v>0</v>
      </c>
      <c r="BF5" s="70">
        <f t="shared" si="16"/>
        <v>0</v>
      </c>
      <c r="BG5" s="72" t="e">
        <f t="shared" si="17"/>
        <v>#N/A</v>
      </c>
      <c r="BH5" s="73"/>
      <c r="BI5" s="74"/>
      <c r="BJ5" s="75"/>
      <c r="BK5" s="76"/>
      <c r="BL5" s="77"/>
      <c r="BM5" s="75"/>
      <c r="BN5" s="69">
        <f t="shared" si="18"/>
        <v>0</v>
      </c>
      <c r="BO5" s="70">
        <f t="shared" si="19"/>
        <v>0</v>
      </c>
      <c r="BP5" s="72" t="e">
        <f t="shared" si="20"/>
        <v>#N/A</v>
      </c>
      <c r="BQ5" s="73"/>
      <c r="BR5" s="74"/>
      <c r="BS5" s="75"/>
      <c r="BT5" s="76"/>
      <c r="BU5" s="77"/>
      <c r="BV5" s="75"/>
      <c r="BW5" s="69">
        <f t="shared" si="21"/>
        <v>0</v>
      </c>
      <c r="BX5" s="70">
        <f t="shared" si="22"/>
        <v>0</v>
      </c>
      <c r="BY5" s="72" t="e">
        <f t="shared" si="23"/>
        <v>#N/A</v>
      </c>
      <c r="BZ5" s="73"/>
      <c r="CA5" s="74"/>
      <c r="CB5" s="75"/>
      <c r="CC5" s="76"/>
      <c r="CD5" s="77"/>
      <c r="CE5" s="75"/>
      <c r="CF5" s="69">
        <f t="shared" si="24"/>
        <v>0</v>
      </c>
      <c r="CG5" s="70">
        <f t="shared" si="25"/>
        <v>0</v>
      </c>
      <c r="CH5" s="72" t="e">
        <f t="shared" si="26"/>
        <v>#N/A</v>
      </c>
    </row>
    <row r="6" spans="1:86" x14ac:dyDescent="0.2">
      <c r="A6" s="64">
        <f>'LISTING PROMO'!C5</f>
        <v>0</v>
      </c>
      <c r="B6" s="104">
        <f>'LISTING PROMO'!E5</f>
        <v>0</v>
      </c>
      <c r="C6" s="66">
        <f>'LISTING PROMO'!O5</f>
        <v>0</v>
      </c>
      <c r="D6" s="66" t="e">
        <f>_xlfn.IFS(C6=listes!$C$1,listes!$D$1,C6=listes!$C$2,listes!$D$2,C6=listes!$C$3,listes!$D$3,C6=listes!$C$3,listes!$D$4,C6=listes!$C$4,listes!$D$5,C6=listes!$C$5,listes!$D$6,C6=listes!$C$6,listes!$D$7,C6=listes!$C$7,listes!$D$8,C6=listes!$C$8,listes!$D$9,C6=listes!$C$9,listes!$D$10, C6=listes!$C$10,listes!$D$11)</f>
        <v>#N/A</v>
      </c>
      <c r="E6" s="68" t="e">
        <f>_xlfn.IFS(C6=listes!$C$1,listes!$E$1,C6=listes!$C$2,listes!$E$2,C6=listes!$C$3,listes!$E$3,C6=listes!$C$3,listes!$E$4,C6=listes!$C$4,listes!$E$5,C6=listes!$C$5,listes!$E$6,C6=listes!$C$6,listes!$E$7,C6=listes!$C$7,listes!$E$8,C6=listes!$C$8, listes!$E$9,C6=listes!$C$9,listes!$E$10, C6=listes!$C$10, listes!$E$11)</f>
        <v>#N/A</v>
      </c>
      <c r="F6" s="73"/>
      <c r="G6" s="74"/>
      <c r="H6" s="75"/>
      <c r="I6" s="76"/>
      <c r="J6" s="77"/>
      <c r="K6" s="75"/>
      <c r="L6" s="69">
        <f t="shared" si="0"/>
        <v>0</v>
      </c>
      <c r="M6" s="70">
        <f t="shared" si="1"/>
        <v>0</v>
      </c>
      <c r="N6" s="72" t="e">
        <f t="shared" si="2"/>
        <v>#N/A</v>
      </c>
      <c r="O6" s="73"/>
      <c r="P6" s="74"/>
      <c r="Q6" s="75"/>
      <c r="R6" s="76"/>
      <c r="S6" s="77"/>
      <c r="T6" s="75"/>
      <c r="U6" s="69">
        <f t="shared" si="3"/>
        <v>0</v>
      </c>
      <c r="V6" s="70">
        <f t="shared" si="4"/>
        <v>0</v>
      </c>
      <c r="W6" s="72" t="e">
        <f t="shared" si="5"/>
        <v>#N/A</v>
      </c>
      <c r="X6" s="73"/>
      <c r="Y6" s="74"/>
      <c r="Z6" s="75"/>
      <c r="AA6" s="76"/>
      <c r="AB6" s="77"/>
      <c r="AC6" s="75"/>
      <c r="AD6" s="69">
        <f t="shared" si="6"/>
        <v>0</v>
      </c>
      <c r="AE6" s="70">
        <f t="shared" si="7"/>
        <v>0</v>
      </c>
      <c r="AF6" s="72" t="e">
        <f t="shared" si="8"/>
        <v>#N/A</v>
      </c>
      <c r="AG6" s="73"/>
      <c r="AH6" s="74"/>
      <c r="AI6" s="75"/>
      <c r="AJ6" s="76"/>
      <c r="AK6" s="77"/>
      <c r="AL6" s="75"/>
      <c r="AM6" s="69">
        <f t="shared" si="9"/>
        <v>0</v>
      </c>
      <c r="AN6" s="70">
        <f t="shared" si="10"/>
        <v>0</v>
      </c>
      <c r="AO6" s="72" t="e">
        <f t="shared" si="11"/>
        <v>#N/A</v>
      </c>
      <c r="AP6" s="73"/>
      <c r="AQ6" s="74"/>
      <c r="AR6" s="75"/>
      <c r="AS6" s="76"/>
      <c r="AT6" s="77"/>
      <c r="AU6" s="75"/>
      <c r="AV6" s="69">
        <f t="shared" si="12"/>
        <v>0</v>
      </c>
      <c r="AW6" s="70">
        <f t="shared" si="13"/>
        <v>0</v>
      </c>
      <c r="AX6" s="72" t="e">
        <f t="shared" si="14"/>
        <v>#N/A</v>
      </c>
      <c r="AY6" s="73"/>
      <c r="AZ6" s="74"/>
      <c r="BA6" s="75"/>
      <c r="BB6" s="76"/>
      <c r="BC6" s="77"/>
      <c r="BD6" s="75"/>
      <c r="BE6" s="69">
        <f t="shared" si="15"/>
        <v>0</v>
      </c>
      <c r="BF6" s="70">
        <f t="shared" si="16"/>
        <v>0</v>
      </c>
      <c r="BG6" s="72" t="e">
        <f t="shared" si="17"/>
        <v>#N/A</v>
      </c>
      <c r="BH6" s="73"/>
      <c r="BI6" s="74"/>
      <c r="BJ6" s="75"/>
      <c r="BK6" s="76"/>
      <c r="BL6" s="77"/>
      <c r="BM6" s="75"/>
      <c r="BN6" s="69">
        <f t="shared" si="18"/>
        <v>0</v>
      </c>
      <c r="BO6" s="70">
        <f t="shared" si="19"/>
        <v>0</v>
      </c>
      <c r="BP6" s="72" t="e">
        <f t="shared" si="20"/>
        <v>#N/A</v>
      </c>
      <c r="BQ6" s="73"/>
      <c r="BR6" s="74"/>
      <c r="BS6" s="75"/>
      <c r="BT6" s="76"/>
      <c r="BU6" s="77"/>
      <c r="BV6" s="75"/>
      <c r="BW6" s="69">
        <f t="shared" si="21"/>
        <v>0</v>
      </c>
      <c r="BX6" s="70">
        <f t="shared" si="22"/>
        <v>0</v>
      </c>
      <c r="BY6" s="72" t="e">
        <f t="shared" si="23"/>
        <v>#N/A</v>
      </c>
      <c r="BZ6" s="73"/>
      <c r="CA6" s="74"/>
      <c r="CB6" s="75"/>
      <c r="CC6" s="76"/>
      <c r="CD6" s="77"/>
      <c r="CE6" s="75"/>
      <c r="CF6" s="69">
        <f t="shared" si="24"/>
        <v>0</v>
      </c>
      <c r="CG6" s="70">
        <f t="shared" si="25"/>
        <v>0</v>
      </c>
      <c r="CH6" s="72" t="e">
        <f t="shared" si="26"/>
        <v>#N/A</v>
      </c>
    </row>
    <row r="7" spans="1:86" x14ac:dyDescent="0.2">
      <c r="A7" s="64">
        <f>'LISTING PROMO'!C6</f>
        <v>0</v>
      </c>
      <c r="B7" s="104">
        <f>'LISTING PROMO'!E6</f>
        <v>0</v>
      </c>
      <c r="C7" s="66">
        <f>'LISTING PROMO'!O6</f>
        <v>0</v>
      </c>
      <c r="D7" s="66" t="e">
        <f>_xlfn.IFS(C7=listes!$C$1,listes!$D$1,C7=listes!$C$2,listes!$D$2,C7=listes!$C$3,listes!$D$3,C7=listes!$C$3,listes!$D$4,C7=listes!$C$4,listes!$D$5,C7=listes!$C$5,listes!$D$6,C7=listes!$C$6,listes!$D$7,C7=listes!$C$7,listes!$D$8,C7=listes!$C$8,listes!$D$9,C7=listes!$C$9,listes!$D$10, C7=listes!$C$10,listes!$D$11)</f>
        <v>#N/A</v>
      </c>
      <c r="E7" s="68" t="e">
        <f>_xlfn.IFS(C7=listes!$C$1,listes!$E$1,C7=listes!$C$2,listes!$E$2,C7=listes!$C$3,listes!$E$3,C7=listes!$C$3,listes!$E$4,C7=listes!$C$4,listes!$E$5,C7=listes!$C$5,listes!$E$6,C7=listes!$C$6,listes!$E$7,C7=listes!$C$7,listes!$E$8,C7=listes!$C$8, listes!$E$9,C7=listes!$C$9,listes!$E$10, C7=listes!$C$10, listes!$E$11)</f>
        <v>#N/A</v>
      </c>
      <c r="F7" s="73"/>
      <c r="G7" s="74"/>
      <c r="H7" s="75"/>
      <c r="I7" s="76"/>
      <c r="J7" s="77"/>
      <c r="K7" s="75"/>
      <c r="L7" s="69">
        <f t="shared" si="0"/>
        <v>0</v>
      </c>
      <c r="M7" s="70">
        <f t="shared" si="1"/>
        <v>0</v>
      </c>
      <c r="N7" s="72" t="e">
        <f t="shared" si="2"/>
        <v>#N/A</v>
      </c>
      <c r="O7" s="73"/>
      <c r="P7" s="74"/>
      <c r="Q7" s="75"/>
      <c r="R7" s="76"/>
      <c r="S7" s="77"/>
      <c r="T7" s="75"/>
      <c r="U7" s="69">
        <f t="shared" si="3"/>
        <v>0</v>
      </c>
      <c r="V7" s="70">
        <f t="shared" si="4"/>
        <v>0</v>
      </c>
      <c r="W7" s="72" t="e">
        <f t="shared" si="5"/>
        <v>#N/A</v>
      </c>
      <c r="X7" s="73"/>
      <c r="Y7" s="74"/>
      <c r="Z7" s="75"/>
      <c r="AA7" s="76"/>
      <c r="AB7" s="77"/>
      <c r="AC7" s="75"/>
      <c r="AD7" s="69">
        <f t="shared" si="6"/>
        <v>0</v>
      </c>
      <c r="AE7" s="70">
        <f t="shared" si="7"/>
        <v>0</v>
      </c>
      <c r="AF7" s="72" t="e">
        <f t="shared" si="8"/>
        <v>#N/A</v>
      </c>
      <c r="AG7" s="73"/>
      <c r="AH7" s="74"/>
      <c r="AI7" s="75"/>
      <c r="AJ7" s="76"/>
      <c r="AK7" s="77"/>
      <c r="AL7" s="75"/>
      <c r="AM7" s="69">
        <f t="shared" si="9"/>
        <v>0</v>
      </c>
      <c r="AN7" s="70">
        <f t="shared" si="10"/>
        <v>0</v>
      </c>
      <c r="AO7" s="72" t="e">
        <f t="shared" si="11"/>
        <v>#N/A</v>
      </c>
      <c r="AP7" s="73"/>
      <c r="AQ7" s="74"/>
      <c r="AR7" s="75"/>
      <c r="AS7" s="76"/>
      <c r="AT7" s="77"/>
      <c r="AU7" s="75"/>
      <c r="AV7" s="69">
        <f t="shared" si="12"/>
        <v>0</v>
      </c>
      <c r="AW7" s="70">
        <f t="shared" si="13"/>
        <v>0</v>
      </c>
      <c r="AX7" s="72" t="e">
        <f t="shared" si="14"/>
        <v>#N/A</v>
      </c>
      <c r="AY7" s="73"/>
      <c r="AZ7" s="74"/>
      <c r="BA7" s="75"/>
      <c r="BB7" s="76"/>
      <c r="BC7" s="77"/>
      <c r="BD7" s="75"/>
      <c r="BE7" s="69">
        <f t="shared" si="15"/>
        <v>0</v>
      </c>
      <c r="BF7" s="70">
        <f t="shared" si="16"/>
        <v>0</v>
      </c>
      <c r="BG7" s="72" t="e">
        <f t="shared" si="17"/>
        <v>#N/A</v>
      </c>
      <c r="BH7" s="73"/>
      <c r="BI7" s="74"/>
      <c r="BJ7" s="75"/>
      <c r="BK7" s="76"/>
      <c r="BL7" s="77"/>
      <c r="BM7" s="75"/>
      <c r="BN7" s="69">
        <f t="shared" si="18"/>
        <v>0</v>
      </c>
      <c r="BO7" s="70">
        <f t="shared" si="19"/>
        <v>0</v>
      </c>
      <c r="BP7" s="72" t="e">
        <f t="shared" si="20"/>
        <v>#N/A</v>
      </c>
      <c r="BQ7" s="73"/>
      <c r="BR7" s="74"/>
      <c r="BS7" s="75"/>
      <c r="BT7" s="76"/>
      <c r="BU7" s="77"/>
      <c r="BV7" s="75"/>
      <c r="BW7" s="69">
        <f t="shared" si="21"/>
        <v>0</v>
      </c>
      <c r="BX7" s="70">
        <f t="shared" si="22"/>
        <v>0</v>
      </c>
      <c r="BY7" s="72" t="e">
        <f t="shared" si="23"/>
        <v>#N/A</v>
      </c>
      <c r="BZ7" s="73"/>
      <c r="CA7" s="74"/>
      <c r="CB7" s="75"/>
      <c r="CC7" s="76"/>
      <c r="CD7" s="77"/>
      <c r="CE7" s="75"/>
      <c r="CF7" s="69">
        <f t="shared" si="24"/>
        <v>0</v>
      </c>
      <c r="CG7" s="70">
        <f t="shared" si="25"/>
        <v>0</v>
      </c>
      <c r="CH7" s="72" t="e">
        <f t="shared" si="26"/>
        <v>#N/A</v>
      </c>
    </row>
    <row r="8" spans="1:86" x14ac:dyDescent="0.2">
      <c r="A8" s="64">
        <f>'LISTING PROMO'!C7</f>
        <v>0</v>
      </c>
      <c r="B8" s="104">
        <f>'LISTING PROMO'!E7</f>
        <v>0</v>
      </c>
      <c r="C8" s="66">
        <f>'LISTING PROMO'!O7</f>
        <v>0</v>
      </c>
      <c r="D8" s="66" t="e">
        <f>_xlfn.IFS(C8=listes!$C$1,listes!$D$1,C8=listes!$C$2,listes!$D$2,C8=listes!$C$3,listes!$D$3,C8=listes!$C$3,listes!$D$4,C8=listes!$C$4,listes!$D$5,C8=listes!$C$5,listes!$D$6,C8=listes!$C$6,listes!$D$7,C8=listes!$C$7,listes!$D$8,C8=listes!$C$8,listes!$D$9,C8=listes!$C$9,listes!$D$10, C8=listes!$C$10,listes!$D$11)</f>
        <v>#N/A</v>
      </c>
      <c r="E8" s="68" t="e">
        <f>_xlfn.IFS(C8=listes!$C$1,listes!$E$1,C8=listes!$C$2,listes!$E$2,C8=listes!$C$3,listes!$E$3,C8=listes!$C$3,listes!$E$4,C8=listes!$C$4,listes!$E$5,C8=listes!$C$5,listes!$E$6,C8=listes!$C$6,listes!$E$7,C8=listes!$C$7,listes!$E$8,C8=listes!$C$8, listes!$E$9,C8=listes!$C$9,listes!$E$10, C8=listes!$C$10, listes!$E$11)</f>
        <v>#N/A</v>
      </c>
      <c r="F8" s="73"/>
      <c r="G8" s="74"/>
      <c r="H8" s="75"/>
      <c r="I8" s="76"/>
      <c r="J8" s="77"/>
      <c r="K8" s="75"/>
      <c r="L8" s="69">
        <f t="shared" si="0"/>
        <v>0</v>
      </c>
      <c r="M8" s="70">
        <f t="shared" si="1"/>
        <v>0</v>
      </c>
      <c r="N8" s="72" t="e">
        <f t="shared" si="2"/>
        <v>#N/A</v>
      </c>
      <c r="O8" s="73"/>
      <c r="P8" s="74"/>
      <c r="Q8" s="75"/>
      <c r="R8" s="76"/>
      <c r="S8" s="77"/>
      <c r="T8" s="75"/>
      <c r="U8" s="69">
        <f t="shared" si="3"/>
        <v>0</v>
      </c>
      <c r="V8" s="70">
        <f t="shared" si="4"/>
        <v>0</v>
      </c>
      <c r="W8" s="72" t="e">
        <f t="shared" si="5"/>
        <v>#N/A</v>
      </c>
      <c r="X8" s="73"/>
      <c r="Y8" s="74"/>
      <c r="Z8" s="75"/>
      <c r="AA8" s="76"/>
      <c r="AB8" s="77"/>
      <c r="AC8" s="75"/>
      <c r="AD8" s="69">
        <f t="shared" si="6"/>
        <v>0</v>
      </c>
      <c r="AE8" s="70">
        <f t="shared" si="7"/>
        <v>0</v>
      </c>
      <c r="AF8" s="72" t="e">
        <f t="shared" si="8"/>
        <v>#N/A</v>
      </c>
      <c r="AG8" s="73"/>
      <c r="AH8" s="74"/>
      <c r="AI8" s="75"/>
      <c r="AJ8" s="76"/>
      <c r="AK8" s="77"/>
      <c r="AL8" s="75"/>
      <c r="AM8" s="69">
        <f t="shared" si="9"/>
        <v>0</v>
      </c>
      <c r="AN8" s="70">
        <f t="shared" si="10"/>
        <v>0</v>
      </c>
      <c r="AO8" s="72" t="e">
        <f t="shared" si="11"/>
        <v>#N/A</v>
      </c>
      <c r="AP8" s="73"/>
      <c r="AQ8" s="74"/>
      <c r="AR8" s="75"/>
      <c r="AS8" s="76"/>
      <c r="AT8" s="77"/>
      <c r="AU8" s="75"/>
      <c r="AV8" s="69">
        <f t="shared" si="12"/>
        <v>0</v>
      </c>
      <c r="AW8" s="70">
        <f t="shared" si="13"/>
        <v>0</v>
      </c>
      <c r="AX8" s="72" t="e">
        <f t="shared" si="14"/>
        <v>#N/A</v>
      </c>
      <c r="AY8" s="73"/>
      <c r="AZ8" s="74"/>
      <c r="BA8" s="75"/>
      <c r="BB8" s="76"/>
      <c r="BC8" s="77"/>
      <c r="BD8" s="75"/>
      <c r="BE8" s="69">
        <f t="shared" si="15"/>
        <v>0</v>
      </c>
      <c r="BF8" s="70">
        <f t="shared" si="16"/>
        <v>0</v>
      </c>
      <c r="BG8" s="72" t="e">
        <f t="shared" si="17"/>
        <v>#N/A</v>
      </c>
      <c r="BH8" s="73"/>
      <c r="BI8" s="74"/>
      <c r="BJ8" s="75"/>
      <c r="BK8" s="76"/>
      <c r="BL8" s="77"/>
      <c r="BM8" s="75"/>
      <c r="BN8" s="69">
        <f t="shared" si="18"/>
        <v>0</v>
      </c>
      <c r="BO8" s="70">
        <f t="shared" si="19"/>
        <v>0</v>
      </c>
      <c r="BP8" s="72" t="e">
        <f t="shared" si="20"/>
        <v>#N/A</v>
      </c>
      <c r="BQ8" s="73"/>
      <c r="BR8" s="74"/>
      <c r="BS8" s="75"/>
      <c r="BT8" s="76"/>
      <c r="BU8" s="77"/>
      <c r="BV8" s="75"/>
      <c r="BW8" s="69">
        <f t="shared" si="21"/>
        <v>0</v>
      </c>
      <c r="BX8" s="70">
        <f t="shared" si="22"/>
        <v>0</v>
      </c>
      <c r="BY8" s="72" t="e">
        <f t="shared" si="23"/>
        <v>#N/A</v>
      </c>
      <c r="BZ8" s="73"/>
      <c r="CA8" s="74"/>
      <c r="CB8" s="75"/>
      <c r="CC8" s="76"/>
      <c r="CD8" s="77"/>
      <c r="CE8" s="75"/>
      <c r="CF8" s="69">
        <f t="shared" si="24"/>
        <v>0</v>
      </c>
      <c r="CG8" s="70">
        <f t="shared" si="25"/>
        <v>0</v>
      </c>
      <c r="CH8" s="72" t="e">
        <f t="shared" si="26"/>
        <v>#N/A</v>
      </c>
    </row>
    <row r="9" spans="1:86" x14ac:dyDescent="0.2">
      <c r="A9" s="64">
        <f>'LISTING PROMO'!C8</f>
        <v>0</v>
      </c>
      <c r="B9" s="104">
        <f>'LISTING PROMO'!E8</f>
        <v>0</v>
      </c>
      <c r="C9" s="66">
        <f>'LISTING PROMO'!O8</f>
        <v>0</v>
      </c>
      <c r="D9" s="66" t="e">
        <f>_xlfn.IFS(C9=listes!$C$1,listes!$D$1,C9=listes!$C$2,listes!$D$2,C9=listes!$C$3,listes!$D$3,C9=listes!$C$3,listes!$D$4,C9=listes!$C$4,listes!$D$5,C9=listes!$C$5,listes!$D$6,C9=listes!$C$6,listes!$D$7,C9=listes!$C$7,listes!$D$8,C9=listes!$C$8,listes!$D$9,C9=listes!$C$9,listes!$D$10, C9=listes!$C$10,listes!$D$11)</f>
        <v>#N/A</v>
      </c>
      <c r="E9" s="68" t="e">
        <f>_xlfn.IFS(C9=listes!$C$1,listes!$E$1,C9=listes!$C$2,listes!$E$2,C9=listes!$C$3,listes!$E$3,C9=listes!$C$3,listes!$E$4,C9=listes!$C$4,listes!$E$5,C9=listes!$C$5,listes!$E$6,C9=listes!$C$6,listes!$E$7,C9=listes!$C$7,listes!$E$8,C9=listes!$C$8, listes!$E$9,C9=listes!$C$9,listes!$E$10, C9=listes!$C$10, listes!$E$11)</f>
        <v>#N/A</v>
      </c>
      <c r="F9" s="73"/>
      <c r="G9" s="74"/>
      <c r="H9" s="75"/>
      <c r="I9" s="76"/>
      <c r="J9" s="77"/>
      <c r="K9" s="75"/>
      <c r="L9" s="69">
        <f t="shared" si="0"/>
        <v>0</v>
      </c>
      <c r="M9" s="70">
        <f t="shared" si="1"/>
        <v>0</v>
      </c>
      <c r="N9" s="72" t="e">
        <f t="shared" si="2"/>
        <v>#N/A</v>
      </c>
      <c r="O9" s="73"/>
      <c r="P9" s="74"/>
      <c r="Q9" s="75"/>
      <c r="R9" s="76"/>
      <c r="S9" s="77"/>
      <c r="T9" s="75"/>
      <c r="U9" s="69">
        <f t="shared" si="3"/>
        <v>0</v>
      </c>
      <c r="V9" s="70">
        <f t="shared" si="4"/>
        <v>0</v>
      </c>
      <c r="W9" s="72" t="e">
        <f t="shared" si="5"/>
        <v>#N/A</v>
      </c>
      <c r="X9" s="73"/>
      <c r="Y9" s="74"/>
      <c r="Z9" s="75"/>
      <c r="AA9" s="76"/>
      <c r="AB9" s="77"/>
      <c r="AC9" s="75"/>
      <c r="AD9" s="69">
        <f t="shared" si="6"/>
        <v>0</v>
      </c>
      <c r="AE9" s="70">
        <f t="shared" si="7"/>
        <v>0</v>
      </c>
      <c r="AF9" s="72" t="e">
        <f t="shared" si="8"/>
        <v>#N/A</v>
      </c>
      <c r="AG9" s="73"/>
      <c r="AH9" s="74"/>
      <c r="AI9" s="75"/>
      <c r="AJ9" s="76"/>
      <c r="AK9" s="77"/>
      <c r="AL9" s="75"/>
      <c r="AM9" s="69">
        <f t="shared" si="9"/>
        <v>0</v>
      </c>
      <c r="AN9" s="70">
        <f t="shared" si="10"/>
        <v>0</v>
      </c>
      <c r="AO9" s="72" t="e">
        <f t="shared" si="11"/>
        <v>#N/A</v>
      </c>
      <c r="AP9" s="73"/>
      <c r="AQ9" s="74"/>
      <c r="AR9" s="75"/>
      <c r="AS9" s="76"/>
      <c r="AT9" s="77"/>
      <c r="AU9" s="75"/>
      <c r="AV9" s="69">
        <f t="shared" si="12"/>
        <v>0</v>
      </c>
      <c r="AW9" s="70">
        <f t="shared" si="13"/>
        <v>0</v>
      </c>
      <c r="AX9" s="72" t="e">
        <f t="shared" si="14"/>
        <v>#N/A</v>
      </c>
      <c r="AY9" s="73"/>
      <c r="AZ9" s="74"/>
      <c r="BA9" s="75"/>
      <c r="BB9" s="76"/>
      <c r="BC9" s="77"/>
      <c r="BD9" s="75"/>
      <c r="BE9" s="69">
        <f t="shared" si="15"/>
        <v>0</v>
      </c>
      <c r="BF9" s="70">
        <f t="shared" si="16"/>
        <v>0</v>
      </c>
      <c r="BG9" s="72" t="e">
        <f t="shared" si="17"/>
        <v>#N/A</v>
      </c>
      <c r="BH9" s="73"/>
      <c r="BI9" s="74"/>
      <c r="BJ9" s="75"/>
      <c r="BK9" s="76"/>
      <c r="BL9" s="77"/>
      <c r="BM9" s="75"/>
      <c r="BN9" s="69">
        <f t="shared" si="18"/>
        <v>0</v>
      </c>
      <c r="BO9" s="70">
        <f t="shared" si="19"/>
        <v>0</v>
      </c>
      <c r="BP9" s="72" t="e">
        <f t="shared" si="20"/>
        <v>#N/A</v>
      </c>
      <c r="BQ9" s="73"/>
      <c r="BR9" s="74"/>
      <c r="BS9" s="75"/>
      <c r="BT9" s="76"/>
      <c r="BU9" s="77"/>
      <c r="BV9" s="75"/>
      <c r="BW9" s="69">
        <f t="shared" si="21"/>
        <v>0</v>
      </c>
      <c r="BX9" s="70">
        <f t="shared" si="22"/>
        <v>0</v>
      </c>
      <c r="BY9" s="72" t="e">
        <f t="shared" si="23"/>
        <v>#N/A</v>
      </c>
      <c r="BZ9" s="73"/>
      <c r="CA9" s="74"/>
      <c r="CB9" s="75"/>
      <c r="CC9" s="76"/>
      <c r="CD9" s="77"/>
      <c r="CE9" s="75"/>
      <c r="CF9" s="69">
        <f t="shared" si="24"/>
        <v>0</v>
      </c>
      <c r="CG9" s="70">
        <f t="shared" si="25"/>
        <v>0</v>
      </c>
      <c r="CH9" s="72" t="e">
        <f t="shared" si="26"/>
        <v>#N/A</v>
      </c>
    </row>
    <row r="10" spans="1:86" x14ac:dyDescent="0.2">
      <c r="A10" s="64">
        <f>'LISTING PROMO'!C9</f>
        <v>0</v>
      </c>
      <c r="B10" s="104">
        <f>'LISTING PROMO'!E9</f>
        <v>0</v>
      </c>
      <c r="C10" s="66">
        <f>'LISTING PROMO'!O9</f>
        <v>0</v>
      </c>
      <c r="D10" s="66" t="e">
        <f>_xlfn.IFS(C10=listes!$C$1,listes!$D$1,C10=listes!$C$2,listes!$D$2,C10=listes!$C$3,listes!$D$3,C10=listes!$C$3,listes!$D$4,C10=listes!$C$4,listes!$D$5,C10=listes!$C$5,listes!$D$6,C10=listes!$C$6,listes!$D$7,C10=listes!$C$7,listes!$D$8,C10=listes!$C$8,listes!$D$9,C10=listes!$C$9,listes!$D$10, C10=listes!$C$10,listes!$D$11)</f>
        <v>#N/A</v>
      </c>
      <c r="E10" s="68" t="e">
        <f>_xlfn.IFS(C10=listes!$C$1,listes!$E$1,C10=listes!$C$2,listes!$E$2,C10=listes!$C$3,listes!$E$3,C10=listes!$C$3,listes!$E$4,C10=listes!$C$4,listes!$E$5,C10=listes!$C$5,listes!$E$6,C10=listes!$C$6,listes!$E$7,C10=listes!$C$7,listes!$E$8,C10=listes!$C$8, listes!$E$9,C10=listes!$C$9,listes!$E$10, C10=listes!$C$10, listes!$E$11)</f>
        <v>#N/A</v>
      </c>
      <c r="F10" s="73"/>
      <c r="G10" s="74"/>
      <c r="H10" s="75"/>
      <c r="I10" s="76"/>
      <c r="J10" s="77"/>
      <c r="K10" s="75"/>
      <c r="L10" s="69">
        <f t="shared" si="0"/>
        <v>0</v>
      </c>
      <c r="M10" s="70">
        <f t="shared" si="1"/>
        <v>0</v>
      </c>
      <c r="N10" s="72" t="e">
        <f t="shared" si="2"/>
        <v>#N/A</v>
      </c>
      <c r="O10" s="73"/>
      <c r="P10" s="74"/>
      <c r="Q10" s="75"/>
      <c r="R10" s="76"/>
      <c r="S10" s="77"/>
      <c r="T10" s="75"/>
      <c r="U10" s="69">
        <f t="shared" si="3"/>
        <v>0</v>
      </c>
      <c r="V10" s="70">
        <f t="shared" si="4"/>
        <v>0</v>
      </c>
      <c r="W10" s="72" t="e">
        <f t="shared" si="5"/>
        <v>#N/A</v>
      </c>
      <c r="X10" s="73"/>
      <c r="Y10" s="74"/>
      <c r="Z10" s="75"/>
      <c r="AA10" s="76"/>
      <c r="AB10" s="77"/>
      <c r="AC10" s="75"/>
      <c r="AD10" s="69">
        <f t="shared" si="6"/>
        <v>0</v>
      </c>
      <c r="AE10" s="70">
        <f t="shared" si="7"/>
        <v>0</v>
      </c>
      <c r="AF10" s="72" t="e">
        <f t="shared" si="8"/>
        <v>#N/A</v>
      </c>
      <c r="AG10" s="73"/>
      <c r="AH10" s="74"/>
      <c r="AI10" s="75"/>
      <c r="AJ10" s="76"/>
      <c r="AK10" s="77"/>
      <c r="AL10" s="75"/>
      <c r="AM10" s="69">
        <f t="shared" si="9"/>
        <v>0</v>
      </c>
      <c r="AN10" s="70">
        <f t="shared" si="10"/>
        <v>0</v>
      </c>
      <c r="AO10" s="72" t="e">
        <f t="shared" si="11"/>
        <v>#N/A</v>
      </c>
      <c r="AP10" s="73"/>
      <c r="AQ10" s="74"/>
      <c r="AR10" s="75"/>
      <c r="AS10" s="76"/>
      <c r="AT10" s="77"/>
      <c r="AU10" s="75"/>
      <c r="AV10" s="69">
        <f t="shared" si="12"/>
        <v>0</v>
      </c>
      <c r="AW10" s="70">
        <f t="shared" si="13"/>
        <v>0</v>
      </c>
      <c r="AX10" s="72" t="e">
        <f t="shared" si="14"/>
        <v>#N/A</v>
      </c>
      <c r="AY10" s="73"/>
      <c r="AZ10" s="74"/>
      <c r="BA10" s="75"/>
      <c r="BB10" s="76"/>
      <c r="BC10" s="77"/>
      <c r="BD10" s="75"/>
      <c r="BE10" s="69">
        <f t="shared" si="15"/>
        <v>0</v>
      </c>
      <c r="BF10" s="70">
        <f t="shared" si="16"/>
        <v>0</v>
      </c>
      <c r="BG10" s="72" t="e">
        <f t="shared" si="17"/>
        <v>#N/A</v>
      </c>
      <c r="BH10" s="73"/>
      <c r="BI10" s="74"/>
      <c r="BJ10" s="75"/>
      <c r="BK10" s="76"/>
      <c r="BL10" s="77"/>
      <c r="BM10" s="75"/>
      <c r="BN10" s="69">
        <f t="shared" si="18"/>
        <v>0</v>
      </c>
      <c r="BO10" s="70">
        <f t="shared" si="19"/>
        <v>0</v>
      </c>
      <c r="BP10" s="72" t="e">
        <f t="shared" si="20"/>
        <v>#N/A</v>
      </c>
      <c r="BQ10" s="73"/>
      <c r="BR10" s="74"/>
      <c r="BS10" s="75"/>
      <c r="BT10" s="76"/>
      <c r="BU10" s="77"/>
      <c r="BV10" s="75"/>
      <c r="BW10" s="69">
        <f t="shared" si="21"/>
        <v>0</v>
      </c>
      <c r="BX10" s="70">
        <f t="shared" si="22"/>
        <v>0</v>
      </c>
      <c r="BY10" s="72" t="e">
        <f t="shared" si="23"/>
        <v>#N/A</v>
      </c>
      <c r="BZ10" s="73"/>
      <c r="CA10" s="74"/>
      <c r="CB10" s="75"/>
      <c r="CC10" s="76"/>
      <c r="CD10" s="77"/>
      <c r="CE10" s="75"/>
      <c r="CF10" s="69">
        <f t="shared" si="24"/>
        <v>0</v>
      </c>
      <c r="CG10" s="70">
        <f t="shared" si="25"/>
        <v>0</v>
      </c>
      <c r="CH10" s="72" t="e">
        <f t="shared" si="26"/>
        <v>#N/A</v>
      </c>
    </row>
    <row r="11" spans="1:86" x14ac:dyDescent="0.2">
      <c r="A11" s="64">
        <f>'LISTING PROMO'!C10</f>
        <v>0</v>
      </c>
      <c r="B11" s="104">
        <f>'LISTING PROMO'!E10</f>
        <v>0</v>
      </c>
      <c r="C11" s="66">
        <f>'LISTING PROMO'!O10</f>
        <v>0</v>
      </c>
      <c r="D11" s="66" t="e">
        <f>_xlfn.IFS(C11=listes!$C$1,listes!$D$1,C11=listes!$C$2,listes!$D$2,C11=listes!$C$3,listes!$D$3,C11=listes!$C$3,listes!$D$4,C11=listes!$C$4,listes!$D$5,C11=listes!$C$5,listes!$D$6,C11=listes!$C$6,listes!$D$7,C11=listes!$C$7,listes!$D$8,C11=listes!$C$8,listes!$D$9,C11=listes!$C$9,listes!$D$10, C11=listes!$C$10,listes!$D$11)</f>
        <v>#N/A</v>
      </c>
      <c r="E11" s="68" t="e">
        <f>_xlfn.IFS(C11=listes!$C$1,listes!$E$1,C11=listes!$C$2,listes!$E$2,C11=listes!$C$3,listes!$E$3,C11=listes!$C$3,listes!$E$4,C11=listes!$C$4,listes!$E$5,C11=listes!$C$5,listes!$E$6,C11=listes!$C$6,listes!$E$7,C11=listes!$C$7,listes!$E$8,C11=listes!$C$8, listes!$E$9,C11=listes!$C$9,listes!$E$10, C11=listes!$C$10, listes!$E$11)</f>
        <v>#N/A</v>
      </c>
      <c r="F11" s="73"/>
      <c r="G11" s="74"/>
      <c r="H11" s="83"/>
      <c r="I11" s="76"/>
      <c r="J11" s="77"/>
      <c r="K11" s="75"/>
      <c r="L11" s="69">
        <f t="shared" si="0"/>
        <v>0</v>
      </c>
      <c r="M11" s="70">
        <f t="shared" si="1"/>
        <v>0</v>
      </c>
      <c r="N11" s="72" t="e">
        <f t="shared" si="2"/>
        <v>#N/A</v>
      </c>
      <c r="O11" s="73"/>
      <c r="P11" s="74"/>
      <c r="Q11" s="75"/>
      <c r="R11" s="76"/>
      <c r="S11" s="77"/>
      <c r="T11" s="75"/>
      <c r="U11" s="69">
        <f t="shared" si="3"/>
        <v>0</v>
      </c>
      <c r="V11" s="70">
        <f t="shared" si="4"/>
        <v>0</v>
      </c>
      <c r="W11" s="72" t="e">
        <f t="shared" si="5"/>
        <v>#N/A</v>
      </c>
      <c r="X11" s="73"/>
      <c r="Y11" s="74"/>
      <c r="Z11" s="75"/>
      <c r="AA11" s="76"/>
      <c r="AB11" s="77"/>
      <c r="AC11" s="75"/>
      <c r="AD11" s="69">
        <f t="shared" si="6"/>
        <v>0</v>
      </c>
      <c r="AE11" s="70">
        <f t="shared" si="7"/>
        <v>0</v>
      </c>
      <c r="AF11" s="72" t="e">
        <f t="shared" si="8"/>
        <v>#N/A</v>
      </c>
      <c r="AG11" s="73"/>
      <c r="AH11" s="74"/>
      <c r="AI11" s="75"/>
      <c r="AJ11" s="76"/>
      <c r="AK11" s="77"/>
      <c r="AL11" s="75"/>
      <c r="AM11" s="69">
        <f t="shared" si="9"/>
        <v>0</v>
      </c>
      <c r="AN11" s="70">
        <f t="shared" si="10"/>
        <v>0</v>
      </c>
      <c r="AO11" s="72" t="e">
        <f t="shared" si="11"/>
        <v>#N/A</v>
      </c>
      <c r="AP11" s="73"/>
      <c r="AQ11" s="74"/>
      <c r="AR11" s="75"/>
      <c r="AS11" s="76"/>
      <c r="AT11" s="77"/>
      <c r="AU11" s="75"/>
      <c r="AV11" s="69">
        <f t="shared" si="12"/>
        <v>0</v>
      </c>
      <c r="AW11" s="70">
        <f t="shared" si="13"/>
        <v>0</v>
      </c>
      <c r="AX11" s="72" t="e">
        <f t="shared" si="14"/>
        <v>#N/A</v>
      </c>
      <c r="AY11" s="73"/>
      <c r="AZ11" s="74"/>
      <c r="BA11" s="75"/>
      <c r="BB11" s="76"/>
      <c r="BC11" s="77"/>
      <c r="BD11" s="75"/>
      <c r="BE11" s="69">
        <f t="shared" si="15"/>
        <v>0</v>
      </c>
      <c r="BF11" s="70">
        <f t="shared" si="16"/>
        <v>0</v>
      </c>
      <c r="BG11" s="72" t="e">
        <f t="shared" si="17"/>
        <v>#N/A</v>
      </c>
      <c r="BH11" s="73"/>
      <c r="BI11" s="74"/>
      <c r="BJ11" s="75"/>
      <c r="BK11" s="76"/>
      <c r="BL11" s="77"/>
      <c r="BM11" s="75"/>
      <c r="BN11" s="69">
        <f t="shared" si="18"/>
        <v>0</v>
      </c>
      <c r="BO11" s="70">
        <f t="shared" si="19"/>
        <v>0</v>
      </c>
      <c r="BP11" s="72" t="e">
        <f t="shared" si="20"/>
        <v>#N/A</v>
      </c>
      <c r="BQ11" s="73"/>
      <c r="BR11" s="74"/>
      <c r="BS11" s="75"/>
      <c r="BT11" s="76"/>
      <c r="BU11" s="77"/>
      <c r="BV11" s="75"/>
      <c r="BW11" s="69">
        <f t="shared" si="21"/>
        <v>0</v>
      </c>
      <c r="BX11" s="70">
        <f t="shared" si="22"/>
        <v>0</v>
      </c>
      <c r="BY11" s="72" t="e">
        <f t="shared" si="23"/>
        <v>#N/A</v>
      </c>
      <c r="BZ11" s="73"/>
      <c r="CA11" s="74"/>
      <c r="CB11" s="75"/>
      <c r="CC11" s="76"/>
      <c r="CD11" s="77"/>
      <c r="CE11" s="75"/>
      <c r="CF11" s="69">
        <f t="shared" si="24"/>
        <v>0</v>
      </c>
      <c r="CG11" s="70">
        <f t="shared" si="25"/>
        <v>0</v>
      </c>
      <c r="CH11" s="72" t="e">
        <f t="shared" si="26"/>
        <v>#N/A</v>
      </c>
    </row>
    <row r="12" spans="1:86" x14ac:dyDescent="0.2">
      <c r="A12" s="64">
        <f>'LISTING PROMO'!C11</f>
        <v>0</v>
      </c>
      <c r="B12" s="104">
        <f>'LISTING PROMO'!E11</f>
        <v>0</v>
      </c>
      <c r="C12" s="66">
        <f>'LISTING PROMO'!O11</f>
        <v>0</v>
      </c>
      <c r="D12" s="66" t="e">
        <f>_xlfn.IFS(C12=listes!$C$1,listes!$D$1,C12=listes!$C$2,listes!$D$2,C12=listes!$C$3,listes!$D$3,C12=listes!$C$3,listes!$D$4,C12=listes!$C$4,listes!$D$5,C12=listes!$C$5,listes!$D$6,C12=listes!$C$6,listes!$D$7,C12=listes!$C$7,listes!$D$8,C12=listes!$C$8,listes!$D$9,C12=listes!$C$9,listes!$D$10, C12=listes!$C$10,listes!$D$11)</f>
        <v>#N/A</v>
      </c>
      <c r="E12" s="68" t="e">
        <f>_xlfn.IFS(C12=listes!$C$1,listes!$E$1,C12=listes!$C$2,listes!$E$2,C12=listes!$C$3,listes!$E$3,C12=listes!$C$3,listes!$E$4,C12=listes!$C$4,listes!$E$5,C12=listes!$C$5,listes!$E$6,C12=listes!$C$6,listes!$E$7,C12=listes!$C$7,listes!$E$8,C12=listes!$C$8, listes!$E$9,C12=listes!$C$9,listes!$E$10, C12=listes!$C$10, listes!$E$11)</f>
        <v>#N/A</v>
      </c>
      <c r="F12" s="73"/>
      <c r="G12" s="74"/>
      <c r="H12" s="75"/>
      <c r="I12" s="76"/>
      <c r="J12" s="77"/>
      <c r="K12" s="75"/>
      <c r="L12" s="69">
        <f t="shared" si="0"/>
        <v>0</v>
      </c>
      <c r="M12" s="70">
        <f t="shared" si="1"/>
        <v>0</v>
      </c>
      <c r="N12" s="72" t="e">
        <f t="shared" si="2"/>
        <v>#N/A</v>
      </c>
      <c r="O12" s="73"/>
      <c r="P12" s="74"/>
      <c r="Q12" s="75"/>
      <c r="R12" s="76"/>
      <c r="S12" s="77"/>
      <c r="T12" s="75"/>
      <c r="U12" s="69">
        <f t="shared" si="3"/>
        <v>0</v>
      </c>
      <c r="V12" s="70">
        <f t="shared" si="4"/>
        <v>0</v>
      </c>
      <c r="W12" s="72" t="e">
        <f t="shared" si="5"/>
        <v>#N/A</v>
      </c>
      <c r="X12" s="73"/>
      <c r="Y12" s="74"/>
      <c r="Z12" s="75"/>
      <c r="AA12" s="76"/>
      <c r="AB12" s="77"/>
      <c r="AC12" s="75"/>
      <c r="AD12" s="69">
        <f t="shared" si="6"/>
        <v>0</v>
      </c>
      <c r="AE12" s="70">
        <f t="shared" si="7"/>
        <v>0</v>
      </c>
      <c r="AF12" s="72" t="e">
        <f t="shared" si="8"/>
        <v>#N/A</v>
      </c>
      <c r="AG12" s="73"/>
      <c r="AH12" s="74"/>
      <c r="AI12" s="75"/>
      <c r="AJ12" s="76"/>
      <c r="AK12" s="77"/>
      <c r="AL12" s="75"/>
      <c r="AM12" s="69">
        <f t="shared" si="9"/>
        <v>0</v>
      </c>
      <c r="AN12" s="70">
        <f t="shared" si="10"/>
        <v>0</v>
      </c>
      <c r="AO12" s="72" t="e">
        <f t="shared" si="11"/>
        <v>#N/A</v>
      </c>
      <c r="AP12" s="73"/>
      <c r="AQ12" s="74"/>
      <c r="AR12" s="75"/>
      <c r="AS12" s="76"/>
      <c r="AT12" s="77"/>
      <c r="AU12" s="75"/>
      <c r="AV12" s="69">
        <f t="shared" si="12"/>
        <v>0</v>
      </c>
      <c r="AW12" s="70">
        <f t="shared" si="13"/>
        <v>0</v>
      </c>
      <c r="AX12" s="72" t="e">
        <f t="shared" si="14"/>
        <v>#N/A</v>
      </c>
      <c r="AY12" s="73"/>
      <c r="AZ12" s="74"/>
      <c r="BA12" s="75"/>
      <c r="BB12" s="76"/>
      <c r="BC12" s="77"/>
      <c r="BD12" s="75"/>
      <c r="BE12" s="69">
        <f t="shared" si="15"/>
        <v>0</v>
      </c>
      <c r="BF12" s="70">
        <f t="shared" si="16"/>
        <v>0</v>
      </c>
      <c r="BG12" s="72" t="e">
        <f t="shared" si="17"/>
        <v>#N/A</v>
      </c>
      <c r="BH12" s="73"/>
      <c r="BI12" s="74"/>
      <c r="BJ12" s="75"/>
      <c r="BK12" s="76"/>
      <c r="BL12" s="77"/>
      <c r="BM12" s="75"/>
      <c r="BN12" s="69">
        <f t="shared" si="18"/>
        <v>0</v>
      </c>
      <c r="BO12" s="70">
        <f t="shared" si="19"/>
        <v>0</v>
      </c>
      <c r="BP12" s="72" t="e">
        <f t="shared" si="20"/>
        <v>#N/A</v>
      </c>
      <c r="BQ12" s="73"/>
      <c r="BR12" s="74"/>
      <c r="BS12" s="75"/>
      <c r="BT12" s="76"/>
      <c r="BU12" s="77"/>
      <c r="BV12" s="75"/>
      <c r="BW12" s="69">
        <f t="shared" si="21"/>
        <v>0</v>
      </c>
      <c r="BX12" s="70">
        <f t="shared" si="22"/>
        <v>0</v>
      </c>
      <c r="BY12" s="72" t="e">
        <f t="shared" si="23"/>
        <v>#N/A</v>
      </c>
      <c r="BZ12" s="73"/>
      <c r="CA12" s="74"/>
      <c r="CB12" s="75"/>
      <c r="CC12" s="76"/>
      <c r="CD12" s="77"/>
      <c r="CE12" s="75"/>
      <c r="CF12" s="69">
        <f t="shared" si="24"/>
        <v>0</v>
      </c>
      <c r="CG12" s="70">
        <f t="shared" si="25"/>
        <v>0</v>
      </c>
      <c r="CH12" s="72" t="e">
        <f t="shared" si="26"/>
        <v>#N/A</v>
      </c>
    </row>
    <row r="13" spans="1:86" x14ac:dyDescent="0.2">
      <c r="A13" s="64">
        <f>'LISTING PROMO'!C12</f>
        <v>0</v>
      </c>
      <c r="B13" s="104">
        <f>'LISTING PROMO'!E12</f>
        <v>0</v>
      </c>
      <c r="C13" s="66">
        <f>'LISTING PROMO'!O12</f>
        <v>0</v>
      </c>
      <c r="D13" s="66" t="e">
        <f>_xlfn.IFS(C13=listes!$C$1,listes!$D$1,C13=listes!$C$2,listes!$D$2,C13=listes!$C$3,listes!$D$3,C13=listes!$C$3,listes!$D$4,C13=listes!$C$4,listes!$D$5,C13=listes!$C$5,listes!$D$6,C13=listes!$C$6,listes!$D$7,C13=listes!$C$7,listes!$D$8,C13=listes!$C$8,listes!$D$9,C13=listes!$C$9,listes!$D$10, C13=listes!$C$10,listes!$D$11)</f>
        <v>#N/A</v>
      </c>
      <c r="E13" s="68" t="e">
        <f>_xlfn.IFS(C13=listes!$C$1,listes!$E$1,C13=listes!$C$2,listes!$E$2,C13=listes!$C$3,listes!$E$3,C13=listes!$C$3,listes!$E$4,C13=listes!$C$4,listes!$E$5,C13=listes!$C$5,listes!$E$6,C13=listes!$C$6,listes!$E$7,C13=listes!$C$7,listes!$E$8,C13=listes!$C$8, listes!$E$9,C13=listes!$C$9,listes!$E$10, C13=listes!$C$10, listes!$E$11)</f>
        <v>#N/A</v>
      </c>
      <c r="F13" s="73"/>
      <c r="G13" s="74"/>
      <c r="H13" s="75"/>
      <c r="I13" s="76"/>
      <c r="J13" s="77"/>
      <c r="K13" s="75"/>
      <c r="L13" s="69">
        <f t="shared" si="0"/>
        <v>0</v>
      </c>
      <c r="M13" s="70">
        <f t="shared" si="1"/>
        <v>0</v>
      </c>
      <c r="N13" s="72" t="e">
        <f t="shared" si="2"/>
        <v>#N/A</v>
      </c>
      <c r="O13" s="73"/>
      <c r="P13" s="74"/>
      <c r="Q13" s="75"/>
      <c r="R13" s="76"/>
      <c r="S13" s="77"/>
      <c r="T13" s="75"/>
      <c r="U13" s="69">
        <f t="shared" si="3"/>
        <v>0</v>
      </c>
      <c r="V13" s="70">
        <f t="shared" si="4"/>
        <v>0</v>
      </c>
      <c r="W13" s="72" t="e">
        <f t="shared" si="5"/>
        <v>#N/A</v>
      </c>
      <c r="X13" s="73"/>
      <c r="Y13" s="74"/>
      <c r="Z13" s="75"/>
      <c r="AA13" s="76"/>
      <c r="AB13" s="77"/>
      <c r="AC13" s="75"/>
      <c r="AD13" s="69">
        <f t="shared" si="6"/>
        <v>0</v>
      </c>
      <c r="AE13" s="70">
        <f t="shared" si="7"/>
        <v>0</v>
      </c>
      <c r="AF13" s="72" t="e">
        <f t="shared" si="8"/>
        <v>#N/A</v>
      </c>
      <c r="AG13" s="73"/>
      <c r="AH13" s="74"/>
      <c r="AI13" s="75"/>
      <c r="AJ13" s="76"/>
      <c r="AK13" s="77"/>
      <c r="AL13" s="75"/>
      <c r="AM13" s="69">
        <f t="shared" si="9"/>
        <v>0</v>
      </c>
      <c r="AN13" s="70">
        <f t="shared" si="10"/>
        <v>0</v>
      </c>
      <c r="AO13" s="72" t="e">
        <f t="shared" si="11"/>
        <v>#N/A</v>
      </c>
      <c r="AP13" s="73"/>
      <c r="AQ13" s="74"/>
      <c r="AR13" s="75"/>
      <c r="AS13" s="76"/>
      <c r="AT13" s="77"/>
      <c r="AU13" s="75"/>
      <c r="AV13" s="69">
        <f t="shared" si="12"/>
        <v>0</v>
      </c>
      <c r="AW13" s="70">
        <f t="shared" si="13"/>
        <v>0</v>
      </c>
      <c r="AX13" s="72" t="e">
        <f t="shared" si="14"/>
        <v>#N/A</v>
      </c>
      <c r="AY13" s="73"/>
      <c r="AZ13" s="74"/>
      <c r="BA13" s="75"/>
      <c r="BB13" s="76"/>
      <c r="BC13" s="77"/>
      <c r="BD13" s="75"/>
      <c r="BE13" s="69">
        <f t="shared" si="15"/>
        <v>0</v>
      </c>
      <c r="BF13" s="70">
        <f t="shared" si="16"/>
        <v>0</v>
      </c>
      <c r="BG13" s="72" t="e">
        <f t="shared" si="17"/>
        <v>#N/A</v>
      </c>
      <c r="BH13" s="73"/>
      <c r="BI13" s="74"/>
      <c r="BJ13" s="75"/>
      <c r="BK13" s="76"/>
      <c r="BL13" s="77"/>
      <c r="BM13" s="75"/>
      <c r="BN13" s="69">
        <f t="shared" si="18"/>
        <v>0</v>
      </c>
      <c r="BO13" s="70">
        <f t="shared" si="19"/>
        <v>0</v>
      </c>
      <c r="BP13" s="72" t="e">
        <f t="shared" si="20"/>
        <v>#N/A</v>
      </c>
      <c r="BQ13" s="73"/>
      <c r="BR13" s="74"/>
      <c r="BS13" s="75"/>
      <c r="BT13" s="76"/>
      <c r="BU13" s="77"/>
      <c r="BV13" s="75"/>
      <c r="BW13" s="69">
        <f t="shared" si="21"/>
        <v>0</v>
      </c>
      <c r="BX13" s="70">
        <f t="shared" si="22"/>
        <v>0</v>
      </c>
      <c r="BY13" s="72" t="e">
        <f t="shared" si="23"/>
        <v>#N/A</v>
      </c>
      <c r="BZ13" s="73"/>
      <c r="CA13" s="74"/>
      <c r="CB13" s="75"/>
      <c r="CC13" s="76"/>
      <c r="CD13" s="77"/>
      <c r="CE13" s="75"/>
      <c r="CF13" s="69">
        <f t="shared" si="24"/>
        <v>0</v>
      </c>
      <c r="CG13" s="70">
        <f t="shared" si="25"/>
        <v>0</v>
      </c>
      <c r="CH13" s="72" t="e">
        <f t="shared" si="26"/>
        <v>#N/A</v>
      </c>
    </row>
    <row r="14" spans="1:86" x14ac:dyDescent="0.2">
      <c r="A14" s="64">
        <f>'LISTING PROMO'!C13</f>
        <v>0</v>
      </c>
      <c r="B14" s="104">
        <f>'LISTING PROMO'!E13</f>
        <v>0</v>
      </c>
      <c r="C14" s="66">
        <f>'LISTING PROMO'!O13</f>
        <v>0</v>
      </c>
      <c r="D14" s="66" t="e">
        <f>_xlfn.IFS(C14=listes!$C$1,listes!$D$1,C14=listes!$C$2,listes!$D$2,C14=listes!$C$3,listes!$D$3,C14=listes!$C$3,listes!$D$4,C14=listes!$C$4,listes!$D$5,C14=listes!$C$5,listes!$D$6,C14=listes!$C$6,listes!$D$7,C14=listes!$C$7,listes!$D$8,C14=listes!$C$8,listes!$D$9,C14=listes!$C$9,listes!$D$10, C14=listes!$C$10,listes!$D$11)</f>
        <v>#N/A</v>
      </c>
      <c r="E14" s="68" t="e">
        <f>_xlfn.IFS(C14=listes!$C$1,listes!$E$1,C14=listes!$C$2,listes!$E$2,C14=listes!$C$3,listes!$E$3,C14=listes!$C$3,listes!$E$4,C14=listes!$C$4,listes!$E$5,C14=listes!$C$5,listes!$E$6,C14=listes!$C$6,listes!$E$7,C14=listes!$C$7,listes!$E$8,C14=listes!$C$8, listes!$E$9,C14=listes!$C$9,listes!$E$10, C14=listes!$C$10, listes!$E$11)</f>
        <v>#N/A</v>
      </c>
      <c r="F14" s="73"/>
      <c r="G14" s="74"/>
      <c r="H14" s="75"/>
      <c r="I14" s="76"/>
      <c r="J14" s="77"/>
      <c r="K14" s="75"/>
      <c r="L14" s="69">
        <f t="shared" si="0"/>
        <v>0</v>
      </c>
      <c r="M14" s="70">
        <f t="shared" si="1"/>
        <v>0</v>
      </c>
      <c r="N14" s="72" t="e">
        <f t="shared" si="2"/>
        <v>#N/A</v>
      </c>
      <c r="O14" s="73"/>
      <c r="P14" s="74"/>
      <c r="Q14" s="75"/>
      <c r="R14" s="76"/>
      <c r="S14" s="77"/>
      <c r="T14" s="75"/>
      <c r="U14" s="69">
        <f t="shared" si="3"/>
        <v>0</v>
      </c>
      <c r="V14" s="70">
        <f t="shared" si="4"/>
        <v>0</v>
      </c>
      <c r="W14" s="72" t="e">
        <f t="shared" si="5"/>
        <v>#N/A</v>
      </c>
      <c r="X14" s="73"/>
      <c r="Y14" s="74"/>
      <c r="Z14" s="75"/>
      <c r="AA14" s="76"/>
      <c r="AB14" s="77"/>
      <c r="AC14" s="75"/>
      <c r="AD14" s="69">
        <f t="shared" si="6"/>
        <v>0</v>
      </c>
      <c r="AE14" s="70">
        <f t="shared" si="7"/>
        <v>0</v>
      </c>
      <c r="AF14" s="72" t="e">
        <f t="shared" si="8"/>
        <v>#N/A</v>
      </c>
      <c r="AG14" s="73"/>
      <c r="AH14" s="74"/>
      <c r="AI14" s="75"/>
      <c r="AJ14" s="76"/>
      <c r="AK14" s="77"/>
      <c r="AL14" s="75"/>
      <c r="AM14" s="69">
        <f t="shared" si="9"/>
        <v>0</v>
      </c>
      <c r="AN14" s="70">
        <f t="shared" si="10"/>
        <v>0</v>
      </c>
      <c r="AO14" s="72" t="e">
        <f t="shared" si="11"/>
        <v>#N/A</v>
      </c>
      <c r="AP14" s="73"/>
      <c r="AQ14" s="74"/>
      <c r="AR14" s="75"/>
      <c r="AS14" s="76"/>
      <c r="AT14" s="77"/>
      <c r="AU14" s="75"/>
      <c r="AV14" s="69">
        <f t="shared" si="12"/>
        <v>0</v>
      </c>
      <c r="AW14" s="70">
        <f t="shared" si="13"/>
        <v>0</v>
      </c>
      <c r="AX14" s="72" t="e">
        <f t="shared" si="14"/>
        <v>#N/A</v>
      </c>
      <c r="AY14" s="73"/>
      <c r="AZ14" s="74"/>
      <c r="BA14" s="75"/>
      <c r="BB14" s="76"/>
      <c r="BC14" s="77"/>
      <c r="BD14" s="75"/>
      <c r="BE14" s="69">
        <f t="shared" si="15"/>
        <v>0</v>
      </c>
      <c r="BF14" s="70">
        <f t="shared" si="16"/>
        <v>0</v>
      </c>
      <c r="BG14" s="72" t="e">
        <f t="shared" si="17"/>
        <v>#N/A</v>
      </c>
      <c r="BH14" s="73"/>
      <c r="BI14" s="74"/>
      <c r="BJ14" s="75"/>
      <c r="BK14" s="76"/>
      <c r="BL14" s="77"/>
      <c r="BM14" s="75"/>
      <c r="BN14" s="69">
        <f t="shared" si="18"/>
        <v>0</v>
      </c>
      <c r="BO14" s="70">
        <f t="shared" si="19"/>
        <v>0</v>
      </c>
      <c r="BP14" s="72" t="e">
        <f t="shared" si="20"/>
        <v>#N/A</v>
      </c>
      <c r="BQ14" s="73"/>
      <c r="BR14" s="74"/>
      <c r="BS14" s="75"/>
      <c r="BT14" s="76"/>
      <c r="BU14" s="77"/>
      <c r="BV14" s="75"/>
      <c r="BW14" s="69">
        <f t="shared" si="21"/>
        <v>0</v>
      </c>
      <c r="BX14" s="70">
        <f t="shared" si="22"/>
        <v>0</v>
      </c>
      <c r="BY14" s="72" t="e">
        <f t="shared" si="23"/>
        <v>#N/A</v>
      </c>
      <c r="BZ14" s="73"/>
      <c r="CA14" s="74"/>
      <c r="CB14" s="75"/>
      <c r="CC14" s="76"/>
      <c r="CD14" s="77"/>
      <c r="CE14" s="75"/>
      <c r="CF14" s="69">
        <f t="shared" si="24"/>
        <v>0</v>
      </c>
      <c r="CG14" s="70">
        <f t="shared" si="25"/>
        <v>0</v>
      </c>
      <c r="CH14" s="72" t="e">
        <f t="shared" si="26"/>
        <v>#N/A</v>
      </c>
    </row>
    <row r="15" spans="1:86" x14ac:dyDescent="0.2">
      <c r="A15" s="64">
        <f>'LISTING PROMO'!C14</f>
        <v>0</v>
      </c>
      <c r="B15" s="104">
        <f>'LISTING PROMO'!E14</f>
        <v>0</v>
      </c>
      <c r="C15" s="66">
        <f>'LISTING PROMO'!O14</f>
        <v>0</v>
      </c>
      <c r="D15" s="66" t="e">
        <f>_xlfn.IFS(C15=listes!$C$1,listes!$D$1,C15=listes!$C$2,listes!$D$2,C15=listes!$C$3,listes!$D$3,C15=listes!$C$3,listes!$D$4,C15=listes!$C$4,listes!$D$5,C15=listes!$C$5,listes!$D$6,C15=listes!$C$6,listes!$D$7,C15=listes!$C$7,listes!$D$8,C15=listes!$C$8,listes!$D$9,C15=listes!$C$9,listes!$D$10, C15=listes!$C$10,listes!$D$11)</f>
        <v>#N/A</v>
      </c>
      <c r="E15" s="68" t="e">
        <f>_xlfn.IFS(C15=listes!$C$1,listes!$E$1,C15=listes!$C$2,listes!$E$2,C15=listes!$C$3,listes!$E$3,C15=listes!$C$3,listes!$E$4,C15=listes!$C$4,listes!$E$5,C15=listes!$C$5,listes!$E$6,C15=listes!$C$6,listes!$E$7,C15=listes!$C$7,listes!$E$8,C15=listes!$C$8, listes!$E$9,C15=listes!$C$9,listes!$E$10, C15=listes!$C$10, listes!$E$11)</f>
        <v>#N/A</v>
      </c>
      <c r="F15" s="73"/>
      <c r="G15" s="74"/>
      <c r="H15" s="75"/>
      <c r="I15" s="76"/>
      <c r="J15" s="77"/>
      <c r="K15" s="75"/>
      <c r="L15" s="69">
        <f t="shared" si="0"/>
        <v>0</v>
      </c>
      <c r="M15" s="70">
        <f t="shared" si="1"/>
        <v>0</v>
      </c>
      <c r="N15" s="72" t="e">
        <f t="shared" si="2"/>
        <v>#N/A</v>
      </c>
      <c r="O15" s="73"/>
      <c r="P15" s="74"/>
      <c r="Q15" s="75"/>
      <c r="R15" s="76"/>
      <c r="S15" s="77"/>
      <c r="T15" s="75"/>
      <c r="U15" s="69">
        <f t="shared" si="3"/>
        <v>0</v>
      </c>
      <c r="V15" s="70">
        <f t="shared" si="4"/>
        <v>0</v>
      </c>
      <c r="W15" s="72" t="e">
        <f t="shared" si="5"/>
        <v>#N/A</v>
      </c>
      <c r="X15" s="73"/>
      <c r="Y15" s="74"/>
      <c r="Z15" s="75"/>
      <c r="AA15" s="76"/>
      <c r="AB15" s="77"/>
      <c r="AC15" s="75"/>
      <c r="AD15" s="69">
        <f t="shared" si="6"/>
        <v>0</v>
      </c>
      <c r="AE15" s="70">
        <f t="shared" si="7"/>
        <v>0</v>
      </c>
      <c r="AF15" s="72" t="e">
        <f t="shared" si="8"/>
        <v>#N/A</v>
      </c>
      <c r="AG15" s="73"/>
      <c r="AH15" s="74"/>
      <c r="AI15" s="75"/>
      <c r="AJ15" s="76"/>
      <c r="AK15" s="77"/>
      <c r="AL15" s="75"/>
      <c r="AM15" s="69">
        <f t="shared" si="9"/>
        <v>0</v>
      </c>
      <c r="AN15" s="70">
        <f t="shared" si="10"/>
        <v>0</v>
      </c>
      <c r="AO15" s="72" t="e">
        <f t="shared" si="11"/>
        <v>#N/A</v>
      </c>
      <c r="AP15" s="73"/>
      <c r="AQ15" s="74"/>
      <c r="AR15" s="75"/>
      <c r="AS15" s="76"/>
      <c r="AT15" s="77"/>
      <c r="AU15" s="75"/>
      <c r="AV15" s="69">
        <f t="shared" si="12"/>
        <v>0</v>
      </c>
      <c r="AW15" s="70">
        <f t="shared" si="13"/>
        <v>0</v>
      </c>
      <c r="AX15" s="72" t="e">
        <f t="shared" si="14"/>
        <v>#N/A</v>
      </c>
      <c r="AY15" s="73"/>
      <c r="AZ15" s="74"/>
      <c r="BA15" s="75"/>
      <c r="BB15" s="76"/>
      <c r="BC15" s="77"/>
      <c r="BD15" s="75"/>
      <c r="BE15" s="69">
        <f t="shared" si="15"/>
        <v>0</v>
      </c>
      <c r="BF15" s="70">
        <f t="shared" si="16"/>
        <v>0</v>
      </c>
      <c r="BG15" s="72" t="e">
        <f t="shared" si="17"/>
        <v>#N/A</v>
      </c>
      <c r="BH15" s="73"/>
      <c r="BI15" s="74"/>
      <c r="BJ15" s="75"/>
      <c r="BK15" s="76"/>
      <c r="BL15" s="77"/>
      <c r="BM15" s="75"/>
      <c r="BN15" s="69">
        <f t="shared" si="18"/>
        <v>0</v>
      </c>
      <c r="BO15" s="70">
        <f t="shared" si="19"/>
        <v>0</v>
      </c>
      <c r="BP15" s="72" t="e">
        <f t="shared" si="20"/>
        <v>#N/A</v>
      </c>
      <c r="BQ15" s="73"/>
      <c r="BR15" s="74"/>
      <c r="BS15" s="75"/>
      <c r="BT15" s="76"/>
      <c r="BU15" s="77"/>
      <c r="BV15" s="75"/>
      <c r="BW15" s="69">
        <f t="shared" si="21"/>
        <v>0</v>
      </c>
      <c r="BX15" s="70">
        <f t="shared" si="22"/>
        <v>0</v>
      </c>
      <c r="BY15" s="72" t="e">
        <f t="shared" si="23"/>
        <v>#N/A</v>
      </c>
      <c r="BZ15" s="73"/>
      <c r="CA15" s="74"/>
      <c r="CB15" s="75"/>
      <c r="CC15" s="76"/>
      <c r="CD15" s="77"/>
      <c r="CE15" s="75"/>
      <c r="CF15" s="69">
        <f t="shared" si="24"/>
        <v>0</v>
      </c>
      <c r="CG15" s="70">
        <f t="shared" si="25"/>
        <v>0</v>
      </c>
      <c r="CH15" s="72" t="e">
        <f t="shared" si="26"/>
        <v>#N/A</v>
      </c>
    </row>
    <row r="16" spans="1:86" x14ac:dyDescent="0.2">
      <c r="A16" s="64">
        <f>'LISTING PROMO'!C15</f>
        <v>0</v>
      </c>
      <c r="B16" s="104">
        <f>'LISTING PROMO'!E15</f>
        <v>0</v>
      </c>
      <c r="C16" s="66">
        <f>'LISTING PROMO'!O15</f>
        <v>0</v>
      </c>
      <c r="D16" s="66" t="e">
        <f>_xlfn.IFS(C16=listes!$C$1,listes!$D$1,C16=listes!$C$2,listes!$D$2,C16=listes!$C$3,listes!$D$3,C16=listes!$C$3,listes!$D$4,C16=listes!$C$4,listes!$D$5,C16=listes!$C$5,listes!$D$6,C16=listes!$C$6,listes!$D$7,C16=listes!$C$7,listes!$D$8,C16=listes!$C$8,listes!$D$9,C16=listes!$C$9,listes!$D$10, C16=listes!$C$10,listes!$D$11)</f>
        <v>#N/A</v>
      </c>
      <c r="E16" s="68" t="e">
        <f>_xlfn.IFS(C16=listes!$C$1,listes!$E$1,C16=listes!$C$2,listes!$E$2,C16=listes!$C$3,listes!$E$3,C16=listes!$C$3,listes!$E$4,C16=listes!$C$4,listes!$E$5,C16=listes!$C$5,listes!$E$6,C16=listes!$C$6,listes!$E$7,C16=listes!$C$7,listes!$E$8,C16=listes!$C$8, listes!$E$9,C16=listes!$C$9,listes!$E$10, C16=listes!$C$10, listes!$E$11)</f>
        <v>#N/A</v>
      </c>
      <c r="F16" s="73"/>
      <c r="G16" s="74"/>
      <c r="H16" s="75"/>
      <c r="I16" s="76"/>
      <c r="J16" s="77"/>
      <c r="K16" s="75"/>
      <c r="L16" s="69">
        <f t="shared" si="0"/>
        <v>0</v>
      </c>
      <c r="M16" s="70">
        <f t="shared" si="1"/>
        <v>0</v>
      </c>
      <c r="N16" s="72" t="e">
        <f t="shared" si="2"/>
        <v>#N/A</v>
      </c>
      <c r="O16" s="73"/>
      <c r="P16" s="74"/>
      <c r="Q16" s="75"/>
      <c r="R16" s="76"/>
      <c r="S16" s="77"/>
      <c r="T16" s="75"/>
      <c r="U16" s="69">
        <f t="shared" si="3"/>
        <v>0</v>
      </c>
      <c r="V16" s="70">
        <f t="shared" si="4"/>
        <v>0</v>
      </c>
      <c r="W16" s="72" t="e">
        <f t="shared" si="5"/>
        <v>#N/A</v>
      </c>
      <c r="X16" s="73"/>
      <c r="Y16" s="74"/>
      <c r="Z16" s="75"/>
      <c r="AA16" s="76"/>
      <c r="AB16" s="77"/>
      <c r="AC16" s="75"/>
      <c r="AD16" s="69">
        <f t="shared" si="6"/>
        <v>0</v>
      </c>
      <c r="AE16" s="70">
        <f t="shared" si="7"/>
        <v>0</v>
      </c>
      <c r="AF16" s="72" t="e">
        <f t="shared" si="8"/>
        <v>#N/A</v>
      </c>
      <c r="AG16" s="73"/>
      <c r="AH16" s="74"/>
      <c r="AI16" s="75"/>
      <c r="AJ16" s="76"/>
      <c r="AK16" s="77"/>
      <c r="AL16" s="75"/>
      <c r="AM16" s="69">
        <f t="shared" si="9"/>
        <v>0</v>
      </c>
      <c r="AN16" s="70">
        <f t="shared" si="10"/>
        <v>0</v>
      </c>
      <c r="AO16" s="72" t="e">
        <f t="shared" si="11"/>
        <v>#N/A</v>
      </c>
      <c r="AP16" s="73"/>
      <c r="AQ16" s="74"/>
      <c r="AR16" s="75"/>
      <c r="AS16" s="76"/>
      <c r="AT16" s="77"/>
      <c r="AU16" s="75"/>
      <c r="AV16" s="69">
        <f t="shared" si="12"/>
        <v>0</v>
      </c>
      <c r="AW16" s="70">
        <f t="shared" si="13"/>
        <v>0</v>
      </c>
      <c r="AX16" s="72" t="e">
        <f t="shared" si="14"/>
        <v>#N/A</v>
      </c>
      <c r="AY16" s="73"/>
      <c r="AZ16" s="74"/>
      <c r="BA16" s="75"/>
      <c r="BB16" s="76"/>
      <c r="BC16" s="77"/>
      <c r="BD16" s="75"/>
      <c r="BE16" s="69">
        <f t="shared" si="15"/>
        <v>0</v>
      </c>
      <c r="BF16" s="70">
        <f t="shared" si="16"/>
        <v>0</v>
      </c>
      <c r="BG16" s="72" t="e">
        <f t="shared" si="17"/>
        <v>#N/A</v>
      </c>
      <c r="BH16" s="73"/>
      <c r="BI16" s="74"/>
      <c r="BJ16" s="75"/>
      <c r="BK16" s="76"/>
      <c r="BL16" s="77"/>
      <c r="BM16" s="75"/>
      <c r="BN16" s="69">
        <f t="shared" si="18"/>
        <v>0</v>
      </c>
      <c r="BO16" s="70">
        <f t="shared" si="19"/>
        <v>0</v>
      </c>
      <c r="BP16" s="72" t="e">
        <f t="shared" si="20"/>
        <v>#N/A</v>
      </c>
      <c r="BQ16" s="73"/>
      <c r="BR16" s="74"/>
      <c r="BS16" s="75"/>
      <c r="BT16" s="76"/>
      <c r="BU16" s="77"/>
      <c r="BV16" s="75"/>
      <c r="BW16" s="69">
        <f t="shared" si="21"/>
        <v>0</v>
      </c>
      <c r="BX16" s="70">
        <f t="shared" si="22"/>
        <v>0</v>
      </c>
      <c r="BY16" s="72" t="e">
        <f t="shared" si="23"/>
        <v>#N/A</v>
      </c>
      <c r="BZ16" s="73"/>
      <c r="CA16" s="74"/>
      <c r="CB16" s="75"/>
      <c r="CC16" s="76"/>
      <c r="CD16" s="77"/>
      <c r="CE16" s="75"/>
      <c r="CF16" s="69">
        <f t="shared" si="24"/>
        <v>0</v>
      </c>
      <c r="CG16" s="70">
        <f t="shared" si="25"/>
        <v>0</v>
      </c>
      <c r="CH16" s="72" t="e">
        <f t="shared" si="26"/>
        <v>#N/A</v>
      </c>
    </row>
    <row r="17" spans="1:86" x14ac:dyDescent="0.2">
      <c r="A17" s="64">
        <f>'LISTING PROMO'!C16</f>
        <v>0</v>
      </c>
      <c r="B17" s="104">
        <f>'LISTING PROMO'!E16</f>
        <v>0</v>
      </c>
      <c r="C17" s="66">
        <f>'LISTING PROMO'!O16</f>
        <v>0</v>
      </c>
      <c r="D17" s="66" t="e">
        <f>_xlfn.IFS(C17=listes!$C$1,listes!$D$1,C17=listes!$C$2,listes!$D$2,C17=listes!$C$3,listes!$D$3,C17=listes!$C$3,listes!$D$4,C17=listes!$C$4,listes!$D$5,C17=listes!$C$5,listes!$D$6,C17=listes!$C$6,listes!$D$7,C17=listes!$C$7,listes!$D$8,C17=listes!$C$8,listes!$D$9,C17=listes!$C$9,listes!$D$10, C17=listes!$C$10,listes!$D$11)</f>
        <v>#N/A</v>
      </c>
      <c r="E17" s="68" t="e">
        <f>_xlfn.IFS(C17=listes!$C$1,listes!$E$1,C17=listes!$C$2,listes!$E$2,C17=listes!$C$3,listes!$E$3,C17=listes!$C$3,listes!$E$4,C17=listes!$C$4,listes!$E$5,C17=listes!$C$5,listes!$E$6,C17=listes!$C$6,listes!$E$7,C17=listes!$C$7,listes!$E$8,C17=listes!$C$8, listes!$E$9,C17=listes!$C$9,listes!$E$10, C17=listes!$C$10, listes!$E$11)</f>
        <v>#N/A</v>
      </c>
      <c r="F17" s="73"/>
      <c r="G17" s="74"/>
      <c r="H17" s="75"/>
      <c r="I17" s="76"/>
      <c r="J17" s="77"/>
      <c r="K17" s="75"/>
      <c r="L17" s="69">
        <f t="shared" si="0"/>
        <v>0</v>
      </c>
      <c r="M17" s="70">
        <f t="shared" si="1"/>
        <v>0</v>
      </c>
      <c r="N17" s="72" t="e">
        <f t="shared" si="2"/>
        <v>#N/A</v>
      </c>
      <c r="O17" s="73"/>
      <c r="P17" s="74"/>
      <c r="Q17" s="75"/>
      <c r="R17" s="76"/>
      <c r="S17" s="77"/>
      <c r="T17" s="75"/>
      <c r="U17" s="69">
        <f t="shared" si="3"/>
        <v>0</v>
      </c>
      <c r="V17" s="70">
        <f t="shared" si="4"/>
        <v>0</v>
      </c>
      <c r="W17" s="72" t="e">
        <f t="shared" si="5"/>
        <v>#N/A</v>
      </c>
      <c r="X17" s="73"/>
      <c r="Y17" s="74"/>
      <c r="Z17" s="75"/>
      <c r="AA17" s="76"/>
      <c r="AB17" s="77"/>
      <c r="AC17" s="75"/>
      <c r="AD17" s="69">
        <f t="shared" si="6"/>
        <v>0</v>
      </c>
      <c r="AE17" s="70">
        <f t="shared" si="7"/>
        <v>0</v>
      </c>
      <c r="AF17" s="72" t="e">
        <f t="shared" si="8"/>
        <v>#N/A</v>
      </c>
      <c r="AG17" s="73"/>
      <c r="AH17" s="74"/>
      <c r="AI17" s="75"/>
      <c r="AJ17" s="76"/>
      <c r="AK17" s="77"/>
      <c r="AL17" s="75"/>
      <c r="AM17" s="69">
        <f t="shared" si="9"/>
        <v>0</v>
      </c>
      <c r="AN17" s="70">
        <f t="shared" si="10"/>
        <v>0</v>
      </c>
      <c r="AO17" s="72" t="e">
        <f t="shared" si="11"/>
        <v>#N/A</v>
      </c>
      <c r="AP17" s="73"/>
      <c r="AQ17" s="74"/>
      <c r="AR17" s="75"/>
      <c r="AS17" s="76"/>
      <c r="AT17" s="77"/>
      <c r="AU17" s="75"/>
      <c r="AV17" s="69">
        <f t="shared" si="12"/>
        <v>0</v>
      </c>
      <c r="AW17" s="70">
        <f t="shared" si="13"/>
        <v>0</v>
      </c>
      <c r="AX17" s="72" t="e">
        <f t="shared" si="14"/>
        <v>#N/A</v>
      </c>
      <c r="AY17" s="73"/>
      <c r="AZ17" s="74"/>
      <c r="BA17" s="75"/>
      <c r="BB17" s="76"/>
      <c r="BC17" s="77"/>
      <c r="BD17" s="75"/>
      <c r="BE17" s="69">
        <f t="shared" si="15"/>
        <v>0</v>
      </c>
      <c r="BF17" s="70">
        <f t="shared" si="16"/>
        <v>0</v>
      </c>
      <c r="BG17" s="72" t="e">
        <f t="shared" si="17"/>
        <v>#N/A</v>
      </c>
      <c r="BH17" s="73"/>
      <c r="BI17" s="74"/>
      <c r="BJ17" s="75"/>
      <c r="BK17" s="76"/>
      <c r="BL17" s="77"/>
      <c r="BM17" s="75"/>
      <c r="BN17" s="69">
        <f t="shared" si="18"/>
        <v>0</v>
      </c>
      <c r="BO17" s="70">
        <f t="shared" si="19"/>
        <v>0</v>
      </c>
      <c r="BP17" s="72" t="e">
        <f t="shared" si="20"/>
        <v>#N/A</v>
      </c>
      <c r="BQ17" s="73"/>
      <c r="BR17" s="74"/>
      <c r="BS17" s="75"/>
      <c r="BT17" s="76"/>
      <c r="BU17" s="77"/>
      <c r="BV17" s="75"/>
      <c r="BW17" s="69">
        <f t="shared" si="21"/>
        <v>0</v>
      </c>
      <c r="BX17" s="70">
        <f t="shared" si="22"/>
        <v>0</v>
      </c>
      <c r="BY17" s="72" t="e">
        <f t="shared" si="23"/>
        <v>#N/A</v>
      </c>
      <c r="BZ17" s="73"/>
      <c r="CA17" s="74"/>
      <c r="CB17" s="75"/>
      <c r="CC17" s="76"/>
      <c r="CD17" s="77"/>
      <c r="CE17" s="75"/>
      <c r="CF17" s="69">
        <f t="shared" si="24"/>
        <v>0</v>
      </c>
      <c r="CG17" s="70">
        <f t="shared" si="25"/>
        <v>0</v>
      </c>
      <c r="CH17" s="72" t="e">
        <f t="shared" si="26"/>
        <v>#N/A</v>
      </c>
    </row>
    <row r="18" spans="1:86" x14ac:dyDescent="0.2">
      <c r="A18" s="64">
        <f>'LISTING PROMO'!C17</f>
        <v>0</v>
      </c>
      <c r="B18" s="104">
        <f>'LISTING PROMO'!E17</f>
        <v>0</v>
      </c>
      <c r="C18" s="66">
        <f>'LISTING PROMO'!O17</f>
        <v>0</v>
      </c>
      <c r="D18" s="66" t="e">
        <f>_xlfn.IFS(C18=listes!$C$1,listes!$D$1,C18=listes!$C$2,listes!$D$2,C18=listes!$C$3,listes!$D$3,C18=listes!$C$3,listes!$D$4,C18=listes!$C$4,listes!$D$5,C18=listes!$C$5,listes!$D$6,C18=listes!$C$6,listes!$D$7,C18=listes!$C$7,listes!$D$8,C18=listes!$C$8,listes!$D$9,C18=listes!$C$9,listes!$D$10, C18=listes!$C$10,listes!$D$11)</f>
        <v>#N/A</v>
      </c>
      <c r="E18" s="68" t="e">
        <f>_xlfn.IFS(C18=listes!$C$1,listes!$E$1,C18=listes!$C$2,listes!$E$2,C18=listes!$C$3,listes!$E$3,C18=listes!$C$3,listes!$E$4,C18=listes!$C$4,listes!$E$5,C18=listes!$C$5,listes!$E$6,C18=listes!$C$6,listes!$E$7,C18=listes!$C$7,listes!$E$8,C18=listes!$C$8, listes!$E$9,C18=listes!$C$9,listes!$E$10, C18=listes!$C$10, listes!$E$11)</f>
        <v>#N/A</v>
      </c>
      <c r="F18" s="73"/>
      <c r="G18" s="74"/>
      <c r="H18" s="75"/>
      <c r="I18" s="76"/>
      <c r="J18" s="77"/>
      <c r="K18" s="75"/>
      <c r="L18" s="69">
        <f t="shared" si="0"/>
        <v>0</v>
      </c>
      <c r="M18" s="70">
        <f t="shared" si="1"/>
        <v>0</v>
      </c>
      <c r="N18" s="72" t="e">
        <f t="shared" si="2"/>
        <v>#N/A</v>
      </c>
      <c r="O18" s="73"/>
      <c r="P18" s="74"/>
      <c r="Q18" s="75"/>
      <c r="R18" s="76"/>
      <c r="S18" s="77"/>
      <c r="T18" s="75"/>
      <c r="U18" s="69">
        <f t="shared" si="3"/>
        <v>0</v>
      </c>
      <c r="V18" s="70">
        <f t="shared" si="4"/>
        <v>0</v>
      </c>
      <c r="W18" s="72" t="e">
        <f t="shared" si="5"/>
        <v>#N/A</v>
      </c>
      <c r="X18" s="73"/>
      <c r="Y18" s="74"/>
      <c r="Z18" s="75"/>
      <c r="AA18" s="76"/>
      <c r="AB18" s="77"/>
      <c r="AC18" s="75"/>
      <c r="AD18" s="69">
        <f t="shared" si="6"/>
        <v>0</v>
      </c>
      <c r="AE18" s="70">
        <f t="shared" si="7"/>
        <v>0</v>
      </c>
      <c r="AF18" s="72" t="e">
        <f t="shared" si="8"/>
        <v>#N/A</v>
      </c>
      <c r="AG18" s="73"/>
      <c r="AH18" s="74"/>
      <c r="AI18" s="75"/>
      <c r="AJ18" s="76"/>
      <c r="AK18" s="77"/>
      <c r="AL18" s="75"/>
      <c r="AM18" s="69">
        <f t="shared" si="9"/>
        <v>0</v>
      </c>
      <c r="AN18" s="70">
        <f t="shared" si="10"/>
        <v>0</v>
      </c>
      <c r="AO18" s="72" t="e">
        <f t="shared" si="11"/>
        <v>#N/A</v>
      </c>
      <c r="AP18" s="73"/>
      <c r="AQ18" s="74"/>
      <c r="AR18" s="75"/>
      <c r="AS18" s="76"/>
      <c r="AT18" s="77"/>
      <c r="AU18" s="75"/>
      <c r="AV18" s="69">
        <f t="shared" si="12"/>
        <v>0</v>
      </c>
      <c r="AW18" s="70">
        <f t="shared" si="13"/>
        <v>0</v>
      </c>
      <c r="AX18" s="72" t="e">
        <f t="shared" si="14"/>
        <v>#N/A</v>
      </c>
      <c r="AY18" s="73"/>
      <c r="AZ18" s="74"/>
      <c r="BA18" s="75"/>
      <c r="BB18" s="76"/>
      <c r="BC18" s="77"/>
      <c r="BD18" s="75"/>
      <c r="BE18" s="69">
        <f t="shared" si="15"/>
        <v>0</v>
      </c>
      <c r="BF18" s="70">
        <f t="shared" si="16"/>
        <v>0</v>
      </c>
      <c r="BG18" s="72" t="e">
        <f t="shared" si="17"/>
        <v>#N/A</v>
      </c>
      <c r="BH18" s="73"/>
      <c r="BI18" s="74"/>
      <c r="BJ18" s="75"/>
      <c r="BK18" s="76"/>
      <c r="BL18" s="77"/>
      <c r="BM18" s="75"/>
      <c r="BN18" s="69">
        <f t="shared" si="18"/>
        <v>0</v>
      </c>
      <c r="BO18" s="70">
        <f t="shared" si="19"/>
        <v>0</v>
      </c>
      <c r="BP18" s="72" t="e">
        <f t="shared" si="20"/>
        <v>#N/A</v>
      </c>
      <c r="BQ18" s="73"/>
      <c r="BR18" s="74"/>
      <c r="BS18" s="75"/>
      <c r="BT18" s="76"/>
      <c r="BU18" s="77"/>
      <c r="BV18" s="75"/>
      <c r="BW18" s="69">
        <f t="shared" si="21"/>
        <v>0</v>
      </c>
      <c r="BX18" s="70">
        <f t="shared" si="22"/>
        <v>0</v>
      </c>
      <c r="BY18" s="72" t="e">
        <f t="shared" si="23"/>
        <v>#N/A</v>
      </c>
      <c r="BZ18" s="73"/>
      <c r="CA18" s="74"/>
      <c r="CB18" s="75"/>
      <c r="CC18" s="76"/>
      <c r="CD18" s="77"/>
      <c r="CE18" s="75"/>
      <c r="CF18" s="69">
        <f t="shared" si="24"/>
        <v>0</v>
      </c>
      <c r="CG18" s="70">
        <f t="shared" si="25"/>
        <v>0</v>
      </c>
      <c r="CH18" s="72" t="e">
        <f t="shared" si="26"/>
        <v>#N/A</v>
      </c>
    </row>
    <row r="19" spans="1:86" x14ac:dyDescent="0.2">
      <c r="A19" s="64">
        <f>'LISTING PROMO'!C18</f>
        <v>0</v>
      </c>
      <c r="B19" s="104">
        <f>'LISTING PROMO'!E18</f>
        <v>0</v>
      </c>
      <c r="C19" s="66">
        <f>'LISTING PROMO'!O18</f>
        <v>0</v>
      </c>
      <c r="D19" s="66" t="e">
        <f>_xlfn.IFS(C19=listes!$C$1,listes!$D$1,C19=listes!$C$2,listes!$D$2,C19=listes!$C$3,listes!$D$3,C19=listes!$C$3,listes!$D$4,C19=listes!$C$4,listes!$D$5,C19=listes!$C$5,listes!$D$6,C19=listes!$C$6,listes!$D$7,C19=listes!$C$7,listes!$D$8,C19=listes!$C$8,listes!$D$9,C19=listes!$C$9,listes!$D$10, C19=listes!$C$10,listes!$D$11)</f>
        <v>#N/A</v>
      </c>
      <c r="E19" s="68" t="e">
        <f>_xlfn.IFS(C19=listes!$C$1,listes!$E$1,C19=listes!$C$2,listes!$E$2,C19=listes!$C$3,listes!$E$3,C19=listes!$C$3,listes!$E$4,C19=listes!$C$4,listes!$E$5,C19=listes!$C$5,listes!$E$6,C19=listes!$C$6,listes!$E$7,C19=listes!$C$7,listes!$E$8,C19=listes!$C$8, listes!$E$9,C19=listes!$C$9,listes!$E$10, C19=listes!$C$10, listes!$E$11)</f>
        <v>#N/A</v>
      </c>
      <c r="F19" s="73"/>
      <c r="G19" s="74"/>
      <c r="H19" s="75"/>
      <c r="I19" s="76"/>
      <c r="J19" s="77"/>
      <c r="K19" s="75"/>
      <c r="L19" s="69">
        <f t="shared" si="0"/>
        <v>0</v>
      </c>
      <c r="M19" s="70">
        <f t="shared" si="1"/>
        <v>0</v>
      </c>
      <c r="N19" s="72" t="e">
        <f t="shared" si="2"/>
        <v>#N/A</v>
      </c>
      <c r="O19" s="73"/>
      <c r="P19" s="74"/>
      <c r="Q19" s="75"/>
      <c r="R19" s="76"/>
      <c r="S19" s="77"/>
      <c r="T19" s="75"/>
      <c r="U19" s="69">
        <f t="shared" si="3"/>
        <v>0</v>
      </c>
      <c r="V19" s="70">
        <f t="shared" si="4"/>
        <v>0</v>
      </c>
      <c r="W19" s="72" t="e">
        <f t="shared" si="5"/>
        <v>#N/A</v>
      </c>
      <c r="X19" s="73"/>
      <c r="Y19" s="74"/>
      <c r="Z19" s="75"/>
      <c r="AA19" s="76"/>
      <c r="AB19" s="77"/>
      <c r="AC19" s="75"/>
      <c r="AD19" s="69">
        <f t="shared" si="6"/>
        <v>0</v>
      </c>
      <c r="AE19" s="70">
        <f t="shared" si="7"/>
        <v>0</v>
      </c>
      <c r="AF19" s="72" t="e">
        <f t="shared" si="8"/>
        <v>#N/A</v>
      </c>
      <c r="AG19" s="73"/>
      <c r="AH19" s="74"/>
      <c r="AI19" s="75"/>
      <c r="AJ19" s="76"/>
      <c r="AK19" s="77"/>
      <c r="AL19" s="75"/>
      <c r="AM19" s="69">
        <f t="shared" si="9"/>
        <v>0</v>
      </c>
      <c r="AN19" s="70">
        <f t="shared" si="10"/>
        <v>0</v>
      </c>
      <c r="AO19" s="72" t="e">
        <f t="shared" si="11"/>
        <v>#N/A</v>
      </c>
      <c r="AP19" s="73"/>
      <c r="AQ19" s="74"/>
      <c r="AR19" s="75"/>
      <c r="AS19" s="76"/>
      <c r="AT19" s="77"/>
      <c r="AU19" s="75"/>
      <c r="AV19" s="69">
        <f t="shared" si="12"/>
        <v>0</v>
      </c>
      <c r="AW19" s="70">
        <f t="shared" si="13"/>
        <v>0</v>
      </c>
      <c r="AX19" s="72" t="e">
        <f t="shared" si="14"/>
        <v>#N/A</v>
      </c>
      <c r="AY19" s="73"/>
      <c r="AZ19" s="74"/>
      <c r="BA19" s="75"/>
      <c r="BB19" s="76"/>
      <c r="BC19" s="77"/>
      <c r="BD19" s="75"/>
      <c r="BE19" s="69">
        <f t="shared" si="15"/>
        <v>0</v>
      </c>
      <c r="BF19" s="70">
        <f t="shared" si="16"/>
        <v>0</v>
      </c>
      <c r="BG19" s="72" t="e">
        <f t="shared" si="17"/>
        <v>#N/A</v>
      </c>
      <c r="BH19" s="73"/>
      <c r="BI19" s="74"/>
      <c r="BJ19" s="75"/>
      <c r="BK19" s="76"/>
      <c r="BL19" s="77"/>
      <c r="BM19" s="75"/>
      <c r="BN19" s="69">
        <f t="shared" si="18"/>
        <v>0</v>
      </c>
      <c r="BO19" s="70">
        <f t="shared" si="19"/>
        <v>0</v>
      </c>
      <c r="BP19" s="72" t="e">
        <f t="shared" si="20"/>
        <v>#N/A</v>
      </c>
      <c r="BQ19" s="73"/>
      <c r="BR19" s="74"/>
      <c r="BS19" s="75"/>
      <c r="BT19" s="76"/>
      <c r="BU19" s="77"/>
      <c r="BV19" s="75"/>
      <c r="BW19" s="69">
        <f t="shared" si="21"/>
        <v>0</v>
      </c>
      <c r="BX19" s="70">
        <f t="shared" si="22"/>
        <v>0</v>
      </c>
      <c r="BY19" s="72" t="e">
        <f t="shared" si="23"/>
        <v>#N/A</v>
      </c>
      <c r="BZ19" s="73"/>
      <c r="CA19" s="74"/>
      <c r="CB19" s="75"/>
      <c r="CC19" s="76"/>
      <c r="CD19" s="77"/>
      <c r="CE19" s="75"/>
      <c r="CF19" s="69">
        <f t="shared" si="24"/>
        <v>0</v>
      </c>
      <c r="CG19" s="70">
        <f t="shared" si="25"/>
        <v>0</v>
      </c>
      <c r="CH19" s="72" t="e">
        <f t="shared" si="26"/>
        <v>#N/A</v>
      </c>
    </row>
    <row r="20" spans="1:86" x14ac:dyDescent="0.2">
      <c r="A20" s="64">
        <f>'LISTING PROMO'!C19</f>
        <v>0</v>
      </c>
      <c r="B20" s="104">
        <f>'LISTING PROMO'!E19</f>
        <v>0</v>
      </c>
      <c r="C20" s="66">
        <f>'LISTING PROMO'!O19</f>
        <v>0</v>
      </c>
      <c r="D20" s="66" t="e">
        <f>_xlfn.IFS(C20=listes!$C$1,listes!$D$1,C20=listes!$C$2,listes!$D$2,C20=listes!$C$3,listes!$D$3,C20=listes!$C$3,listes!$D$4,C20=listes!$C$4,listes!$D$5,C20=listes!$C$5,listes!$D$6,C20=listes!$C$6,listes!$D$7,C20=listes!$C$7,listes!$D$8,C20=listes!$C$8,listes!$D$9,C20=listes!$C$9,listes!$D$10, C20=listes!$C$10,listes!$D$11)</f>
        <v>#N/A</v>
      </c>
      <c r="E20" s="68" t="e">
        <f>_xlfn.IFS(C20=listes!$C$1,listes!$E$1,C20=listes!$C$2,listes!$E$2,C20=listes!$C$3,listes!$E$3,C20=listes!$C$3,listes!$E$4,C20=listes!$C$4,listes!$E$5,C20=listes!$C$5,listes!$E$6,C20=listes!$C$6,listes!$E$7,C20=listes!$C$7,listes!$E$8,C20=listes!$C$8, listes!$E$9,C20=listes!$C$9,listes!$E$10, C20=listes!$C$10, listes!$E$11)</f>
        <v>#N/A</v>
      </c>
      <c r="F20" s="73"/>
      <c r="G20" s="74"/>
      <c r="H20" s="75"/>
      <c r="I20" s="76"/>
      <c r="J20" s="77"/>
      <c r="K20" s="75"/>
      <c r="L20" s="69">
        <f t="shared" si="0"/>
        <v>0</v>
      </c>
      <c r="M20" s="70">
        <f t="shared" si="1"/>
        <v>0</v>
      </c>
      <c r="N20" s="72" t="e">
        <f t="shared" si="2"/>
        <v>#N/A</v>
      </c>
      <c r="O20" s="73"/>
      <c r="P20" s="74"/>
      <c r="Q20" s="75"/>
      <c r="R20" s="76"/>
      <c r="S20" s="77"/>
      <c r="T20" s="75"/>
      <c r="U20" s="69">
        <f t="shared" si="3"/>
        <v>0</v>
      </c>
      <c r="V20" s="70">
        <f t="shared" si="4"/>
        <v>0</v>
      </c>
      <c r="W20" s="72" t="e">
        <f t="shared" si="5"/>
        <v>#N/A</v>
      </c>
      <c r="X20" s="73"/>
      <c r="Y20" s="74"/>
      <c r="Z20" s="75"/>
      <c r="AA20" s="76"/>
      <c r="AB20" s="77"/>
      <c r="AC20" s="75"/>
      <c r="AD20" s="69">
        <f t="shared" si="6"/>
        <v>0</v>
      </c>
      <c r="AE20" s="70">
        <f t="shared" si="7"/>
        <v>0</v>
      </c>
      <c r="AF20" s="72" t="e">
        <f t="shared" si="8"/>
        <v>#N/A</v>
      </c>
      <c r="AG20" s="73"/>
      <c r="AH20" s="74"/>
      <c r="AI20" s="75"/>
      <c r="AJ20" s="76"/>
      <c r="AK20" s="77"/>
      <c r="AL20" s="75"/>
      <c r="AM20" s="69">
        <f t="shared" si="9"/>
        <v>0</v>
      </c>
      <c r="AN20" s="70">
        <f t="shared" si="10"/>
        <v>0</v>
      </c>
      <c r="AO20" s="72" t="e">
        <f t="shared" si="11"/>
        <v>#N/A</v>
      </c>
      <c r="AP20" s="73"/>
      <c r="AQ20" s="74"/>
      <c r="AR20" s="75"/>
      <c r="AS20" s="76"/>
      <c r="AT20" s="77"/>
      <c r="AU20" s="75"/>
      <c r="AV20" s="69">
        <f t="shared" si="12"/>
        <v>0</v>
      </c>
      <c r="AW20" s="70">
        <f t="shared" si="13"/>
        <v>0</v>
      </c>
      <c r="AX20" s="72" t="e">
        <f t="shared" si="14"/>
        <v>#N/A</v>
      </c>
      <c r="AY20" s="73"/>
      <c r="AZ20" s="74"/>
      <c r="BA20" s="75"/>
      <c r="BB20" s="76"/>
      <c r="BC20" s="77"/>
      <c r="BD20" s="75"/>
      <c r="BE20" s="69">
        <f t="shared" si="15"/>
        <v>0</v>
      </c>
      <c r="BF20" s="70">
        <f t="shared" si="16"/>
        <v>0</v>
      </c>
      <c r="BG20" s="72" t="e">
        <f t="shared" si="17"/>
        <v>#N/A</v>
      </c>
      <c r="BH20" s="73"/>
      <c r="BI20" s="74"/>
      <c r="BJ20" s="75"/>
      <c r="BK20" s="76"/>
      <c r="BL20" s="77"/>
      <c r="BM20" s="75"/>
      <c r="BN20" s="69">
        <f t="shared" si="18"/>
        <v>0</v>
      </c>
      <c r="BO20" s="70">
        <f t="shared" si="19"/>
        <v>0</v>
      </c>
      <c r="BP20" s="72" t="e">
        <f t="shared" si="20"/>
        <v>#N/A</v>
      </c>
      <c r="BQ20" s="73"/>
      <c r="BR20" s="74"/>
      <c r="BS20" s="75"/>
      <c r="BT20" s="76"/>
      <c r="BU20" s="77"/>
      <c r="BV20" s="75"/>
      <c r="BW20" s="69">
        <f t="shared" si="21"/>
        <v>0</v>
      </c>
      <c r="BX20" s="70">
        <f t="shared" si="22"/>
        <v>0</v>
      </c>
      <c r="BY20" s="72" t="e">
        <f t="shared" si="23"/>
        <v>#N/A</v>
      </c>
      <c r="BZ20" s="73"/>
      <c r="CA20" s="74"/>
      <c r="CB20" s="75"/>
      <c r="CC20" s="76"/>
      <c r="CD20" s="77"/>
      <c r="CE20" s="75"/>
      <c r="CF20" s="69">
        <f t="shared" si="24"/>
        <v>0</v>
      </c>
      <c r="CG20" s="70">
        <f t="shared" si="25"/>
        <v>0</v>
      </c>
      <c r="CH20" s="72" t="e">
        <f t="shared" si="26"/>
        <v>#N/A</v>
      </c>
    </row>
    <row r="21" spans="1:86" x14ac:dyDescent="0.2">
      <c r="A21" s="64">
        <f>'LISTING PROMO'!C20</f>
        <v>0</v>
      </c>
      <c r="B21" s="104">
        <f>'LISTING PROMO'!E20</f>
        <v>0</v>
      </c>
      <c r="C21" s="66">
        <f>'LISTING PROMO'!O20</f>
        <v>0</v>
      </c>
      <c r="D21" s="66" t="e">
        <f>_xlfn.IFS(C21=listes!$C$1,listes!$D$1,C21=listes!$C$2,listes!$D$2,C21=listes!$C$3,listes!$D$3,C21=listes!$C$3,listes!$D$4,C21=listes!$C$4,listes!$D$5,C21=listes!$C$5,listes!$D$6,C21=listes!$C$6,listes!$D$7,C21=listes!$C$7,listes!$D$8,C21=listes!$C$8,listes!$D$9,C21=listes!$C$9,listes!$D$10, C21=listes!$C$10,listes!$D$11)</f>
        <v>#N/A</v>
      </c>
      <c r="E21" s="68" t="e">
        <f>_xlfn.IFS(C21=listes!$C$1,listes!$E$1,C21=listes!$C$2,listes!$E$2,C21=listes!$C$3,listes!$E$3,C21=listes!$C$3,listes!$E$4,C21=listes!$C$4,listes!$E$5,C21=listes!$C$5,listes!$E$6,C21=listes!$C$6,listes!$E$7,C21=listes!$C$7,listes!$E$8,C21=listes!$C$8, listes!$E$9,C21=listes!$C$9,listes!$E$10, C21=listes!$C$10, listes!$E$11)</f>
        <v>#N/A</v>
      </c>
      <c r="F21" s="73"/>
      <c r="G21" s="74"/>
      <c r="H21" s="75"/>
      <c r="I21" s="76"/>
      <c r="J21" s="77"/>
      <c r="K21" s="75"/>
      <c r="L21" s="69">
        <f t="shared" si="0"/>
        <v>0</v>
      </c>
      <c r="M21" s="70">
        <f t="shared" si="1"/>
        <v>0</v>
      </c>
      <c r="N21" s="72" t="e">
        <f t="shared" si="2"/>
        <v>#N/A</v>
      </c>
      <c r="O21" s="73"/>
      <c r="P21" s="74"/>
      <c r="Q21" s="75"/>
      <c r="R21" s="76"/>
      <c r="S21" s="77"/>
      <c r="T21" s="75"/>
      <c r="U21" s="69">
        <f t="shared" si="3"/>
        <v>0</v>
      </c>
      <c r="V21" s="70">
        <f t="shared" si="4"/>
        <v>0</v>
      </c>
      <c r="W21" s="72" t="e">
        <f t="shared" si="5"/>
        <v>#N/A</v>
      </c>
      <c r="X21" s="73"/>
      <c r="Y21" s="74"/>
      <c r="Z21" s="75"/>
      <c r="AA21" s="76"/>
      <c r="AB21" s="77"/>
      <c r="AC21" s="75"/>
      <c r="AD21" s="69">
        <f t="shared" si="6"/>
        <v>0</v>
      </c>
      <c r="AE21" s="70">
        <f t="shared" si="7"/>
        <v>0</v>
      </c>
      <c r="AF21" s="72" t="e">
        <f t="shared" si="8"/>
        <v>#N/A</v>
      </c>
      <c r="AG21" s="73"/>
      <c r="AH21" s="74"/>
      <c r="AI21" s="75"/>
      <c r="AJ21" s="76"/>
      <c r="AK21" s="77"/>
      <c r="AL21" s="75"/>
      <c r="AM21" s="69">
        <f t="shared" si="9"/>
        <v>0</v>
      </c>
      <c r="AN21" s="70">
        <f t="shared" si="10"/>
        <v>0</v>
      </c>
      <c r="AO21" s="72" t="e">
        <f t="shared" si="11"/>
        <v>#N/A</v>
      </c>
      <c r="AP21" s="73"/>
      <c r="AQ21" s="74"/>
      <c r="AR21" s="75"/>
      <c r="AS21" s="76"/>
      <c r="AT21" s="77"/>
      <c r="AU21" s="75"/>
      <c r="AV21" s="69">
        <f t="shared" si="12"/>
        <v>0</v>
      </c>
      <c r="AW21" s="70">
        <f t="shared" si="13"/>
        <v>0</v>
      </c>
      <c r="AX21" s="72" t="e">
        <f t="shared" si="14"/>
        <v>#N/A</v>
      </c>
      <c r="AY21" s="73"/>
      <c r="AZ21" s="74"/>
      <c r="BA21" s="75"/>
      <c r="BB21" s="76"/>
      <c r="BC21" s="77"/>
      <c r="BD21" s="75"/>
      <c r="BE21" s="69">
        <f t="shared" si="15"/>
        <v>0</v>
      </c>
      <c r="BF21" s="70">
        <f t="shared" si="16"/>
        <v>0</v>
      </c>
      <c r="BG21" s="72" t="e">
        <f t="shared" si="17"/>
        <v>#N/A</v>
      </c>
      <c r="BH21" s="73"/>
      <c r="BI21" s="74"/>
      <c r="BJ21" s="75"/>
      <c r="BK21" s="76"/>
      <c r="BL21" s="77"/>
      <c r="BM21" s="75"/>
      <c r="BN21" s="69">
        <f t="shared" si="18"/>
        <v>0</v>
      </c>
      <c r="BO21" s="70">
        <f t="shared" si="19"/>
        <v>0</v>
      </c>
      <c r="BP21" s="72" t="e">
        <f t="shared" si="20"/>
        <v>#N/A</v>
      </c>
      <c r="BQ21" s="73"/>
      <c r="BR21" s="74"/>
      <c r="BS21" s="75"/>
      <c r="BT21" s="76"/>
      <c r="BU21" s="77"/>
      <c r="BV21" s="75"/>
      <c r="BW21" s="69">
        <f t="shared" si="21"/>
        <v>0</v>
      </c>
      <c r="BX21" s="70">
        <f t="shared" si="22"/>
        <v>0</v>
      </c>
      <c r="BY21" s="72" t="e">
        <f t="shared" si="23"/>
        <v>#N/A</v>
      </c>
      <c r="BZ21" s="73"/>
      <c r="CA21" s="74"/>
      <c r="CB21" s="75"/>
      <c r="CC21" s="76"/>
      <c r="CD21" s="77"/>
      <c r="CE21" s="75"/>
      <c r="CF21" s="69">
        <f t="shared" si="24"/>
        <v>0</v>
      </c>
      <c r="CG21" s="70">
        <f t="shared" si="25"/>
        <v>0</v>
      </c>
      <c r="CH21" s="72" t="e">
        <f t="shared" si="26"/>
        <v>#N/A</v>
      </c>
    </row>
    <row r="22" spans="1:86" x14ac:dyDescent="0.2">
      <c r="A22" s="64">
        <f>'LISTING PROMO'!C21</f>
        <v>0</v>
      </c>
      <c r="B22" s="104">
        <f>'LISTING PROMO'!E21</f>
        <v>0</v>
      </c>
      <c r="C22" s="66">
        <f>'LISTING PROMO'!O21</f>
        <v>0</v>
      </c>
      <c r="D22" s="66" t="e">
        <f>_xlfn.IFS(C22=listes!$C$1,listes!$D$1,C22=listes!$C$2,listes!$D$2,C22=listes!$C$3,listes!$D$3,C22=listes!$C$3,listes!$D$4,C22=listes!$C$4,listes!$D$5,C22=listes!$C$5,listes!$D$6,C22=listes!$C$6,listes!$D$7,C22=listes!$C$7,listes!$D$8,C22=listes!$C$8,listes!$D$9,C22=listes!$C$9,listes!$D$10, C22=listes!$C$10,listes!$D$11)</f>
        <v>#N/A</v>
      </c>
      <c r="E22" s="68" t="e">
        <f>_xlfn.IFS(C22=listes!$C$1,listes!$E$1,C22=listes!$C$2,listes!$E$2,C22=listes!$C$3,listes!$E$3,C22=listes!$C$3,listes!$E$4,C22=listes!$C$4,listes!$E$5,C22=listes!$C$5,listes!$E$6,C22=listes!$C$6,listes!$E$7,C22=listes!$C$7,listes!$E$8,C22=listes!$C$8, listes!$E$9,C22=listes!$C$9,listes!$E$10, C22=listes!$C$10, listes!$E$11)</f>
        <v>#N/A</v>
      </c>
      <c r="F22" s="73"/>
      <c r="G22" s="74"/>
      <c r="H22" s="75"/>
      <c r="I22" s="76"/>
      <c r="J22" s="77"/>
      <c r="K22" s="75"/>
      <c r="L22" s="69">
        <f t="shared" si="0"/>
        <v>0</v>
      </c>
      <c r="M22" s="70">
        <f t="shared" si="1"/>
        <v>0</v>
      </c>
      <c r="N22" s="72" t="e">
        <f t="shared" si="2"/>
        <v>#N/A</v>
      </c>
      <c r="O22" s="73"/>
      <c r="P22" s="74"/>
      <c r="Q22" s="75"/>
      <c r="R22" s="76"/>
      <c r="S22" s="77"/>
      <c r="T22" s="75"/>
      <c r="U22" s="69">
        <f t="shared" si="3"/>
        <v>0</v>
      </c>
      <c r="V22" s="70">
        <f t="shared" si="4"/>
        <v>0</v>
      </c>
      <c r="W22" s="72" t="e">
        <f t="shared" si="5"/>
        <v>#N/A</v>
      </c>
      <c r="X22" s="73"/>
      <c r="Y22" s="74"/>
      <c r="Z22" s="75"/>
      <c r="AA22" s="76"/>
      <c r="AB22" s="77"/>
      <c r="AC22" s="75"/>
      <c r="AD22" s="69">
        <f t="shared" si="6"/>
        <v>0</v>
      </c>
      <c r="AE22" s="70">
        <f t="shared" si="7"/>
        <v>0</v>
      </c>
      <c r="AF22" s="72" t="e">
        <f t="shared" si="8"/>
        <v>#N/A</v>
      </c>
      <c r="AG22" s="73"/>
      <c r="AH22" s="74"/>
      <c r="AI22" s="75"/>
      <c r="AJ22" s="76"/>
      <c r="AK22" s="77"/>
      <c r="AL22" s="75"/>
      <c r="AM22" s="69">
        <f t="shared" si="9"/>
        <v>0</v>
      </c>
      <c r="AN22" s="70">
        <f t="shared" si="10"/>
        <v>0</v>
      </c>
      <c r="AO22" s="72" t="e">
        <f t="shared" si="11"/>
        <v>#N/A</v>
      </c>
      <c r="AP22" s="73"/>
      <c r="AQ22" s="74"/>
      <c r="AR22" s="75"/>
      <c r="AS22" s="76"/>
      <c r="AT22" s="77"/>
      <c r="AU22" s="75"/>
      <c r="AV22" s="69">
        <f t="shared" si="12"/>
        <v>0</v>
      </c>
      <c r="AW22" s="70">
        <f t="shared" si="13"/>
        <v>0</v>
      </c>
      <c r="AX22" s="72" t="e">
        <f t="shared" si="14"/>
        <v>#N/A</v>
      </c>
      <c r="AY22" s="73"/>
      <c r="AZ22" s="74"/>
      <c r="BA22" s="75"/>
      <c r="BB22" s="76"/>
      <c r="BC22" s="77"/>
      <c r="BD22" s="75"/>
      <c r="BE22" s="69">
        <f t="shared" si="15"/>
        <v>0</v>
      </c>
      <c r="BF22" s="70">
        <f t="shared" si="16"/>
        <v>0</v>
      </c>
      <c r="BG22" s="72" t="e">
        <f t="shared" si="17"/>
        <v>#N/A</v>
      </c>
      <c r="BH22" s="73"/>
      <c r="BI22" s="74"/>
      <c r="BJ22" s="75"/>
      <c r="BK22" s="76"/>
      <c r="BL22" s="77"/>
      <c r="BM22" s="75"/>
      <c r="BN22" s="69">
        <f t="shared" si="18"/>
        <v>0</v>
      </c>
      <c r="BO22" s="70">
        <f t="shared" si="19"/>
        <v>0</v>
      </c>
      <c r="BP22" s="72" t="e">
        <f t="shared" si="20"/>
        <v>#N/A</v>
      </c>
      <c r="BQ22" s="73"/>
      <c r="BR22" s="74"/>
      <c r="BS22" s="75"/>
      <c r="BT22" s="76"/>
      <c r="BU22" s="77"/>
      <c r="BV22" s="75"/>
      <c r="BW22" s="69">
        <f t="shared" si="21"/>
        <v>0</v>
      </c>
      <c r="BX22" s="70">
        <f t="shared" si="22"/>
        <v>0</v>
      </c>
      <c r="BY22" s="72" t="e">
        <f t="shared" si="23"/>
        <v>#N/A</v>
      </c>
      <c r="BZ22" s="73"/>
      <c r="CA22" s="74"/>
      <c r="CB22" s="75"/>
      <c r="CC22" s="76"/>
      <c r="CD22" s="77"/>
      <c r="CE22" s="75"/>
      <c r="CF22" s="69">
        <f t="shared" si="24"/>
        <v>0</v>
      </c>
      <c r="CG22" s="70">
        <f t="shared" si="25"/>
        <v>0</v>
      </c>
      <c r="CH22" s="72" t="e">
        <f t="shared" si="26"/>
        <v>#N/A</v>
      </c>
    </row>
    <row r="23" spans="1:86" x14ac:dyDescent="0.2">
      <c r="A23" s="64">
        <f>'LISTING PROMO'!C22</f>
        <v>0</v>
      </c>
      <c r="B23" s="104">
        <f>'LISTING PROMO'!E22</f>
        <v>0</v>
      </c>
      <c r="C23" s="66">
        <f>'LISTING PROMO'!O22</f>
        <v>0</v>
      </c>
      <c r="D23" s="66" t="e">
        <f>_xlfn.IFS(C23=listes!$C$1,listes!$D$1,C23=listes!$C$2,listes!$D$2,C23=listes!$C$3,listes!$D$3,C23=listes!$C$3,listes!$D$4,C23=listes!$C$4,listes!$D$5,C23=listes!$C$5,listes!$D$6,C23=listes!$C$6,listes!$D$7,C23=listes!$C$7,listes!$D$8,C23=listes!$C$8,listes!$D$9,C23=listes!$C$9,listes!$D$10, C23=listes!$C$10,listes!$D$11)</f>
        <v>#N/A</v>
      </c>
      <c r="E23" s="68" t="e">
        <f>_xlfn.IFS(C23=listes!$C$1,listes!$E$1,C23=listes!$C$2,listes!$E$2,C23=listes!$C$3,listes!$E$3,C23=listes!$C$3,listes!$E$4,C23=listes!$C$4,listes!$E$5,C23=listes!$C$5,listes!$E$6,C23=listes!$C$6,listes!$E$7,C23=listes!$C$7,listes!$E$8,C23=listes!$C$8, listes!$E$9,C23=listes!$C$9,listes!$E$10, C23=listes!$C$10, listes!$E$11)</f>
        <v>#N/A</v>
      </c>
      <c r="F23" s="73"/>
      <c r="G23" s="74"/>
      <c r="H23" s="75"/>
      <c r="I23" s="76"/>
      <c r="J23" s="77"/>
      <c r="K23" s="75"/>
      <c r="L23" s="69">
        <f t="shared" si="0"/>
        <v>0</v>
      </c>
      <c r="M23" s="70">
        <f t="shared" si="1"/>
        <v>0</v>
      </c>
      <c r="N23" s="72" t="e">
        <f t="shared" si="2"/>
        <v>#N/A</v>
      </c>
      <c r="O23" s="73"/>
      <c r="P23" s="74"/>
      <c r="Q23" s="75"/>
      <c r="R23" s="76"/>
      <c r="S23" s="77"/>
      <c r="T23" s="75"/>
      <c r="U23" s="69">
        <f t="shared" si="3"/>
        <v>0</v>
      </c>
      <c r="V23" s="70">
        <f t="shared" si="4"/>
        <v>0</v>
      </c>
      <c r="W23" s="72" t="e">
        <f t="shared" si="5"/>
        <v>#N/A</v>
      </c>
      <c r="X23" s="73"/>
      <c r="Y23" s="74"/>
      <c r="Z23" s="75"/>
      <c r="AA23" s="76"/>
      <c r="AB23" s="77"/>
      <c r="AC23" s="75"/>
      <c r="AD23" s="69">
        <f t="shared" si="6"/>
        <v>0</v>
      </c>
      <c r="AE23" s="70">
        <f t="shared" si="7"/>
        <v>0</v>
      </c>
      <c r="AF23" s="72" t="e">
        <f t="shared" si="8"/>
        <v>#N/A</v>
      </c>
      <c r="AG23" s="73"/>
      <c r="AH23" s="74"/>
      <c r="AI23" s="75"/>
      <c r="AJ23" s="76"/>
      <c r="AK23" s="77"/>
      <c r="AL23" s="75"/>
      <c r="AM23" s="69">
        <f t="shared" si="9"/>
        <v>0</v>
      </c>
      <c r="AN23" s="70">
        <f t="shared" si="10"/>
        <v>0</v>
      </c>
      <c r="AO23" s="72" t="e">
        <f t="shared" si="11"/>
        <v>#N/A</v>
      </c>
      <c r="AP23" s="73"/>
      <c r="AQ23" s="74"/>
      <c r="AR23" s="75"/>
      <c r="AS23" s="76"/>
      <c r="AT23" s="77"/>
      <c r="AU23" s="75"/>
      <c r="AV23" s="69">
        <f t="shared" si="12"/>
        <v>0</v>
      </c>
      <c r="AW23" s="70">
        <f t="shared" si="13"/>
        <v>0</v>
      </c>
      <c r="AX23" s="72" t="e">
        <f t="shared" si="14"/>
        <v>#N/A</v>
      </c>
      <c r="AY23" s="73"/>
      <c r="AZ23" s="74"/>
      <c r="BA23" s="75"/>
      <c r="BB23" s="76"/>
      <c r="BC23" s="77"/>
      <c r="BD23" s="75"/>
      <c r="BE23" s="69">
        <f t="shared" si="15"/>
        <v>0</v>
      </c>
      <c r="BF23" s="70">
        <f t="shared" si="16"/>
        <v>0</v>
      </c>
      <c r="BG23" s="72" t="e">
        <f t="shared" si="17"/>
        <v>#N/A</v>
      </c>
      <c r="BH23" s="73"/>
      <c r="BI23" s="74"/>
      <c r="BJ23" s="75"/>
      <c r="BK23" s="76"/>
      <c r="BL23" s="77"/>
      <c r="BM23" s="75"/>
      <c r="BN23" s="69">
        <f t="shared" si="18"/>
        <v>0</v>
      </c>
      <c r="BO23" s="70">
        <f t="shared" si="19"/>
        <v>0</v>
      </c>
      <c r="BP23" s="72" t="e">
        <f t="shared" si="20"/>
        <v>#N/A</v>
      </c>
      <c r="BQ23" s="73"/>
      <c r="BR23" s="74"/>
      <c r="BS23" s="75"/>
      <c r="BT23" s="76"/>
      <c r="BU23" s="77"/>
      <c r="BV23" s="75"/>
      <c r="BW23" s="69">
        <f t="shared" si="21"/>
        <v>0</v>
      </c>
      <c r="BX23" s="70">
        <f t="shared" si="22"/>
        <v>0</v>
      </c>
      <c r="BY23" s="72" t="e">
        <f t="shared" si="23"/>
        <v>#N/A</v>
      </c>
      <c r="BZ23" s="73"/>
      <c r="CA23" s="74"/>
      <c r="CB23" s="75"/>
      <c r="CC23" s="76"/>
      <c r="CD23" s="77"/>
      <c r="CE23" s="75"/>
      <c r="CF23" s="69">
        <f t="shared" si="24"/>
        <v>0</v>
      </c>
      <c r="CG23" s="70">
        <f t="shared" si="25"/>
        <v>0</v>
      </c>
      <c r="CH23" s="72" t="e">
        <f t="shared" si="26"/>
        <v>#N/A</v>
      </c>
    </row>
    <row r="24" spans="1:86" x14ac:dyDescent="0.2">
      <c r="A24" s="64">
        <f>'LISTING PROMO'!C23</f>
        <v>0</v>
      </c>
      <c r="B24" s="104">
        <f>'LISTING PROMO'!E23</f>
        <v>0</v>
      </c>
      <c r="C24" s="66">
        <f>'LISTING PROMO'!O23</f>
        <v>0</v>
      </c>
      <c r="D24" s="66" t="e">
        <f>_xlfn.IFS(C24=listes!$C$1,listes!$D$1,C24=listes!$C$2,listes!$D$2,C24=listes!$C$3,listes!$D$3,C24=listes!$C$3,listes!$D$4,C24=listes!$C$4,listes!$D$5,C24=listes!$C$5,listes!$D$6,C24=listes!$C$6,listes!$D$7,C24=listes!$C$7,listes!$D$8,C24=listes!$C$8,listes!$D$9,C24=listes!$C$9,listes!$D$10, C24=listes!$C$10,listes!$D$11)</f>
        <v>#N/A</v>
      </c>
      <c r="E24" s="68" t="e">
        <f>_xlfn.IFS(C24=listes!$C$1,listes!$E$1,C24=listes!$C$2,listes!$E$2,C24=listes!$C$3,listes!$E$3,C24=listes!$C$3,listes!$E$4,C24=listes!$C$4,listes!$E$5,C24=listes!$C$5,listes!$E$6,C24=listes!$C$6,listes!$E$7,C24=listes!$C$7,listes!$E$8,C24=listes!$C$8, listes!$E$9,C24=listes!$C$9,listes!$E$10, C24=listes!$C$10, listes!$E$11)</f>
        <v>#N/A</v>
      </c>
      <c r="F24" s="73"/>
      <c r="G24" s="74"/>
      <c r="H24" s="75"/>
      <c r="I24" s="76"/>
      <c r="J24" s="77"/>
      <c r="K24" s="75"/>
      <c r="L24" s="69">
        <f t="shared" si="0"/>
        <v>0</v>
      </c>
      <c r="M24" s="70">
        <f t="shared" si="1"/>
        <v>0</v>
      </c>
      <c r="N24" s="72" t="e">
        <f t="shared" si="2"/>
        <v>#N/A</v>
      </c>
      <c r="O24" s="73"/>
      <c r="P24" s="74"/>
      <c r="Q24" s="75"/>
      <c r="R24" s="76"/>
      <c r="S24" s="77"/>
      <c r="T24" s="75"/>
      <c r="U24" s="69">
        <f t="shared" si="3"/>
        <v>0</v>
      </c>
      <c r="V24" s="70">
        <f t="shared" si="4"/>
        <v>0</v>
      </c>
      <c r="W24" s="72" t="e">
        <f t="shared" si="5"/>
        <v>#N/A</v>
      </c>
      <c r="X24" s="73"/>
      <c r="Y24" s="74"/>
      <c r="Z24" s="75"/>
      <c r="AA24" s="76"/>
      <c r="AB24" s="77"/>
      <c r="AC24" s="75"/>
      <c r="AD24" s="69">
        <f t="shared" si="6"/>
        <v>0</v>
      </c>
      <c r="AE24" s="70">
        <f t="shared" si="7"/>
        <v>0</v>
      </c>
      <c r="AF24" s="72" t="e">
        <f t="shared" si="8"/>
        <v>#N/A</v>
      </c>
      <c r="AG24" s="73"/>
      <c r="AH24" s="74"/>
      <c r="AI24" s="75"/>
      <c r="AJ24" s="76"/>
      <c r="AK24" s="77"/>
      <c r="AL24" s="75"/>
      <c r="AM24" s="69">
        <f t="shared" si="9"/>
        <v>0</v>
      </c>
      <c r="AN24" s="70">
        <f t="shared" si="10"/>
        <v>0</v>
      </c>
      <c r="AO24" s="72" t="e">
        <f t="shared" si="11"/>
        <v>#N/A</v>
      </c>
      <c r="AP24" s="73"/>
      <c r="AQ24" s="74"/>
      <c r="AR24" s="75"/>
      <c r="AS24" s="76"/>
      <c r="AT24" s="77"/>
      <c r="AU24" s="75"/>
      <c r="AV24" s="69">
        <f t="shared" si="12"/>
        <v>0</v>
      </c>
      <c r="AW24" s="70">
        <f t="shared" si="13"/>
        <v>0</v>
      </c>
      <c r="AX24" s="72" t="e">
        <f t="shared" si="14"/>
        <v>#N/A</v>
      </c>
      <c r="AY24" s="73"/>
      <c r="AZ24" s="74"/>
      <c r="BA24" s="75"/>
      <c r="BB24" s="76"/>
      <c r="BC24" s="77"/>
      <c r="BD24" s="75"/>
      <c r="BE24" s="69">
        <f t="shared" si="15"/>
        <v>0</v>
      </c>
      <c r="BF24" s="70">
        <f t="shared" si="16"/>
        <v>0</v>
      </c>
      <c r="BG24" s="72" t="e">
        <f t="shared" si="17"/>
        <v>#N/A</v>
      </c>
      <c r="BH24" s="73"/>
      <c r="BI24" s="74"/>
      <c r="BJ24" s="75"/>
      <c r="BK24" s="76"/>
      <c r="BL24" s="77"/>
      <c r="BM24" s="75"/>
      <c r="BN24" s="69">
        <f t="shared" si="18"/>
        <v>0</v>
      </c>
      <c r="BO24" s="70">
        <f t="shared" si="19"/>
        <v>0</v>
      </c>
      <c r="BP24" s="72" t="e">
        <f t="shared" si="20"/>
        <v>#N/A</v>
      </c>
      <c r="BQ24" s="73"/>
      <c r="BR24" s="74"/>
      <c r="BS24" s="75"/>
      <c r="BT24" s="76"/>
      <c r="BU24" s="77"/>
      <c r="BV24" s="75"/>
      <c r="BW24" s="69">
        <f t="shared" si="21"/>
        <v>0</v>
      </c>
      <c r="BX24" s="70">
        <f t="shared" si="22"/>
        <v>0</v>
      </c>
      <c r="BY24" s="72" t="e">
        <f t="shared" si="23"/>
        <v>#N/A</v>
      </c>
      <c r="BZ24" s="73"/>
      <c r="CA24" s="74"/>
      <c r="CB24" s="75"/>
      <c r="CC24" s="76"/>
      <c r="CD24" s="77"/>
      <c r="CE24" s="75"/>
      <c r="CF24" s="69">
        <f t="shared" si="24"/>
        <v>0</v>
      </c>
      <c r="CG24" s="70">
        <f t="shared" si="25"/>
        <v>0</v>
      </c>
      <c r="CH24" s="72" t="e">
        <f t="shared" si="26"/>
        <v>#N/A</v>
      </c>
    </row>
    <row r="25" spans="1:86" x14ac:dyDescent="0.2">
      <c r="A25" s="64">
        <f>'LISTING PROMO'!C24</f>
        <v>0</v>
      </c>
      <c r="B25" s="104">
        <f>'LISTING PROMO'!E24</f>
        <v>0</v>
      </c>
      <c r="C25" s="66">
        <f>'LISTING PROMO'!O24</f>
        <v>0</v>
      </c>
      <c r="D25" s="66" t="e">
        <f>_xlfn.IFS(C25=listes!$C$1,listes!$D$1,C25=listes!$C$2,listes!$D$2,C25=listes!$C$3,listes!$D$3,C25=listes!$C$3,listes!$D$4,C25=listes!$C$4,listes!$D$5,C25=listes!$C$5,listes!$D$6,C25=listes!$C$6,listes!$D$7,C25=listes!$C$7,listes!$D$8,C25=listes!$C$8,listes!$D$9,C25=listes!$C$9,listes!$D$10, C25=listes!$C$10,listes!$D$11)</f>
        <v>#N/A</v>
      </c>
      <c r="E25" s="68" t="e">
        <f>_xlfn.IFS(C25=listes!$C$1,listes!$E$1,C25=listes!$C$2,listes!$E$2,C25=listes!$C$3,listes!$E$3,C25=listes!$C$3,listes!$E$4,C25=listes!$C$4,listes!$E$5,C25=listes!$C$5,listes!$E$6,C25=listes!$C$6,listes!$E$7,C25=listes!$C$7,listes!$E$8,C25=listes!$C$8, listes!$E$9,C25=listes!$C$9,listes!$E$10, C25=listes!$C$10, listes!$E$11)</f>
        <v>#N/A</v>
      </c>
      <c r="F25" s="73"/>
      <c r="G25" s="74"/>
      <c r="H25" s="75"/>
      <c r="I25" s="76"/>
      <c r="J25" s="77"/>
      <c r="K25" s="75"/>
      <c r="L25" s="69">
        <f t="shared" si="0"/>
        <v>0</v>
      </c>
      <c r="M25" s="70">
        <f t="shared" si="1"/>
        <v>0</v>
      </c>
      <c r="N25" s="72" t="e">
        <f t="shared" si="2"/>
        <v>#N/A</v>
      </c>
      <c r="O25" s="73"/>
      <c r="P25" s="74"/>
      <c r="Q25" s="75"/>
      <c r="R25" s="76"/>
      <c r="S25" s="77"/>
      <c r="T25" s="75"/>
      <c r="U25" s="69">
        <f t="shared" si="3"/>
        <v>0</v>
      </c>
      <c r="V25" s="70">
        <f t="shared" si="4"/>
        <v>0</v>
      </c>
      <c r="W25" s="72" t="e">
        <f t="shared" si="5"/>
        <v>#N/A</v>
      </c>
      <c r="X25" s="73"/>
      <c r="Y25" s="74"/>
      <c r="Z25" s="75"/>
      <c r="AA25" s="76"/>
      <c r="AB25" s="77"/>
      <c r="AC25" s="75"/>
      <c r="AD25" s="69">
        <f t="shared" si="6"/>
        <v>0</v>
      </c>
      <c r="AE25" s="70">
        <f t="shared" si="7"/>
        <v>0</v>
      </c>
      <c r="AF25" s="72" t="e">
        <f t="shared" si="8"/>
        <v>#N/A</v>
      </c>
      <c r="AG25" s="73"/>
      <c r="AH25" s="74"/>
      <c r="AI25" s="75"/>
      <c r="AJ25" s="76"/>
      <c r="AK25" s="77"/>
      <c r="AL25" s="75"/>
      <c r="AM25" s="69">
        <f t="shared" si="9"/>
        <v>0</v>
      </c>
      <c r="AN25" s="70">
        <f t="shared" si="10"/>
        <v>0</v>
      </c>
      <c r="AO25" s="72" t="e">
        <f t="shared" si="11"/>
        <v>#N/A</v>
      </c>
      <c r="AP25" s="73"/>
      <c r="AQ25" s="74"/>
      <c r="AR25" s="75"/>
      <c r="AS25" s="76"/>
      <c r="AT25" s="77"/>
      <c r="AU25" s="75"/>
      <c r="AV25" s="69">
        <f t="shared" si="12"/>
        <v>0</v>
      </c>
      <c r="AW25" s="70">
        <f t="shared" si="13"/>
        <v>0</v>
      </c>
      <c r="AX25" s="72" t="e">
        <f t="shared" si="14"/>
        <v>#N/A</v>
      </c>
      <c r="AY25" s="73"/>
      <c r="AZ25" s="74"/>
      <c r="BA25" s="75"/>
      <c r="BB25" s="76"/>
      <c r="BC25" s="77"/>
      <c r="BD25" s="75"/>
      <c r="BE25" s="69">
        <f t="shared" si="15"/>
        <v>0</v>
      </c>
      <c r="BF25" s="70">
        <f t="shared" si="16"/>
        <v>0</v>
      </c>
      <c r="BG25" s="72" t="e">
        <f t="shared" si="17"/>
        <v>#N/A</v>
      </c>
      <c r="BH25" s="73"/>
      <c r="BI25" s="74"/>
      <c r="BJ25" s="75"/>
      <c r="BK25" s="76"/>
      <c r="BL25" s="77"/>
      <c r="BM25" s="75"/>
      <c r="BN25" s="69">
        <f t="shared" si="18"/>
        <v>0</v>
      </c>
      <c r="BO25" s="70">
        <f t="shared" si="19"/>
        <v>0</v>
      </c>
      <c r="BP25" s="72" t="e">
        <f t="shared" si="20"/>
        <v>#N/A</v>
      </c>
      <c r="BQ25" s="73"/>
      <c r="BR25" s="74"/>
      <c r="BS25" s="75"/>
      <c r="BT25" s="76"/>
      <c r="BU25" s="77"/>
      <c r="BV25" s="75"/>
      <c r="BW25" s="69">
        <f t="shared" si="21"/>
        <v>0</v>
      </c>
      <c r="BX25" s="70">
        <f t="shared" si="22"/>
        <v>0</v>
      </c>
      <c r="BY25" s="72" t="e">
        <f t="shared" si="23"/>
        <v>#N/A</v>
      </c>
      <c r="BZ25" s="73"/>
      <c r="CA25" s="74"/>
      <c r="CB25" s="75"/>
      <c r="CC25" s="76"/>
      <c r="CD25" s="77"/>
      <c r="CE25" s="75"/>
      <c r="CF25" s="69">
        <f t="shared" si="24"/>
        <v>0</v>
      </c>
      <c r="CG25" s="70">
        <f t="shared" si="25"/>
        <v>0</v>
      </c>
      <c r="CH25" s="72" t="e">
        <f t="shared" si="26"/>
        <v>#N/A</v>
      </c>
    </row>
    <row r="26" spans="1:86" x14ac:dyDescent="0.2">
      <c r="A26" s="64">
        <f>'LISTING PROMO'!C25</f>
        <v>0</v>
      </c>
      <c r="B26" s="104">
        <f>'LISTING PROMO'!E25</f>
        <v>0</v>
      </c>
      <c r="C26" s="66">
        <f>'LISTING PROMO'!O25</f>
        <v>0</v>
      </c>
      <c r="D26" s="66" t="e">
        <f>_xlfn.IFS(C26=listes!$C$1,listes!$D$1,C26=listes!$C$2,listes!$D$2,C26=listes!$C$3,listes!$D$3,C26=listes!$C$3,listes!$D$4,C26=listes!$C$4,listes!$D$5,C26=listes!$C$5,listes!$D$6,C26=listes!$C$6,listes!$D$7,C26=listes!$C$7,listes!$D$8,C26=listes!$C$8,listes!$D$9,C26=listes!$C$9,listes!$D$10, C26=listes!$C$10,listes!$D$11)</f>
        <v>#N/A</v>
      </c>
      <c r="E26" s="68" t="e">
        <f>_xlfn.IFS(C26=listes!$C$1,listes!$E$1,C26=listes!$C$2,listes!$E$2,C26=listes!$C$3,listes!$E$3,C26=listes!$C$3,listes!$E$4,C26=listes!$C$4,listes!$E$5,C26=listes!$C$5,listes!$E$6,C26=listes!$C$6,listes!$E$7,C26=listes!$C$7,listes!$E$8,C26=listes!$C$8, listes!$E$9,C26=listes!$C$9,listes!$E$10, C26=listes!$C$10, listes!$E$11)</f>
        <v>#N/A</v>
      </c>
      <c r="F26" s="73"/>
      <c r="G26" s="74"/>
      <c r="H26" s="75"/>
      <c r="I26" s="76"/>
      <c r="J26" s="77"/>
      <c r="K26" s="75"/>
      <c r="L26" s="69">
        <f t="shared" si="0"/>
        <v>0</v>
      </c>
      <c r="M26" s="70">
        <f t="shared" si="1"/>
        <v>0</v>
      </c>
      <c r="N26" s="72" t="e">
        <f t="shared" si="2"/>
        <v>#N/A</v>
      </c>
      <c r="O26" s="73"/>
      <c r="P26" s="74"/>
      <c r="Q26" s="75"/>
      <c r="R26" s="76"/>
      <c r="S26" s="77"/>
      <c r="T26" s="75"/>
      <c r="U26" s="69">
        <f t="shared" si="3"/>
        <v>0</v>
      </c>
      <c r="V26" s="70">
        <f t="shared" si="4"/>
        <v>0</v>
      </c>
      <c r="W26" s="72" t="e">
        <f t="shared" si="5"/>
        <v>#N/A</v>
      </c>
      <c r="X26" s="73"/>
      <c r="Y26" s="74"/>
      <c r="Z26" s="75"/>
      <c r="AA26" s="76"/>
      <c r="AB26" s="77"/>
      <c r="AC26" s="75"/>
      <c r="AD26" s="69">
        <f t="shared" si="6"/>
        <v>0</v>
      </c>
      <c r="AE26" s="70">
        <f t="shared" si="7"/>
        <v>0</v>
      </c>
      <c r="AF26" s="72" t="e">
        <f t="shared" si="8"/>
        <v>#N/A</v>
      </c>
      <c r="AG26" s="73"/>
      <c r="AH26" s="74"/>
      <c r="AI26" s="75"/>
      <c r="AJ26" s="76"/>
      <c r="AK26" s="77"/>
      <c r="AL26" s="75"/>
      <c r="AM26" s="69">
        <f t="shared" si="9"/>
        <v>0</v>
      </c>
      <c r="AN26" s="70">
        <f t="shared" si="10"/>
        <v>0</v>
      </c>
      <c r="AO26" s="72" t="e">
        <f t="shared" si="11"/>
        <v>#N/A</v>
      </c>
      <c r="AP26" s="73"/>
      <c r="AQ26" s="74"/>
      <c r="AR26" s="75"/>
      <c r="AS26" s="76"/>
      <c r="AT26" s="77"/>
      <c r="AU26" s="75"/>
      <c r="AV26" s="69">
        <f t="shared" si="12"/>
        <v>0</v>
      </c>
      <c r="AW26" s="70">
        <f t="shared" si="13"/>
        <v>0</v>
      </c>
      <c r="AX26" s="72" t="e">
        <f t="shared" si="14"/>
        <v>#N/A</v>
      </c>
      <c r="AY26" s="73"/>
      <c r="AZ26" s="74"/>
      <c r="BA26" s="75"/>
      <c r="BB26" s="76"/>
      <c r="BC26" s="77"/>
      <c r="BD26" s="75"/>
      <c r="BE26" s="69">
        <f t="shared" si="15"/>
        <v>0</v>
      </c>
      <c r="BF26" s="70">
        <f t="shared" si="16"/>
        <v>0</v>
      </c>
      <c r="BG26" s="72" t="e">
        <f t="shared" si="17"/>
        <v>#N/A</v>
      </c>
      <c r="BH26" s="73"/>
      <c r="BI26" s="74"/>
      <c r="BJ26" s="75"/>
      <c r="BK26" s="76"/>
      <c r="BL26" s="77"/>
      <c r="BM26" s="75"/>
      <c r="BN26" s="69">
        <f t="shared" si="18"/>
        <v>0</v>
      </c>
      <c r="BO26" s="70">
        <f t="shared" si="19"/>
        <v>0</v>
      </c>
      <c r="BP26" s="72" t="e">
        <f t="shared" si="20"/>
        <v>#N/A</v>
      </c>
      <c r="BQ26" s="73"/>
      <c r="BR26" s="74"/>
      <c r="BS26" s="75"/>
      <c r="BT26" s="76"/>
      <c r="BU26" s="77"/>
      <c r="BV26" s="75"/>
      <c r="BW26" s="69">
        <f t="shared" si="21"/>
        <v>0</v>
      </c>
      <c r="BX26" s="70">
        <f t="shared" si="22"/>
        <v>0</v>
      </c>
      <c r="BY26" s="72" t="e">
        <f t="shared" si="23"/>
        <v>#N/A</v>
      </c>
      <c r="BZ26" s="73"/>
      <c r="CA26" s="74"/>
      <c r="CB26" s="75"/>
      <c r="CC26" s="76"/>
      <c r="CD26" s="77"/>
      <c r="CE26" s="75"/>
      <c r="CF26" s="69">
        <f t="shared" si="24"/>
        <v>0</v>
      </c>
      <c r="CG26" s="70">
        <f t="shared" si="25"/>
        <v>0</v>
      </c>
      <c r="CH26" s="72" t="e">
        <f t="shared" si="26"/>
        <v>#N/A</v>
      </c>
    </row>
    <row r="27" spans="1:86" x14ac:dyDescent="0.2">
      <c r="A27" s="64">
        <f>'LISTING PROMO'!C26</f>
        <v>0</v>
      </c>
      <c r="B27" s="104">
        <f>'LISTING PROMO'!E26</f>
        <v>0</v>
      </c>
      <c r="C27" s="66">
        <f>'LISTING PROMO'!O26</f>
        <v>0</v>
      </c>
      <c r="D27" s="66" t="e">
        <f>_xlfn.IFS(C27=listes!$C$1,listes!$D$1,C27=listes!$C$2,listes!$D$2,C27=listes!$C$3,listes!$D$3,C27=listes!$C$3,listes!$D$4,C27=listes!$C$4,listes!$D$5,C27=listes!$C$5,listes!$D$6,C27=listes!$C$6,listes!$D$7,C27=listes!$C$7,listes!$D$8,C27=listes!$C$8,listes!$D$9,C27=listes!$C$9,listes!$D$10, C27=listes!$C$10,listes!$D$11)</f>
        <v>#N/A</v>
      </c>
      <c r="E27" s="68" t="e">
        <f>_xlfn.IFS(C27=listes!$C$1,listes!$E$1,C27=listes!$C$2,listes!$E$2,C27=listes!$C$3,listes!$E$3,C27=listes!$C$3,listes!$E$4,C27=listes!$C$4,listes!$E$5,C27=listes!$C$5,listes!$E$6,C27=listes!$C$6,listes!$E$7,C27=listes!$C$7,listes!$E$8,C27=listes!$C$8, listes!$E$9,C27=listes!$C$9,listes!$E$10, C27=listes!$C$10, listes!$E$11)</f>
        <v>#N/A</v>
      </c>
      <c r="F27" s="73"/>
      <c r="G27" s="74"/>
      <c r="H27" s="75"/>
      <c r="I27" s="76"/>
      <c r="J27" s="77"/>
      <c r="K27" s="75"/>
      <c r="L27" s="69">
        <f t="shared" si="0"/>
        <v>0</v>
      </c>
      <c r="M27" s="70">
        <f t="shared" si="1"/>
        <v>0</v>
      </c>
      <c r="N27" s="72" t="e">
        <f t="shared" si="2"/>
        <v>#N/A</v>
      </c>
      <c r="O27" s="73"/>
      <c r="P27" s="74"/>
      <c r="Q27" s="75"/>
      <c r="R27" s="76"/>
      <c r="S27" s="77"/>
      <c r="T27" s="75"/>
      <c r="U27" s="69">
        <f t="shared" si="3"/>
        <v>0</v>
      </c>
      <c r="V27" s="70">
        <f t="shared" si="4"/>
        <v>0</v>
      </c>
      <c r="W27" s="72" t="e">
        <f t="shared" si="5"/>
        <v>#N/A</v>
      </c>
      <c r="X27" s="73"/>
      <c r="Y27" s="74"/>
      <c r="Z27" s="75"/>
      <c r="AA27" s="76"/>
      <c r="AB27" s="77"/>
      <c r="AC27" s="75"/>
      <c r="AD27" s="69">
        <f t="shared" si="6"/>
        <v>0</v>
      </c>
      <c r="AE27" s="70">
        <f t="shared" si="7"/>
        <v>0</v>
      </c>
      <c r="AF27" s="72" t="e">
        <f t="shared" si="8"/>
        <v>#N/A</v>
      </c>
      <c r="AG27" s="73"/>
      <c r="AH27" s="74"/>
      <c r="AI27" s="75"/>
      <c r="AJ27" s="76"/>
      <c r="AK27" s="77"/>
      <c r="AL27" s="75"/>
      <c r="AM27" s="69">
        <f t="shared" si="9"/>
        <v>0</v>
      </c>
      <c r="AN27" s="70">
        <f t="shared" si="10"/>
        <v>0</v>
      </c>
      <c r="AO27" s="72" t="e">
        <f t="shared" si="11"/>
        <v>#N/A</v>
      </c>
      <c r="AP27" s="73"/>
      <c r="AQ27" s="74"/>
      <c r="AR27" s="75"/>
      <c r="AS27" s="76"/>
      <c r="AT27" s="77"/>
      <c r="AU27" s="75"/>
      <c r="AV27" s="69">
        <f t="shared" si="12"/>
        <v>0</v>
      </c>
      <c r="AW27" s="70">
        <f t="shared" si="13"/>
        <v>0</v>
      </c>
      <c r="AX27" s="72" t="e">
        <f t="shared" si="14"/>
        <v>#N/A</v>
      </c>
      <c r="AY27" s="73"/>
      <c r="AZ27" s="74"/>
      <c r="BA27" s="75"/>
      <c r="BB27" s="76"/>
      <c r="BC27" s="77"/>
      <c r="BD27" s="75"/>
      <c r="BE27" s="69">
        <f t="shared" si="15"/>
        <v>0</v>
      </c>
      <c r="BF27" s="70">
        <f t="shared" si="16"/>
        <v>0</v>
      </c>
      <c r="BG27" s="72" t="e">
        <f t="shared" si="17"/>
        <v>#N/A</v>
      </c>
      <c r="BH27" s="73"/>
      <c r="BI27" s="74"/>
      <c r="BJ27" s="75"/>
      <c r="BK27" s="76"/>
      <c r="BL27" s="77"/>
      <c r="BM27" s="75"/>
      <c r="BN27" s="69">
        <f t="shared" si="18"/>
        <v>0</v>
      </c>
      <c r="BO27" s="70">
        <f t="shared" si="19"/>
        <v>0</v>
      </c>
      <c r="BP27" s="72" t="e">
        <f t="shared" si="20"/>
        <v>#N/A</v>
      </c>
      <c r="BQ27" s="73"/>
      <c r="BR27" s="74"/>
      <c r="BS27" s="75"/>
      <c r="BT27" s="76"/>
      <c r="BU27" s="77"/>
      <c r="BV27" s="75"/>
      <c r="BW27" s="69">
        <f t="shared" si="21"/>
        <v>0</v>
      </c>
      <c r="BX27" s="70">
        <f t="shared" si="22"/>
        <v>0</v>
      </c>
      <c r="BY27" s="72" t="e">
        <f t="shared" si="23"/>
        <v>#N/A</v>
      </c>
      <c r="BZ27" s="73"/>
      <c r="CA27" s="74"/>
      <c r="CB27" s="75"/>
      <c r="CC27" s="76"/>
      <c r="CD27" s="77"/>
      <c r="CE27" s="75"/>
      <c r="CF27" s="69">
        <f t="shared" si="24"/>
        <v>0</v>
      </c>
      <c r="CG27" s="70">
        <f t="shared" si="25"/>
        <v>0</v>
      </c>
      <c r="CH27" s="72" t="e">
        <f t="shared" si="26"/>
        <v>#N/A</v>
      </c>
    </row>
    <row r="28" spans="1:86" x14ac:dyDescent="0.2">
      <c r="A28" s="64">
        <f>'LISTING PROMO'!C27</f>
        <v>0</v>
      </c>
      <c r="B28" s="104">
        <f>'LISTING PROMO'!E27</f>
        <v>0</v>
      </c>
      <c r="C28" s="66">
        <f>'LISTING PROMO'!O27</f>
        <v>0</v>
      </c>
      <c r="D28" s="66" t="e">
        <f>_xlfn.IFS(C28=listes!$C$1,listes!$D$1,C28=listes!$C$2,listes!$D$2,C28=listes!$C$3,listes!$D$3,C28=listes!$C$3,listes!$D$4,C28=listes!$C$4,listes!$D$5,C28=listes!$C$5,listes!$D$6,C28=listes!$C$6,listes!$D$7,C28=listes!$C$7,listes!$D$8,C28=listes!$C$8,listes!$D$9,C28=listes!$C$9,listes!$D$10, C28=listes!$C$10,listes!$D$11)</f>
        <v>#N/A</v>
      </c>
      <c r="E28" s="68" t="e">
        <f>_xlfn.IFS(C28=listes!$C$1,listes!$E$1,C28=listes!$C$2,listes!$E$2,C28=listes!$C$3,listes!$E$3,C28=listes!$C$3,listes!$E$4,C28=listes!$C$4,listes!$E$5,C28=listes!$C$5,listes!$E$6,C28=listes!$C$6,listes!$E$7,C28=listes!$C$7,listes!$E$8,C28=listes!$C$8, listes!$E$9,C28=listes!$C$9,listes!$E$10, C28=listes!$C$10, listes!$E$11)</f>
        <v>#N/A</v>
      </c>
      <c r="F28" s="73"/>
      <c r="G28" s="74"/>
      <c r="H28" s="75"/>
      <c r="I28" s="76"/>
      <c r="J28" s="77"/>
      <c r="K28" s="75"/>
      <c r="L28" s="69">
        <f t="shared" si="0"/>
        <v>0</v>
      </c>
      <c r="M28" s="70">
        <f t="shared" si="1"/>
        <v>0</v>
      </c>
      <c r="N28" s="72" t="e">
        <f t="shared" si="2"/>
        <v>#N/A</v>
      </c>
      <c r="O28" s="73"/>
      <c r="P28" s="74"/>
      <c r="Q28" s="75"/>
      <c r="R28" s="76"/>
      <c r="S28" s="77"/>
      <c r="T28" s="75"/>
      <c r="U28" s="69">
        <f t="shared" si="3"/>
        <v>0</v>
      </c>
      <c r="V28" s="70">
        <f t="shared" si="4"/>
        <v>0</v>
      </c>
      <c r="W28" s="72" t="e">
        <f t="shared" si="5"/>
        <v>#N/A</v>
      </c>
      <c r="X28" s="73"/>
      <c r="Y28" s="74"/>
      <c r="Z28" s="75"/>
      <c r="AA28" s="76"/>
      <c r="AB28" s="77"/>
      <c r="AC28" s="75"/>
      <c r="AD28" s="69">
        <f t="shared" si="6"/>
        <v>0</v>
      </c>
      <c r="AE28" s="70">
        <f t="shared" si="7"/>
        <v>0</v>
      </c>
      <c r="AF28" s="72" t="e">
        <f t="shared" si="8"/>
        <v>#N/A</v>
      </c>
      <c r="AG28" s="73"/>
      <c r="AH28" s="74"/>
      <c r="AI28" s="75"/>
      <c r="AJ28" s="76"/>
      <c r="AK28" s="77"/>
      <c r="AL28" s="75"/>
      <c r="AM28" s="69">
        <f t="shared" si="9"/>
        <v>0</v>
      </c>
      <c r="AN28" s="70">
        <f t="shared" si="10"/>
        <v>0</v>
      </c>
      <c r="AO28" s="72" t="e">
        <f t="shared" si="11"/>
        <v>#N/A</v>
      </c>
      <c r="AP28" s="73"/>
      <c r="AQ28" s="74"/>
      <c r="AR28" s="75"/>
      <c r="AS28" s="76"/>
      <c r="AT28" s="77"/>
      <c r="AU28" s="75"/>
      <c r="AV28" s="69">
        <f t="shared" si="12"/>
        <v>0</v>
      </c>
      <c r="AW28" s="70">
        <f t="shared" si="13"/>
        <v>0</v>
      </c>
      <c r="AX28" s="72" t="e">
        <f t="shared" si="14"/>
        <v>#N/A</v>
      </c>
      <c r="AY28" s="73"/>
      <c r="AZ28" s="74"/>
      <c r="BA28" s="75"/>
      <c r="BB28" s="76"/>
      <c r="BC28" s="77"/>
      <c r="BD28" s="75"/>
      <c r="BE28" s="69">
        <f t="shared" si="15"/>
        <v>0</v>
      </c>
      <c r="BF28" s="70">
        <f t="shared" si="16"/>
        <v>0</v>
      </c>
      <c r="BG28" s="72" t="e">
        <f t="shared" si="17"/>
        <v>#N/A</v>
      </c>
      <c r="BH28" s="73"/>
      <c r="BI28" s="74"/>
      <c r="BJ28" s="75"/>
      <c r="BK28" s="76"/>
      <c r="BL28" s="77"/>
      <c r="BM28" s="75"/>
      <c r="BN28" s="69">
        <f t="shared" si="18"/>
        <v>0</v>
      </c>
      <c r="BO28" s="70">
        <f t="shared" si="19"/>
        <v>0</v>
      </c>
      <c r="BP28" s="72" t="e">
        <f t="shared" si="20"/>
        <v>#N/A</v>
      </c>
      <c r="BQ28" s="73"/>
      <c r="BR28" s="74"/>
      <c r="BS28" s="75"/>
      <c r="BT28" s="76"/>
      <c r="BU28" s="77"/>
      <c r="BV28" s="75"/>
      <c r="BW28" s="69">
        <f t="shared" si="21"/>
        <v>0</v>
      </c>
      <c r="BX28" s="70">
        <f t="shared" si="22"/>
        <v>0</v>
      </c>
      <c r="BY28" s="72" t="e">
        <f t="shared" si="23"/>
        <v>#N/A</v>
      </c>
      <c r="BZ28" s="73"/>
      <c r="CA28" s="74"/>
      <c r="CB28" s="75"/>
      <c r="CC28" s="76"/>
      <c r="CD28" s="77"/>
      <c r="CE28" s="75"/>
      <c r="CF28" s="69">
        <f t="shared" si="24"/>
        <v>0</v>
      </c>
      <c r="CG28" s="70">
        <f t="shared" si="25"/>
        <v>0</v>
      </c>
      <c r="CH28" s="72" t="e">
        <f t="shared" si="26"/>
        <v>#N/A</v>
      </c>
    </row>
    <row r="29" spans="1:86" x14ac:dyDescent="0.2">
      <c r="A29" s="64">
        <f>'LISTING PROMO'!C28</f>
        <v>0</v>
      </c>
      <c r="B29" s="104">
        <f>'LISTING PROMO'!E28</f>
        <v>0</v>
      </c>
      <c r="C29" s="66">
        <f>'LISTING PROMO'!O28</f>
        <v>0</v>
      </c>
      <c r="D29" s="66" t="e">
        <f>_xlfn.IFS(C29=listes!$C$1,listes!$D$1,C29=listes!$C$2,listes!$D$2,C29=listes!$C$3,listes!$D$3,C29=listes!$C$3,listes!$D$4,C29=listes!$C$4,listes!$D$5,C29=listes!$C$5,listes!$D$6,C29=listes!$C$6,listes!$D$7,C29=listes!$C$7,listes!$D$8,C29=listes!$C$8,listes!$D$9,C29=listes!$C$9,listes!$D$10, C29=listes!$C$10,listes!$D$11)</f>
        <v>#N/A</v>
      </c>
      <c r="E29" s="68" t="e">
        <f>_xlfn.IFS(C29=listes!$C$1,listes!$E$1,C29=listes!$C$2,listes!$E$2,C29=listes!$C$3,listes!$E$3,C29=listes!$C$3,listes!$E$4,C29=listes!$C$4,listes!$E$5,C29=listes!$C$5,listes!$E$6,C29=listes!$C$6,listes!$E$7,C29=listes!$C$7,listes!$E$8,C29=listes!$C$8, listes!$E$9,C29=listes!$C$9,listes!$E$10, C29=listes!$C$10, listes!$E$11)</f>
        <v>#N/A</v>
      </c>
      <c r="F29" s="73"/>
      <c r="G29" s="74"/>
      <c r="H29" s="75"/>
      <c r="I29" s="76"/>
      <c r="J29" s="77"/>
      <c r="K29" s="75"/>
      <c r="L29" s="69">
        <f t="shared" si="0"/>
        <v>0</v>
      </c>
      <c r="M29" s="70">
        <f t="shared" si="1"/>
        <v>0</v>
      </c>
      <c r="N29" s="72" t="e">
        <f t="shared" si="2"/>
        <v>#N/A</v>
      </c>
      <c r="O29" s="73"/>
      <c r="P29" s="74"/>
      <c r="Q29" s="75"/>
      <c r="R29" s="76"/>
      <c r="S29" s="77"/>
      <c r="T29" s="75"/>
      <c r="U29" s="69">
        <f t="shared" si="3"/>
        <v>0</v>
      </c>
      <c r="V29" s="70">
        <f t="shared" si="4"/>
        <v>0</v>
      </c>
      <c r="W29" s="72" t="e">
        <f t="shared" si="5"/>
        <v>#N/A</v>
      </c>
      <c r="X29" s="73"/>
      <c r="Y29" s="74"/>
      <c r="Z29" s="75"/>
      <c r="AA29" s="76"/>
      <c r="AB29" s="77"/>
      <c r="AC29" s="75"/>
      <c r="AD29" s="69">
        <f t="shared" si="6"/>
        <v>0</v>
      </c>
      <c r="AE29" s="70">
        <f t="shared" si="7"/>
        <v>0</v>
      </c>
      <c r="AF29" s="72" t="e">
        <f t="shared" si="8"/>
        <v>#N/A</v>
      </c>
      <c r="AG29" s="73"/>
      <c r="AH29" s="74"/>
      <c r="AI29" s="75"/>
      <c r="AJ29" s="76"/>
      <c r="AK29" s="77"/>
      <c r="AL29" s="75"/>
      <c r="AM29" s="69">
        <f t="shared" si="9"/>
        <v>0</v>
      </c>
      <c r="AN29" s="70">
        <f t="shared" si="10"/>
        <v>0</v>
      </c>
      <c r="AO29" s="72" t="e">
        <f t="shared" si="11"/>
        <v>#N/A</v>
      </c>
      <c r="AP29" s="73"/>
      <c r="AQ29" s="74"/>
      <c r="AR29" s="75"/>
      <c r="AS29" s="76"/>
      <c r="AT29" s="77"/>
      <c r="AU29" s="75"/>
      <c r="AV29" s="69">
        <f t="shared" si="12"/>
        <v>0</v>
      </c>
      <c r="AW29" s="70">
        <f t="shared" si="13"/>
        <v>0</v>
      </c>
      <c r="AX29" s="72" t="e">
        <f t="shared" si="14"/>
        <v>#N/A</v>
      </c>
      <c r="AY29" s="73"/>
      <c r="AZ29" s="74"/>
      <c r="BA29" s="75"/>
      <c r="BB29" s="76"/>
      <c r="BC29" s="77"/>
      <c r="BD29" s="75"/>
      <c r="BE29" s="69">
        <f t="shared" si="15"/>
        <v>0</v>
      </c>
      <c r="BF29" s="70">
        <f t="shared" si="16"/>
        <v>0</v>
      </c>
      <c r="BG29" s="72" t="e">
        <f t="shared" si="17"/>
        <v>#N/A</v>
      </c>
      <c r="BH29" s="73"/>
      <c r="BI29" s="74"/>
      <c r="BJ29" s="75"/>
      <c r="BK29" s="76"/>
      <c r="BL29" s="77"/>
      <c r="BM29" s="75"/>
      <c r="BN29" s="69">
        <f t="shared" si="18"/>
        <v>0</v>
      </c>
      <c r="BO29" s="70">
        <f t="shared" si="19"/>
        <v>0</v>
      </c>
      <c r="BP29" s="72" t="e">
        <f t="shared" si="20"/>
        <v>#N/A</v>
      </c>
      <c r="BQ29" s="73"/>
      <c r="BR29" s="74"/>
      <c r="BS29" s="75"/>
      <c r="BT29" s="76"/>
      <c r="BU29" s="77"/>
      <c r="BV29" s="75"/>
      <c r="BW29" s="69">
        <f t="shared" si="21"/>
        <v>0</v>
      </c>
      <c r="BX29" s="70">
        <f t="shared" si="22"/>
        <v>0</v>
      </c>
      <c r="BY29" s="72" t="e">
        <f t="shared" si="23"/>
        <v>#N/A</v>
      </c>
      <c r="BZ29" s="73"/>
      <c r="CA29" s="74"/>
      <c r="CB29" s="75"/>
      <c r="CC29" s="76"/>
      <c r="CD29" s="77"/>
      <c r="CE29" s="75"/>
      <c r="CF29" s="69">
        <f t="shared" si="24"/>
        <v>0</v>
      </c>
      <c r="CG29" s="70">
        <f t="shared" si="25"/>
        <v>0</v>
      </c>
      <c r="CH29" s="72" t="e">
        <f t="shared" si="26"/>
        <v>#N/A</v>
      </c>
    </row>
    <row r="30" spans="1:86" x14ac:dyDescent="0.2">
      <c r="A30" s="64">
        <f>'LISTING PROMO'!C29</f>
        <v>0</v>
      </c>
      <c r="B30" s="104">
        <f>'LISTING PROMO'!E29</f>
        <v>0</v>
      </c>
      <c r="C30" s="66">
        <f>'LISTING PROMO'!O29</f>
        <v>0</v>
      </c>
      <c r="D30" s="66" t="e">
        <f>_xlfn.IFS(C30=listes!$C$1,listes!$D$1,C30=listes!$C$2,listes!$D$2,C30=listes!$C$3,listes!$D$3,C30=listes!$C$3,listes!$D$4,C30=listes!$C$4,listes!$D$5,C30=listes!$C$5,listes!$D$6,C30=listes!$C$6,listes!$D$7,C30=listes!$C$7,listes!$D$8,C30=listes!$C$8,listes!$D$9,C30=listes!$C$9,listes!$D$10, C30=listes!$C$10,listes!$D$11)</f>
        <v>#N/A</v>
      </c>
      <c r="E30" s="68" t="e">
        <f>_xlfn.IFS(C30=listes!$C$1,listes!$E$1,C30=listes!$C$2,listes!$E$2,C30=listes!$C$3,listes!$E$3,C30=listes!$C$3,listes!$E$4,C30=listes!$C$4,listes!$E$5,C30=listes!$C$5,listes!$E$6,C30=listes!$C$6,listes!$E$7,C30=listes!$C$7,listes!$E$8,C30=listes!$C$8, listes!$E$9,C30=listes!$C$9,listes!$E$10, C30=listes!$C$10, listes!$E$11)</f>
        <v>#N/A</v>
      </c>
      <c r="F30" s="73"/>
      <c r="G30" s="74"/>
      <c r="H30" s="75"/>
      <c r="I30" s="76"/>
      <c r="J30" s="77"/>
      <c r="K30" s="75"/>
      <c r="L30" s="69">
        <f t="shared" si="0"/>
        <v>0</v>
      </c>
      <c r="M30" s="70">
        <f t="shared" si="1"/>
        <v>0</v>
      </c>
      <c r="N30" s="72" t="e">
        <f t="shared" si="2"/>
        <v>#N/A</v>
      </c>
      <c r="O30" s="73"/>
      <c r="P30" s="74"/>
      <c r="Q30" s="75"/>
      <c r="R30" s="76"/>
      <c r="S30" s="77"/>
      <c r="T30" s="75"/>
      <c r="U30" s="69">
        <f t="shared" si="3"/>
        <v>0</v>
      </c>
      <c r="V30" s="70">
        <f t="shared" si="4"/>
        <v>0</v>
      </c>
      <c r="W30" s="72" t="e">
        <f t="shared" si="5"/>
        <v>#N/A</v>
      </c>
      <c r="X30" s="73"/>
      <c r="Y30" s="74"/>
      <c r="Z30" s="75"/>
      <c r="AA30" s="76"/>
      <c r="AB30" s="77"/>
      <c r="AC30" s="75"/>
      <c r="AD30" s="69">
        <f t="shared" si="6"/>
        <v>0</v>
      </c>
      <c r="AE30" s="70">
        <f t="shared" si="7"/>
        <v>0</v>
      </c>
      <c r="AF30" s="72" t="e">
        <f t="shared" si="8"/>
        <v>#N/A</v>
      </c>
      <c r="AG30" s="73"/>
      <c r="AH30" s="74"/>
      <c r="AI30" s="75"/>
      <c r="AJ30" s="76"/>
      <c r="AK30" s="77"/>
      <c r="AL30" s="75"/>
      <c r="AM30" s="69">
        <f t="shared" si="9"/>
        <v>0</v>
      </c>
      <c r="AN30" s="70">
        <f t="shared" si="10"/>
        <v>0</v>
      </c>
      <c r="AO30" s="72" t="e">
        <f t="shared" si="11"/>
        <v>#N/A</v>
      </c>
      <c r="AP30" s="73"/>
      <c r="AQ30" s="74"/>
      <c r="AR30" s="75"/>
      <c r="AS30" s="76"/>
      <c r="AT30" s="77"/>
      <c r="AU30" s="75"/>
      <c r="AV30" s="69">
        <f t="shared" si="12"/>
        <v>0</v>
      </c>
      <c r="AW30" s="70">
        <f t="shared" si="13"/>
        <v>0</v>
      </c>
      <c r="AX30" s="72" t="e">
        <f t="shared" si="14"/>
        <v>#N/A</v>
      </c>
      <c r="AY30" s="73"/>
      <c r="AZ30" s="74"/>
      <c r="BA30" s="75"/>
      <c r="BB30" s="76"/>
      <c r="BC30" s="77"/>
      <c r="BD30" s="75"/>
      <c r="BE30" s="69">
        <f t="shared" si="15"/>
        <v>0</v>
      </c>
      <c r="BF30" s="70">
        <f t="shared" si="16"/>
        <v>0</v>
      </c>
      <c r="BG30" s="72" t="e">
        <f t="shared" si="17"/>
        <v>#N/A</v>
      </c>
      <c r="BH30" s="73"/>
      <c r="BI30" s="74"/>
      <c r="BJ30" s="75"/>
      <c r="BK30" s="76"/>
      <c r="BL30" s="77"/>
      <c r="BM30" s="75"/>
      <c r="BN30" s="69">
        <f t="shared" si="18"/>
        <v>0</v>
      </c>
      <c r="BO30" s="70">
        <f t="shared" si="19"/>
        <v>0</v>
      </c>
      <c r="BP30" s="72" t="e">
        <f t="shared" si="20"/>
        <v>#N/A</v>
      </c>
      <c r="BQ30" s="73"/>
      <c r="BR30" s="74"/>
      <c r="BS30" s="75"/>
      <c r="BT30" s="76"/>
      <c r="BU30" s="77"/>
      <c r="BV30" s="75"/>
      <c r="BW30" s="69">
        <f t="shared" si="21"/>
        <v>0</v>
      </c>
      <c r="BX30" s="70">
        <f t="shared" si="22"/>
        <v>0</v>
      </c>
      <c r="BY30" s="72" t="e">
        <f t="shared" si="23"/>
        <v>#N/A</v>
      </c>
      <c r="BZ30" s="73"/>
      <c r="CA30" s="74"/>
      <c r="CB30" s="75"/>
      <c r="CC30" s="76"/>
      <c r="CD30" s="77"/>
      <c r="CE30" s="75"/>
      <c r="CF30" s="69">
        <f t="shared" si="24"/>
        <v>0</v>
      </c>
      <c r="CG30" s="70">
        <f t="shared" si="25"/>
        <v>0</v>
      </c>
      <c r="CH30" s="72" t="e">
        <f t="shared" si="26"/>
        <v>#N/A</v>
      </c>
    </row>
    <row r="31" spans="1:86" x14ac:dyDescent="0.2">
      <c r="A31" s="64">
        <f>'LISTING PROMO'!C30</f>
        <v>0</v>
      </c>
      <c r="B31" s="104">
        <f>'LISTING PROMO'!E30</f>
        <v>0</v>
      </c>
      <c r="C31" s="66">
        <f>'LISTING PROMO'!O30</f>
        <v>0</v>
      </c>
      <c r="D31" s="66" t="e">
        <f>_xlfn.IFS(C31=listes!$C$1,listes!$D$1,C31=listes!$C$2,listes!$D$2,C31=listes!$C$3,listes!$D$3,C31=listes!$C$3,listes!$D$4,C31=listes!$C$4,listes!$D$5,C31=listes!$C$5,listes!$D$6,C31=listes!$C$6,listes!$D$7,C31=listes!$C$7,listes!$D$8,C31=listes!$C$8,listes!$D$9,C31=listes!$C$9,listes!$D$10, C31=listes!$C$10,listes!$D$11)</f>
        <v>#N/A</v>
      </c>
      <c r="E31" s="68" t="e">
        <f>_xlfn.IFS(C31=listes!$C$1,listes!$E$1,C31=listes!$C$2,listes!$E$2,C31=listes!$C$3,listes!$E$3,C31=listes!$C$3,listes!$E$4,C31=listes!$C$4,listes!$E$5,C31=listes!$C$5,listes!$E$6,C31=listes!$C$6,listes!$E$7,C31=listes!$C$7,listes!$E$8,C31=listes!$C$8, listes!$E$9,C31=listes!$C$9,listes!$E$10, C31=listes!$C$10, listes!$E$11)</f>
        <v>#N/A</v>
      </c>
      <c r="F31" s="73"/>
      <c r="G31" s="74"/>
      <c r="H31" s="75"/>
      <c r="I31" s="76"/>
      <c r="J31" s="77"/>
      <c r="K31" s="75"/>
      <c r="L31" s="69">
        <f t="shared" si="0"/>
        <v>0</v>
      </c>
      <c r="M31" s="70">
        <f t="shared" si="1"/>
        <v>0</v>
      </c>
      <c r="N31" s="72" t="e">
        <f t="shared" si="2"/>
        <v>#N/A</v>
      </c>
      <c r="O31" s="73"/>
      <c r="P31" s="74"/>
      <c r="Q31" s="75"/>
      <c r="R31" s="76"/>
      <c r="S31" s="77"/>
      <c r="T31" s="75"/>
      <c r="U31" s="69">
        <f t="shared" si="3"/>
        <v>0</v>
      </c>
      <c r="V31" s="70">
        <f t="shared" si="4"/>
        <v>0</v>
      </c>
      <c r="W31" s="72" t="e">
        <f t="shared" si="5"/>
        <v>#N/A</v>
      </c>
      <c r="X31" s="73"/>
      <c r="Y31" s="74"/>
      <c r="Z31" s="75"/>
      <c r="AA31" s="76"/>
      <c r="AB31" s="77"/>
      <c r="AC31" s="75"/>
      <c r="AD31" s="69">
        <f t="shared" si="6"/>
        <v>0</v>
      </c>
      <c r="AE31" s="70">
        <f t="shared" si="7"/>
        <v>0</v>
      </c>
      <c r="AF31" s="72" t="e">
        <f t="shared" si="8"/>
        <v>#N/A</v>
      </c>
      <c r="AG31" s="73"/>
      <c r="AH31" s="74"/>
      <c r="AI31" s="75"/>
      <c r="AJ31" s="76"/>
      <c r="AK31" s="77"/>
      <c r="AL31" s="75"/>
      <c r="AM31" s="69">
        <f t="shared" si="9"/>
        <v>0</v>
      </c>
      <c r="AN31" s="70">
        <f t="shared" si="10"/>
        <v>0</v>
      </c>
      <c r="AO31" s="72" t="e">
        <f t="shared" si="11"/>
        <v>#N/A</v>
      </c>
      <c r="AP31" s="73"/>
      <c r="AQ31" s="74"/>
      <c r="AR31" s="75"/>
      <c r="AS31" s="76"/>
      <c r="AT31" s="77"/>
      <c r="AU31" s="75"/>
      <c r="AV31" s="69">
        <f t="shared" si="12"/>
        <v>0</v>
      </c>
      <c r="AW31" s="70">
        <f t="shared" si="13"/>
        <v>0</v>
      </c>
      <c r="AX31" s="72" t="e">
        <f t="shared" si="14"/>
        <v>#N/A</v>
      </c>
      <c r="AY31" s="73"/>
      <c r="AZ31" s="74"/>
      <c r="BA31" s="75"/>
      <c r="BB31" s="76"/>
      <c r="BC31" s="77"/>
      <c r="BD31" s="75"/>
      <c r="BE31" s="69">
        <f t="shared" si="15"/>
        <v>0</v>
      </c>
      <c r="BF31" s="70">
        <f t="shared" si="16"/>
        <v>0</v>
      </c>
      <c r="BG31" s="72" t="e">
        <f t="shared" si="17"/>
        <v>#N/A</v>
      </c>
      <c r="BH31" s="73"/>
      <c r="BI31" s="74"/>
      <c r="BJ31" s="75"/>
      <c r="BK31" s="76"/>
      <c r="BL31" s="77"/>
      <c r="BM31" s="75"/>
      <c r="BN31" s="69">
        <f t="shared" si="18"/>
        <v>0</v>
      </c>
      <c r="BO31" s="70">
        <f t="shared" si="19"/>
        <v>0</v>
      </c>
      <c r="BP31" s="72" t="e">
        <f t="shared" si="20"/>
        <v>#N/A</v>
      </c>
      <c r="BQ31" s="73"/>
      <c r="BR31" s="74"/>
      <c r="BS31" s="75"/>
      <c r="BT31" s="76"/>
      <c r="BU31" s="77"/>
      <c r="BV31" s="75"/>
      <c r="BW31" s="69">
        <f t="shared" si="21"/>
        <v>0</v>
      </c>
      <c r="BX31" s="70">
        <f t="shared" si="22"/>
        <v>0</v>
      </c>
      <c r="BY31" s="72" t="e">
        <f t="shared" si="23"/>
        <v>#N/A</v>
      </c>
      <c r="BZ31" s="73"/>
      <c r="CA31" s="74"/>
      <c r="CB31" s="75"/>
      <c r="CC31" s="76"/>
      <c r="CD31" s="77"/>
      <c r="CE31" s="75"/>
      <c r="CF31" s="69">
        <f t="shared" si="24"/>
        <v>0</v>
      </c>
      <c r="CG31" s="70">
        <f t="shared" si="25"/>
        <v>0</v>
      </c>
      <c r="CH31" s="72" t="e">
        <f t="shared" si="26"/>
        <v>#N/A</v>
      </c>
    </row>
    <row r="32" spans="1:86" ht="13.5" thickBot="1" x14ac:dyDescent="0.25">
      <c r="A32" s="64">
        <f>'LISTING PROMO'!C31</f>
        <v>0</v>
      </c>
      <c r="B32" s="104">
        <f>'LISTING PROMO'!E31</f>
        <v>0</v>
      </c>
      <c r="C32" s="66">
        <f>'LISTING PROMO'!O31</f>
        <v>0</v>
      </c>
      <c r="D32" s="66" t="e">
        <f>_xlfn.IFS(C32=listes!$C$1,listes!$D$1,C32=listes!$C$2,listes!$D$2,C32=listes!$C$3,listes!$D$3,C32=listes!$C$3,listes!$D$4,C32=listes!$C$4,listes!$D$5,C32=listes!$C$5,listes!$D$6,C32=listes!$C$6,listes!$D$7,C32=listes!$C$7,listes!$D$8,C32=listes!$C$8,listes!$D$9,C32=listes!$C$9,listes!$D$10, C32=listes!$C$10,listes!$D$11)</f>
        <v>#N/A</v>
      </c>
      <c r="E32" s="68" t="e">
        <f>_xlfn.IFS(C32=listes!$C$1,listes!$E$1,C32=listes!$C$2,listes!$E$2,C32=listes!$C$3,listes!$E$3,C32=listes!$C$3,listes!$E$4,C32=listes!$C$4,listes!$E$5,C32=listes!$C$5,listes!$E$6,C32=listes!$C$6,listes!$E$7,C32=listes!$C$7,listes!$E$8,C32=listes!$C$8, listes!$E$9,C32=listes!$C$9,listes!$E$10, C32=listes!$C$10, listes!$E$11)</f>
        <v>#N/A</v>
      </c>
      <c r="F32" s="78"/>
      <c r="G32" s="79"/>
      <c r="H32" s="80"/>
      <c r="I32" s="81"/>
      <c r="J32" s="82"/>
      <c r="K32" s="80"/>
      <c r="L32" s="69">
        <f t="shared" si="0"/>
        <v>0</v>
      </c>
      <c r="M32" s="70">
        <f t="shared" si="1"/>
        <v>0</v>
      </c>
      <c r="N32" s="72" t="e">
        <f t="shared" si="2"/>
        <v>#N/A</v>
      </c>
      <c r="O32" s="78"/>
      <c r="P32" s="79"/>
      <c r="Q32" s="80"/>
      <c r="R32" s="81"/>
      <c r="S32" s="82"/>
      <c r="T32" s="80"/>
      <c r="U32" s="69">
        <f t="shared" si="3"/>
        <v>0</v>
      </c>
      <c r="V32" s="70">
        <f t="shared" si="4"/>
        <v>0</v>
      </c>
      <c r="W32" s="72" t="e">
        <f t="shared" si="5"/>
        <v>#N/A</v>
      </c>
      <c r="X32" s="78"/>
      <c r="Y32" s="79"/>
      <c r="Z32" s="80"/>
      <c r="AA32" s="81"/>
      <c r="AB32" s="82"/>
      <c r="AC32" s="80"/>
      <c r="AD32" s="69">
        <f t="shared" si="6"/>
        <v>0</v>
      </c>
      <c r="AE32" s="70">
        <f t="shared" si="7"/>
        <v>0</v>
      </c>
      <c r="AF32" s="72" t="e">
        <f t="shared" si="8"/>
        <v>#N/A</v>
      </c>
      <c r="AG32" s="78"/>
      <c r="AH32" s="79"/>
      <c r="AI32" s="80"/>
      <c r="AJ32" s="81"/>
      <c r="AK32" s="82"/>
      <c r="AL32" s="80"/>
      <c r="AM32" s="69">
        <f t="shared" si="9"/>
        <v>0</v>
      </c>
      <c r="AN32" s="70">
        <f t="shared" si="10"/>
        <v>0</v>
      </c>
      <c r="AO32" s="72" t="e">
        <f t="shared" si="11"/>
        <v>#N/A</v>
      </c>
      <c r="AP32" s="78"/>
      <c r="AQ32" s="79"/>
      <c r="AR32" s="80"/>
      <c r="AS32" s="81"/>
      <c r="AT32" s="82"/>
      <c r="AU32" s="80"/>
      <c r="AV32" s="69">
        <f t="shared" si="12"/>
        <v>0</v>
      </c>
      <c r="AW32" s="70">
        <f t="shared" si="13"/>
        <v>0</v>
      </c>
      <c r="AX32" s="72" t="e">
        <f t="shared" si="14"/>
        <v>#N/A</v>
      </c>
      <c r="AY32" s="78"/>
      <c r="AZ32" s="79"/>
      <c r="BA32" s="80"/>
      <c r="BB32" s="81"/>
      <c r="BC32" s="82"/>
      <c r="BD32" s="80"/>
      <c r="BE32" s="69">
        <f t="shared" si="15"/>
        <v>0</v>
      </c>
      <c r="BF32" s="70">
        <f t="shared" si="16"/>
        <v>0</v>
      </c>
      <c r="BG32" s="72" t="e">
        <f t="shared" si="17"/>
        <v>#N/A</v>
      </c>
      <c r="BH32" s="78"/>
      <c r="BI32" s="79"/>
      <c r="BJ32" s="80"/>
      <c r="BK32" s="81"/>
      <c r="BL32" s="82"/>
      <c r="BM32" s="80"/>
      <c r="BN32" s="69">
        <f t="shared" si="18"/>
        <v>0</v>
      </c>
      <c r="BO32" s="70">
        <f t="shared" si="19"/>
        <v>0</v>
      </c>
      <c r="BP32" s="72" t="e">
        <f t="shared" si="20"/>
        <v>#N/A</v>
      </c>
      <c r="BQ32" s="78"/>
      <c r="BR32" s="79"/>
      <c r="BS32" s="80"/>
      <c r="BT32" s="81"/>
      <c r="BU32" s="82"/>
      <c r="BV32" s="80"/>
      <c r="BW32" s="69">
        <f t="shared" si="21"/>
        <v>0</v>
      </c>
      <c r="BX32" s="70">
        <f t="shared" si="22"/>
        <v>0</v>
      </c>
      <c r="BY32" s="72" t="e">
        <f t="shared" si="23"/>
        <v>#N/A</v>
      </c>
      <c r="BZ32" s="78"/>
      <c r="CA32" s="79"/>
      <c r="CB32" s="80"/>
      <c r="CC32" s="81"/>
      <c r="CD32" s="82"/>
      <c r="CE32" s="80"/>
      <c r="CF32" s="69">
        <f t="shared" si="24"/>
        <v>0</v>
      </c>
      <c r="CG32" s="70">
        <f t="shared" si="25"/>
        <v>0</v>
      </c>
      <c r="CH32" s="72" t="e">
        <f t="shared" si="26"/>
        <v>#N/A</v>
      </c>
    </row>
    <row r="34" spans="3:3" x14ac:dyDescent="0.2">
      <c r="C34" s="2"/>
    </row>
    <row r="35" spans="3:3" x14ac:dyDescent="0.2">
      <c r="C35" s="2"/>
    </row>
  </sheetData>
  <sheetProtection selectLockedCells="1"/>
  <mergeCells count="18">
    <mergeCell ref="BE1:BG1"/>
    <mergeCell ref="BH1:BM1"/>
    <mergeCell ref="L1:N1"/>
    <mergeCell ref="AG1:AL1"/>
    <mergeCell ref="AM1:AO1"/>
    <mergeCell ref="AP1:AU1"/>
    <mergeCell ref="AV1:AX1"/>
    <mergeCell ref="AY1:BD1"/>
    <mergeCell ref="F1:K1"/>
    <mergeCell ref="O1:T1"/>
    <mergeCell ref="U1:W1"/>
    <mergeCell ref="X1:AC1"/>
    <mergeCell ref="AD1:AF1"/>
    <mergeCell ref="BN1:BP1"/>
    <mergeCell ref="BQ1:BV1"/>
    <mergeCell ref="BW1:BY1"/>
    <mergeCell ref="BZ1:CE1"/>
    <mergeCell ref="CF1:CH1"/>
  </mergeCells>
  <phoneticPr fontId="17"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C194CA-574B-4D81-B83A-FD67F51C0262}">
  <sheetPr codeName="Feuil8">
    <tabColor rgb="FF00B0F0"/>
  </sheetPr>
  <dimension ref="A1:BB38"/>
  <sheetViews>
    <sheetView workbookViewId="0">
      <pane xSplit="3" ySplit="3" topLeftCell="D4" activePane="bottomRight" state="frozen"/>
      <selection pane="topRight" activeCell="D1" sqref="D1"/>
      <selection pane="bottomLeft" activeCell="A4" sqref="A4"/>
      <selection pane="bottomRight" activeCell="E5" sqref="E5"/>
    </sheetView>
  </sheetViews>
  <sheetFormatPr baseColWidth="10" defaultRowHeight="12.75" x14ac:dyDescent="0.2"/>
  <cols>
    <col min="1" max="1" width="11.7109375" style="63" customWidth="1"/>
    <col min="2" max="2" width="11.7109375" style="99" customWidth="1"/>
    <col min="3" max="3" width="11.7109375" style="92" customWidth="1"/>
    <col min="4" max="8" width="19.85546875" style="93" customWidth="1"/>
    <col min="9" max="9" width="12.7109375" style="92" customWidth="1"/>
    <col min="10" max="13" width="19.85546875" style="92" customWidth="1"/>
    <col min="14" max="14" width="12.7109375" style="92" customWidth="1"/>
    <col min="15" max="17" width="19.85546875" style="92" customWidth="1"/>
    <col min="18" max="18" width="12.7109375" style="92" customWidth="1"/>
    <col min="19" max="22" width="19.85546875" style="92" customWidth="1"/>
    <col min="23" max="23" width="12.7109375" style="92" customWidth="1"/>
    <col min="24" max="27" width="19.85546875" style="92" customWidth="1"/>
    <col min="28" max="28" width="12.7109375" style="92" customWidth="1"/>
    <col min="29" max="31" width="19.85546875" style="92" customWidth="1"/>
    <col min="32" max="32" width="12.5703125" style="92" customWidth="1"/>
    <col min="33" max="34" width="19.85546875" style="92" customWidth="1"/>
    <col min="35" max="35" width="12.5703125" style="92" customWidth="1"/>
    <col min="36" max="38" width="19.85546875" style="92" customWidth="1"/>
    <col min="39" max="39" width="12.5703125" style="92" customWidth="1"/>
    <col min="40" max="42" width="19.85546875" style="92" customWidth="1"/>
    <col min="43" max="43" width="12.5703125" style="92" customWidth="1"/>
    <col min="44" max="46" width="19.85546875" style="92" customWidth="1"/>
    <col min="47" max="47" width="12.5703125" style="92" customWidth="1"/>
    <col min="48" max="53" width="19.85546875" style="92" customWidth="1"/>
    <col min="54" max="54" width="12.5703125" style="92" customWidth="1"/>
  </cols>
  <sheetData>
    <row r="1" spans="1:54" ht="18" customHeight="1" thickBot="1" x14ac:dyDescent="0.25">
      <c r="A1" s="64"/>
      <c r="B1" s="104"/>
      <c r="C1" s="68"/>
      <c r="D1" s="265" t="s">
        <v>236</v>
      </c>
      <c r="E1" s="266"/>
      <c r="F1" s="266"/>
      <c r="G1" s="266"/>
      <c r="H1" s="266"/>
      <c r="I1" s="266"/>
      <c r="J1" s="266"/>
      <c r="K1" s="266"/>
      <c r="L1" s="266"/>
      <c r="M1" s="266"/>
      <c r="N1" s="267"/>
      <c r="O1" s="254" t="s">
        <v>237</v>
      </c>
      <c r="P1" s="255"/>
      <c r="Q1" s="255"/>
      <c r="R1" s="255"/>
      <c r="S1" s="255"/>
      <c r="T1" s="255"/>
      <c r="U1" s="255"/>
      <c r="V1" s="255"/>
      <c r="W1" s="255"/>
      <c r="X1" s="255"/>
      <c r="Y1" s="255"/>
      <c r="Z1" s="255"/>
      <c r="AA1" s="255"/>
      <c r="AB1" s="256"/>
      <c r="AC1" s="231" t="s">
        <v>303</v>
      </c>
      <c r="AD1" s="232"/>
      <c r="AE1" s="232"/>
      <c r="AF1" s="232"/>
      <c r="AG1" s="232"/>
      <c r="AH1" s="232"/>
      <c r="AI1" s="233"/>
      <c r="AJ1" s="240" t="s">
        <v>248</v>
      </c>
      <c r="AK1" s="241"/>
      <c r="AL1" s="241"/>
      <c r="AM1" s="241"/>
      <c r="AN1" s="241"/>
      <c r="AO1" s="241"/>
      <c r="AP1" s="241"/>
      <c r="AQ1" s="242"/>
      <c r="AR1" s="222" t="s">
        <v>258</v>
      </c>
      <c r="AS1" s="223"/>
      <c r="AT1" s="223"/>
      <c r="AU1" s="223"/>
      <c r="AV1" s="223"/>
      <c r="AW1" s="223"/>
      <c r="AX1" s="223"/>
      <c r="AY1" s="223"/>
      <c r="AZ1" s="223"/>
      <c r="BA1" s="223"/>
      <c r="BB1" s="224"/>
    </row>
    <row r="2" spans="1:54" s="63" customFormat="1" ht="36.75" customHeight="1" x14ac:dyDescent="0.2">
      <c r="A2" s="257" t="s">
        <v>200</v>
      </c>
      <c r="B2" s="257" t="s">
        <v>201</v>
      </c>
      <c r="C2" s="246" t="s">
        <v>81</v>
      </c>
      <c r="D2" s="259" t="s">
        <v>234</v>
      </c>
      <c r="E2" s="260"/>
      <c r="F2" s="260"/>
      <c r="G2" s="260"/>
      <c r="H2" s="260"/>
      <c r="I2" s="261"/>
      <c r="J2" s="262" t="s">
        <v>235</v>
      </c>
      <c r="K2" s="263"/>
      <c r="L2" s="263"/>
      <c r="M2" s="263"/>
      <c r="N2" s="264"/>
      <c r="O2" s="243" t="s">
        <v>233</v>
      </c>
      <c r="P2" s="244"/>
      <c r="Q2" s="244"/>
      <c r="R2" s="245"/>
      <c r="S2" s="248" t="s">
        <v>221</v>
      </c>
      <c r="T2" s="249"/>
      <c r="U2" s="249"/>
      <c r="V2" s="249"/>
      <c r="W2" s="250"/>
      <c r="X2" s="251" t="s">
        <v>227</v>
      </c>
      <c r="Y2" s="252"/>
      <c r="Z2" s="252"/>
      <c r="AA2" s="252"/>
      <c r="AB2" s="253"/>
      <c r="AC2" s="225" t="s">
        <v>239</v>
      </c>
      <c r="AD2" s="226"/>
      <c r="AE2" s="226"/>
      <c r="AF2" s="227"/>
      <c r="AG2" s="228" t="s">
        <v>244</v>
      </c>
      <c r="AH2" s="229"/>
      <c r="AI2" s="230"/>
      <c r="AJ2" s="234" t="s">
        <v>249</v>
      </c>
      <c r="AK2" s="235"/>
      <c r="AL2" s="235"/>
      <c r="AM2" s="236"/>
      <c r="AN2" s="237" t="s">
        <v>253</v>
      </c>
      <c r="AO2" s="238"/>
      <c r="AP2" s="238"/>
      <c r="AQ2" s="239"/>
      <c r="AR2" s="216" t="s">
        <v>259</v>
      </c>
      <c r="AS2" s="217"/>
      <c r="AT2" s="217"/>
      <c r="AU2" s="218"/>
      <c r="AV2" s="219" t="s">
        <v>264</v>
      </c>
      <c r="AW2" s="220"/>
      <c r="AX2" s="220"/>
      <c r="AY2" s="220"/>
      <c r="AZ2" s="220"/>
      <c r="BA2" s="220"/>
      <c r="BB2" s="221"/>
    </row>
    <row r="3" spans="1:54" s="99" customFormat="1" ht="140.25" x14ac:dyDescent="0.2">
      <c r="A3" s="258"/>
      <c r="B3" s="258"/>
      <c r="C3" s="247"/>
      <c r="D3" s="122" t="s">
        <v>206</v>
      </c>
      <c r="E3" s="123" t="s">
        <v>207</v>
      </c>
      <c r="F3" s="123" t="s">
        <v>208</v>
      </c>
      <c r="G3" s="123" t="s">
        <v>209</v>
      </c>
      <c r="H3" s="123" t="s">
        <v>210</v>
      </c>
      <c r="I3" s="124" t="s">
        <v>215</v>
      </c>
      <c r="J3" s="122" t="s">
        <v>211</v>
      </c>
      <c r="K3" s="123" t="s">
        <v>212</v>
      </c>
      <c r="L3" s="123" t="s">
        <v>213</v>
      </c>
      <c r="M3" s="123" t="s">
        <v>214</v>
      </c>
      <c r="N3" s="125" t="s">
        <v>216</v>
      </c>
      <c r="O3" s="122" t="s">
        <v>217</v>
      </c>
      <c r="P3" s="123" t="s">
        <v>218</v>
      </c>
      <c r="Q3" s="123" t="s">
        <v>219</v>
      </c>
      <c r="R3" s="126" t="s">
        <v>220</v>
      </c>
      <c r="S3" s="122" t="s">
        <v>222</v>
      </c>
      <c r="T3" s="123" t="s">
        <v>223</v>
      </c>
      <c r="U3" s="123" t="s">
        <v>224</v>
      </c>
      <c r="V3" s="123" t="s">
        <v>225</v>
      </c>
      <c r="W3" s="127" t="s">
        <v>226</v>
      </c>
      <c r="X3" s="122" t="s">
        <v>228</v>
      </c>
      <c r="Y3" s="123" t="s">
        <v>229</v>
      </c>
      <c r="Z3" s="123" t="s">
        <v>230</v>
      </c>
      <c r="AA3" s="123" t="s">
        <v>231</v>
      </c>
      <c r="AB3" s="128" t="s">
        <v>232</v>
      </c>
      <c r="AC3" s="122" t="s">
        <v>240</v>
      </c>
      <c r="AD3" s="123" t="s">
        <v>241</v>
      </c>
      <c r="AE3" s="123" t="s">
        <v>242</v>
      </c>
      <c r="AF3" s="129" t="s">
        <v>243</v>
      </c>
      <c r="AG3" s="122" t="s">
        <v>245</v>
      </c>
      <c r="AH3" s="123" t="s">
        <v>246</v>
      </c>
      <c r="AI3" s="130" t="s">
        <v>247</v>
      </c>
      <c r="AJ3" s="122" t="s">
        <v>250</v>
      </c>
      <c r="AK3" s="123" t="s">
        <v>274</v>
      </c>
      <c r="AL3" s="123" t="s">
        <v>251</v>
      </c>
      <c r="AM3" s="131" t="s">
        <v>252</v>
      </c>
      <c r="AN3" s="122" t="s">
        <v>254</v>
      </c>
      <c r="AO3" s="123" t="s">
        <v>255</v>
      </c>
      <c r="AP3" s="123" t="s">
        <v>256</v>
      </c>
      <c r="AQ3" s="132" t="s">
        <v>257</v>
      </c>
      <c r="AR3" s="122" t="s">
        <v>260</v>
      </c>
      <c r="AS3" s="123" t="s">
        <v>261</v>
      </c>
      <c r="AT3" s="123" t="s">
        <v>262</v>
      </c>
      <c r="AU3" s="133" t="s">
        <v>263</v>
      </c>
      <c r="AV3" s="122" t="s">
        <v>265</v>
      </c>
      <c r="AW3" s="123" t="s">
        <v>266</v>
      </c>
      <c r="AX3" s="123" t="s">
        <v>267</v>
      </c>
      <c r="AY3" s="123" t="s">
        <v>268</v>
      </c>
      <c r="AZ3" s="123" t="s">
        <v>271</v>
      </c>
      <c r="BA3" s="123" t="s">
        <v>269</v>
      </c>
      <c r="BB3" s="134" t="s">
        <v>270</v>
      </c>
    </row>
    <row r="4" spans="1:54" x14ac:dyDescent="0.2">
      <c r="A4" s="64" t="str">
        <f>'LISTING PROMO'!C2</f>
        <v>TEST</v>
      </c>
      <c r="B4" s="104" t="str">
        <f>'LISTING PROMO'!E2</f>
        <v>Prénom Test</v>
      </c>
      <c r="C4" s="106" t="s">
        <v>97</v>
      </c>
      <c r="D4" s="107"/>
      <c r="E4" s="95"/>
      <c r="F4" s="95"/>
      <c r="G4" s="95"/>
      <c r="H4" s="95"/>
      <c r="I4" s="108"/>
      <c r="J4" s="109"/>
      <c r="K4" s="96"/>
      <c r="L4" s="96"/>
      <c r="M4" s="96"/>
      <c r="N4" s="108"/>
      <c r="O4" s="109"/>
      <c r="P4" s="96"/>
      <c r="Q4" s="96"/>
      <c r="R4" s="105"/>
      <c r="S4" s="109"/>
      <c r="T4" s="96"/>
      <c r="U4" s="96"/>
      <c r="V4" s="96"/>
      <c r="W4" s="108"/>
      <c r="X4" s="109"/>
      <c r="Y4" s="96"/>
      <c r="Z4" s="96"/>
      <c r="AA4" s="96"/>
      <c r="AB4" s="108"/>
      <c r="AC4" s="110"/>
      <c r="AD4" s="111"/>
      <c r="AE4" s="111"/>
      <c r="AF4" s="112"/>
      <c r="AG4" s="110"/>
      <c r="AH4" s="111"/>
      <c r="AI4" s="113"/>
      <c r="AJ4" s="110"/>
      <c r="AK4" s="111"/>
      <c r="AL4" s="111"/>
      <c r="AM4" s="112"/>
      <c r="AN4" s="110"/>
      <c r="AO4" s="111"/>
      <c r="AP4" s="111"/>
      <c r="AQ4" s="113"/>
      <c r="AR4" s="110"/>
      <c r="AS4" s="111"/>
      <c r="AT4" s="111"/>
      <c r="AU4" s="113"/>
      <c r="AV4" s="110"/>
      <c r="AW4" s="111"/>
      <c r="AX4" s="111"/>
      <c r="AY4" s="111"/>
      <c r="AZ4" s="111"/>
      <c r="BA4" s="111"/>
      <c r="BB4" s="113"/>
    </row>
    <row r="5" spans="1:54" x14ac:dyDescent="0.2">
      <c r="A5" s="64" t="str">
        <f>'LISTING PROMO'!C3</f>
        <v>test</v>
      </c>
      <c r="B5" s="104">
        <f>'LISTING PROMO'!E3</f>
        <v>0</v>
      </c>
      <c r="C5" s="106" t="s">
        <v>2</v>
      </c>
      <c r="D5" s="107"/>
      <c r="E5" s="95"/>
      <c r="F5" s="95"/>
      <c r="G5" s="95"/>
      <c r="H5" s="95"/>
      <c r="I5" s="108"/>
      <c r="J5" s="109"/>
      <c r="K5" s="96"/>
      <c r="L5" s="96"/>
      <c r="M5" s="96"/>
      <c r="N5" s="108"/>
      <c r="O5" s="109"/>
      <c r="P5" s="96"/>
      <c r="Q5" s="96"/>
      <c r="R5" s="105"/>
      <c r="S5" s="109"/>
      <c r="T5" s="96"/>
      <c r="U5" s="96"/>
      <c r="V5" s="96"/>
      <c r="W5" s="108"/>
      <c r="X5" s="109"/>
      <c r="Y5" s="96"/>
      <c r="Z5" s="96"/>
      <c r="AA5" s="96"/>
      <c r="AB5" s="108"/>
      <c r="AC5" s="109" t="s">
        <v>297</v>
      </c>
      <c r="AD5" s="96" t="s">
        <v>297</v>
      </c>
      <c r="AE5" s="96" t="s">
        <v>297</v>
      </c>
      <c r="AF5" s="105" t="s">
        <v>297</v>
      </c>
      <c r="AG5" s="109" t="s">
        <v>297</v>
      </c>
      <c r="AH5" s="96" t="s">
        <v>297</v>
      </c>
      <c r="AI5" s="108" t="s">
        <v>297</v>
      </c>
      <c r="AJ5" s="109"/>
      <c r="AK5" s="96"/>
      <c r="AL5" s="96"/>
      <c r="AM5" s="105"/>
      <c r="AN5" s="109"/>
      <c r="AO5" s="96"/>
      <c r="AP5" s="96"/>
      <c r="AQ5" s="108"/>
      <c r="AR5" s="109" t="s">
        <v>297</v>
      </c>
      <c r="AS5" s="96" t="s">
        <v>297</v>
      </c>
      <c r="AT5" s="96" t="s">
        <v>297</v>
      </c>
      <c r="AU5" s="108" t="s">
        <v>297</v>
      </c>
      <c r="AV5" s="109" t="s">
        <v>297</v>
      </c>
      <c r="AW5" s="96" t="s">
        <v>297</v>
      </c>
      <c r="AX5" s="96" t="s">
        <v>297</v>
      </c>
      <c r="AY5" s="96" t="s">
        <v>297</v>
      </c>
      <c r="AZ5" s="96" t="s">
        <v>297</v>
      </c>
      <c r="BA5" s="96" t="s">
        <v>297</v>
      </c>
      <c r="BB5" s="108" t="s">
        <v>297</v>
      </c>
    </row>
    <row r="6" spans="1:54" x14ac:dyDescent="0.2">
      <c r="A6" s="64">
        <f>'LISTING PROMO'!C4</f>
        <v>0</v>
      </c>
      <c r="B6" s="104">
        <f>'LISTING PROMO'!E4</f>
        <v>0</v>
      </c>
      <c r="C6" s="106" t="s">
        <v>193</v>
      </c>
      <c r="D6" s="107"/>
      <c r="E6" s="95"/>
      <c r="F6" s="95"/>
      <c r="G6" s="95"/>
      <c r="H6" s="95"/>
      <c r="I6" s="108"/>
      <c r="J6" s="109"/>
      <c r="K6" s="96"/>
      <c r="L6" s="96"/>
      <c r="M6" s="96"/>
      <c r="N6" s="108"/>
      <c r="O6" s="109"/>
      <c r="P6" s="96"/>
      <c r="Q6" s="96"/>
      <c r="R6" s="105"/>
      <c r="S6" s="109"/>
      <c r="T6" s="96"/>
      <c r="U6" s="96"/>
      <c r="V6" s="96"/>
      <c r="W6" s="108"/>
      <c r="X6" s="109"/>
      <c r="Y6" s="96"/>
      <c r="Z6" s="96"/>
      <c r="AA6" s="96"/>
      <c r="AB6" s="108"/>
      <c r="AC6" s="109"/>
      <c r="AD6" s="96"/>
      <c r="AE6" s="96"/>
      <c r="AF6" s="105"/>
      <c r="AG6" s="109"/>
      <c r="AH6" s="96"/>
      <c r="AI6" s="108"/>
      <c r="AJ6" s="109"/>
      <c r="AK6" s="96"/>
      <c r="AL6" s="96"/>
      <c r="AM6" s="105"/>
      <c r="AN6" s="109"/>
      <c r="AO6" s="96"/>
      <c r="AP6" s="96"/>
      <c r="AQ6" s="108"/>
      <c r="AR6" s="109"/>
      <c r="AS6" s="96"/>
      <c r="AT6" s="96"/>
      <c r="AU6" s="108"/>
      <c r="AV6" s="109"/>
      <c r="AW6" s="96"/>
      <c r="AX6" s="96"/>
      <c r="AY6" s="96"/>
      <c r="AZ6" s="96"/>
      <c r="BA6" s="96"/>
      <c r="BB6" s="108"/>
    </row>
    <row r="7" spans="1:54" x14ac:dyDescent="0.2">
      <c r="A7" s="64">
        <f>'LISTING PROMO'!C5</f>
        <v>0</v>
      </c>
      <c r="B7" s="104">
        <f>'LISTING PROMO'!E5</f>
        <v>0</v>
      </c>
      <c r="C7" s="106" t="s">
        <v>193</v>
      </c>
      <c r="D7" s="107"/>
      <c r="E7" s="95"/>
      <c r="F7" s="95"/>
      <c r="G7" s="95"/>
      <c r="H7" s="95"/>
      <c r="I7" s="108"/>
      <c r="J7" s="109"/>
      <c r="K7" s="96"/>
      <c r="L7" s="96"/>
      <c r="M7" s="96"/>
      <c r="N7" s="108"/>
      <c r="O7" s="109"/>
      <c r="P7" s="96"/>
      <c r="Q7" s="96"/>
      <c r="R7" s="105"/>
      <c r="S7" s="109"/>
      <c r="T7" s="96"/>
      <c r="U7" s="96"/>
      <c r="V7" s="96"/>
      <c r="W7" s="108"/>
      <c r="X7" s="109"/>
      <c r="Y7" s="96"/>
      <c r="Z7" s="96"/>
      <c r="AA7" s="96"/>
      <c r="AB7" s="108"/>
      <c r="AC7" s="109"/>
      <c r="AD7" s="96"/>
      <c r="AE7" s="96"/>
      <c r="AF7" s="105"/>
      <c r="AG7" s="109"/>
      <c r="AH7" s="96"/>
      <c r="AI7" s="108"/>
      <c r="AJ7" s="109"/>
      <c r="AK7" s="96"/>
      <c r="AL7" s="96"/>
      <c r="AM7" s="105"/>
      <c r="AN7" s="109"/>
      <c r="AO7" s="96"/>
      <c r="AP7" s="96"/>
      <c r="AQ7" s="108"/>
      <c r="AR7" s="109"/>
      <c r="AS7" s="96"/>
      <c r="AT7" s="96"/>
      <c r="AU7" s="108"/>
      <c r="AV7" s="109"/>
      <c r="AW7" s="96"/>
      <c r="AX7" s="96"/>
      <c r="AY7" s="96"/>
      <c r="AZ7" s="96"/>
      <c r="BA7" s="96"/>
      <c r="BB7" s="108"/>
    </row>
    <row r="8" spans="1:54" x14ac:dyDescent="0.2">
      <c r="A8" s="64">
        <f>'LISTING PROMO'!C6</f>
        <v>0</v>
      </c>
      <c r="B8" s="104">
        <f>'LISTING PROMO'!E6</f>
        <v>0</v>
      </c>
      <c r="C8" s="106" t="s">
        <v>193</v>
      </c>
      <c r="D8" s="107"/>
      <c r="E8" s="95"/>
      <c r="F8" s="95"/>
      <c r="G8" s="95"/>
      <c r="H8" s="95"/>
      <c r="I8" s="108"/>
      <c r="J8" s="109"/>
      <c r="K8" s="96"/>
      <c r="L8" s="96"/>
      <c r="M8" s="96"/>
      <c r="N8" s="108"/>
      <c r="O8" s="109"/>
      <c r="P8" s="96"/>
      <c r="Q8" s="96"/>
      <c r="R8" s="105"/>
      <c r="S8" s="109"/>
      <c r="T8" s="96"/>
      <c r="U8" s="96"/>
      <c r="V8" s="96"/>
      <c r="W8" s="108"/>
      <c r="X8" s="109"/>
      <c r="Y8" s="96"/>
      <c r="Z8" s="96"/>
      <c r="AA8" s="96"/>
      <c r="AB8" s="108"/>
      <c r="AC8" s="109"/>
      <c r="AD8" s="96"/>
      <c r="AE8" s="96"/>
      <c r="AF8" s="105"/>
      <c r="AG8" s="109"/>
      <c r="AH8" s="96"/>
      <c r="AI8" s="108"/>
      <c r="AJ8" s="109"/>
      <c r="AK8" s="96"/>
      <c r="AL8" s="96"/>
      <c r="AM8" s="105"/>
      <c r="AN8" s="109"/>
      <c r="AO8" s="96"/>
      <c r="AP8" s="96"/>
      <c r="AQ8" s="108"/>
      <c r="AR8" s="109"/>
      <c r="AS8" s="96"/>
      <c r="AT8" s="96"/>
      <c r="AU8" s="108"/>
      <c r="AV8" s="109"/>
      <c r="AW8" s="96"/>
      <c r="AX8" s="96"/>
      <c r="AY8" s="96"/>
      <c r="AZ8" s="96"/>
      <c r="BA8" s="96"/>
      <c r="BB8" s="108"/>
    </row>
    <row r="9" spans="1:54" x14ac:dyDescent="0.2">
      <c r="A9" s="64">
        <f>'LISTING PROMO'!C7</f>
        <v>0</v>
      </c>
      <c r="B9" s="104">
        <f>'LISTING PROMO'!E7</f>
        <v>0</v>
      </c>
      <c r="C9" s="106" t="s">
        <v>193</v>
      </c>
      <c r="D9" s="107"/>
      <c r="E9" s="95"/>
      <c r="F9" s="95"/>
      <c r="G9" s="95"/>
      <c r="H9" s="95"/>
      <c r="I9" s="108"/>
      <c r="J9" s="109"/>
      <c r="K9" s="96"/>
      <c r="L9" s="96"/>
      <c r="M9" s="96"/>
      <c r="N9" s="108"/>
      <c r="O9" s="109"/>
      <c r="P9" s="96"/>
      <c r="Q9" s="96"/>
      <c r="R9" s="105"/>
      <c r="S9" s="109"/>
      <c r="T9" s="96"/>
      <c r="U9" s="96"/>
      <c r="V9" s="96"/>
      <c r="W9" s="108"/>
      <c r="X9" s="109"/>
      <c r="Y9" s="96"/>
      <c r="Z9" s="96"/>
      <c r="AA9" s="96"/>
      <c r="AB9" s="108"/>
      <c r="AC9" s="109"/>
      <c r="AD9" s="96"/>
      <c r="AE9" s="96"/>
      <c r="AF9" s="105"/>
      <c r="AG9" s="109"/>
      <c r="AH9" s="96"/>
      <c r="AI9" s="108"/>
      <c r="AJ9" s="109"/>
      <c r="AK9" s="96"/>
      <c r="AL9" s="96"/>
      <c r="AM9" s="105"/>
      <c r="AN9" s="109"/>
      <c r="AO9" s="96"/>
      <c r="AP9" s="96"/>
      <c r="AQ9" s="108"/>
      <c r="AR9" s="109"/>
      <c r="AS9" s="96"/>
      <c r="AT9" s="96"/>
      <c r="AU9" s="108"/>
      <c r="AV9" s="109"/>
      <c r="AW9" s="96"/>
      <c r="AX9" s="96"/>
      <c r="AY9" s="96"/>
      <c r="AZ9" s="96"/>
      <c r="BA9" s="96"/>
      <c r="BB9" s="108"/>
    </row>
    <row r="10" spans="1:54" x14ac:dyDescent="0.2">
      <c r="A10" s="64">
        <f>'LISTING PROMO'!C8</f>
        <v>0</v>
      </c>
      <c r="B10" s="104">
        <f>'LISTING PROMO'!E8</f>
        <v>0</v>
      </c>
      <c r="C10" s="106" t="s">
        <v>193</v>
      </c>
      <c r="D10" s="107"/>
      <c r="E10" s="95"/>
      <c r="F10" s="95"/>
      <c r="G10" s="95"/>
      <c r="H10" s="95"/>
      <c r="I10" s="108"/>
      <c r="J10" s="109"/>
      <c r="K10" s="96"/>
      <c r="L10" s="96"/>
      <c r="M10" s="96"/>
      <c r="N10" s="108"/>
      <c r="O10" s="109"/>
      <c r="P10" s="96"/>
      <c r="Q10" s="96"/>
      <c r="R10" s="105"/>
      <c r="S10" s="109"/>
      <c r="T10" s="96"/>
      <c r="U10" s="96"/>
      <c r="V10" s="96"/>
      <c r="W10" s="108"/>
      <c r="X10" s="109"/>
      <c r="Y10" s="96"/>
      <c r="Z10" s="96"/>
      <c r="AA10" s="96"/>
      <c r="AB10" s="108"/>
      <c r="AC10" s="109"/>
      <c r="AD10" s="96"/>
      <c r="AE10" s="96"/>
      <c r="AF10" s="105"/>
      <c r="AG10" s="109"/>
      <c r="AH10" s="96"/>
      <c r="AI10" s="108"/>
      <c r="AJ10" s="109"/>
      <c r="AK10" s="96"/>
      <c r="AL10" s="96"/>
      <c r="AM10" s="105"/>
      <c r="AN10" s="109"/>
      <c r="AO10" s="96"/>
      <c r="AP10" s="96"/>
      <c r="AQ10" s="108"/>
      <c r="AR10" s="109"/>
      <c r="AS10" s="96"/>
      <c r="AT10" s="96"/>
      <c r="AU10" s="108"/>
      <c r="AV10" s="109"/>
      <c r="AW10" s="96"/>
      <c r="AX10" s="96"/>
      <c r="AY10" s="96"/>
      <c r="AZ10" s="96"/>
      <c r="BA10" s="96"/>
      <c r="BB10" s="108"/>
    </row>
    <row r="11" spans="1:54" x14ac:dyDescent="0.2">
      <c r="A11" s="64">
        <f>'LISTING PROMO'!C9</f>
        <v>0</v>
      </c>
      <c r="B11" s="104">
        <f>'LISTING PROMO'!E9</f>
        <v>0</v>
      </c>
      <c r="C11" s="106" t="s">
        <v>193</v>
      </c>
      <c r="D11" s="107"/>
      <c r="E11" s="95"/>
      <c r="F11" s="95"/>
      <c r="G11" s="95"/>
      <c r="H11" s="95"/>
      <c r="I11" s="108"/>
      <c r="J11" s="109"/>
      <c r="K11" s="96"/>
      <c r="L11" s="96"/>
      <c r="M11" s="96"/>
      <c r="N11" s="108"/>
      <c r="O11" s="109"/>
      <c r="P11" s="96"/>
      <c r="Q11" s="96"/>
      <c r="R11" s="105"/>
      <c r="S11" s="109"/>
      <c r="T11" s="96"/>
      <c r="U11" s="96"/>
      <c r="V11" s="96"/>
      <c r="W11" s="108"/>
      <c r="X11" s="109"/>
      <c r="Y11" s="96"/>
      <c r="Z11" s="96"/>
      <c r="AA11" s="96"/>
      <c r="AB11" s="108"/>
      <c r="AC11" s="109"/>
      <c r="AD11" s="96"/>
      <c r="AE11" s="96"/>
      <c r="AF11" s="105"/>
      <c r="AG11" s="109"/>
      <c r="AH11" s="96"/>
      <c r="AI11" s="108"/>
      <c r="AJ11" s="109"/>
      <c r="AK11" s="96"/>
      <c r="AL11" s="96"/>
      <c r="AM11" s="105"/>
      <c r="AN11" s="109"/>
      <c r="AO11" s="96"/>
      <c r="AP11" s="96"/>
      <c r="AQ11" s="108"/>
      <c r="AR11" s="109"/>
      <c r="AS11" s="96"/>
      <c r="AT11" s="96"/>
      <c r="AU11" s="108"/>
      <c r="AV11" s="109"/>
      <c r="AW11" s="96"/>
      <c r="AX11" s="96"/>
      <c r="AY11" s="96"/>
      <c r="AZ11" s="96"/>
      <c r="BA11" s="96"/>
      <c r="BB11" s="108"/>
    </row>
    <row r="12" spans="1:54" x14ac:dyDescent="0.2">
      <c r="A12" s="64">
        <f>'LISTING PROMO'!C10</f>
        <v>0</v>
      </c>
      <c r="B12" s="104">
        <f>'LISTING PROMO'!E10</f>
        <v>0</v>
      </c>
      <c r="C12" s="106" t="s">
        <v>193</v>
      </c>
      <c r="D12" s="107"/>
      <c r="E12" s="95"/>
      <c r="F12" s="95"/>
      <c r="G12" s="95"/>
      <c r="H12" s="95"/>
      <c r="I12" s="108"/>
      <c r="J12" s="109"/>
      <c r="K12" s="96"/>
      <c r="L12" s="96"/>
      <c r="M12" s="96"/>
      <c r="N12" s="108"/>
      <c r="O12" s="109"/>
      <c r="P12" s="96"/>
      <c r="Q12" s="96"/>
      <c r="R12" s="105"/>
      <c r="S12" s="109"/>
      <c r="T12" s="96"/>
      <c r="U12" s="96"/>
      <c r="V12" s="96"/>
      <c r="W12" s="108"/>
      <c r="X12" s="109"/>
      <c r="Y12" s="96"/>
      <c r="Z12" s="96"/>
      <c r="AA12" s="96"/>
      <c r="AB12" s="108"/>
      <c r="AC12" s="109"/>
      <c r="AD12" s="96"/>
      <c r="AE12" s="96"/>
      <c r="AF12" s="105"/>
      <c r="AG12" s="109"/>
      <c r="AH12" s="96"/>
      <c r="AI12" s="108"/>
      <c r="AJ12" s="109"/>
      <c r="AK12" s="96"/>
      <c r="AL12" s="96"/>
      <c r="AM12" s="105"/>
      <c r="AN12" s="109"/>
      <c r="AO12" s="96"/>
      <c r="AP12" s="96"/>
      <c r="AQ12" s="108"/>
      <c r="AR12" s="109"/>
      <c r="AS12" s="96"/>
      <c r="AT12" s="96"/>
      <c r="AU12" s="108"/>
      <c r="AV12" s="109"/>
      <c r="AW12" s="96"/>
      <c r="AX12" s="96"/>
      <c r="AY12" s="96"/>
      <c r="AZ12" s="96"/>
      <c r="BA12" s="96"/>
      <c r="BB12" s="108"/>
    </row>
    <row r="13" spans="1:54" x14ac:dyDescent="0.2">
      <c r="A13" s="64">
        <f>'LISTING PROMO'!C11</f>
        <v>0</v>
      </c>
      <c r="B13" s="104">
        <f>'LISTING PROMO'!E11</f>
        <v>0</v>
      </c>
      <c r="C13" s="106" t="s">
        <v>193</v>
      </c>
      <c r="D13" s="107"/>
      <c r="E13" s="95"/>
      <c r="F13" s="95"/>
      <c r="G13" s="95"/>
      <c r="H13" s="95"/>
      <c r="I13" s="108"/>
      <c r="J13" s="109"/>
      <c r="K13" s="96"/>
      <c r="L13" s="96"/>
      <c r="M13" s="96"/>
      <c r="N13" s="108"/>
      <c r="O13" s="109"/>
      <c r="P13" s="96"/>
      <c r="Q13" s="96"/>
      <c r="R13" s="105"/>
      <c r="S13" s="109"/>
      <c r="T13" s="96"/>
      <c r="U13" s="96"/>
      <c r="V13" s="96"/>
      <c r="W13" s="108"/>
      <c r="X13" s="109"/>
      <c r="Y13" s="96"/>
      <c r="Z13" s="96"/>
      <c r="AA13" s="96"/>
      <c r="AB13" s="108"/>
      <c r="AC13" s="109"/>
      <c r="AD13" s="96"/>
      <c r="AE13" s="96"/>
      <c r="AF13" s="105"/>
      <c r="AG13" s="109"/>
      <c r="AH13" s="96"/>
      <c r="AI13" s="108"/>
      <c r="AJ13" s="109"/>
      <c r="AK13" s="96"/>
      <c r="AL13" s="96"/>
      <c r="AM13" s="105"/>
      <c r="AN13" s="109"/>
      <c r="AO13" s="96"/>
      <c r="AP13" s="96"/>
      <c r="AQ13" s="108"/>
      <c r="AR13" s="109"/>
      <c r="AS13" s="96"/>
      <c r="AT13" s="96"/>
      <c r="AU13" s="108"/>
      <c r="AV13" s="109"/>
      <c r="AW13" s="96"/>
      <c r="AX13" s="96"/>
      <c r="AY13" s="96"/>
      <c r="AZ13" s="96"/>
      <c r="BA13" s="96"/>
      <c r="BB13" s="108"/>
    </row>
    <row r="14" spans="1:54" x14ac:dyDescent="0.2">
      <c r="A14" s="64">
        <f>'LISTING PROMO'!C12</f>
        <v>0</v>
      </c>
      <c r="B14" s="104">
        <f>'LISTING PROMO'!E12</f>
        <v>0</v>
      </c>
      <c r="C14" s="106"/>
      <c r="D14" s="107"/>
      <c r="E14" s="95"/>
      <c r="F14" s="95"/>
      <c r="G14" s="95"/>
      <c r="H14" s="95"/>
      <c r="I14" s="108"/>
      <c r="J14" s="109"/>
      <c r="K14" s="96"/>
      <c r="L14" s="96"/>
      <c r="M14" s="96"/>
      <c r="N14" s="108"/>
      <c r="O14" s="109"/>
      <c r="P14" s="96"/>
      <c r="Q14" s="96"/>
      <c r="R14" s="105"/>
      <c r="S14" s="109"/>
      <c r="T14" s="96"/>
      <c r="U14" s="96"/>
      <c r="V14" s="96"/>
      <c r="W14" s="108"/>
      <c r="X14" s="109"/>
      <c r="Y14" s="96"/>
      <c r="Z14" s="96"/>
      <c r="AA14" s="96"/>
      <c r="AB14" s="108"/>
      <c r="AC14" s="109"/>
      <c r="AD14" s="96"/>
      <c r="AE14" s="96"/>
      <c r="AF14" s="105"/>
      <c r="AG14" s="109"/>
      <c r="AH14" s="96"/>
      <c r="AI14" s="108"/>
      <c r="AJ14" s="109"/>
      <c r="AK14" s="96"/>
      <c r="AL14" s="96"/>
      <c r="AM14" s="105"/>
      <c r="AN14" s="109"/>
      <c r="AO14" s="96"/>
      <c r="AP14" s="96"/>
      <c r="AQ14" s="108"/>
      <c r="AR14" s="109"/>
      <c r="AS14" s="96"/>
      <c r="AT14" s="96"/>
      <c r="AU14" s="108"/>
      <c r="AV14" s="109"/>
      <c r="AW14" s="96"/>
      <c r="AX14" s="96"/>
      <c r="AY14" s="96"/>
      <c r="AZ14" s="96"/>
      <c r="BA14" s="96"/>
      <c r="BB14" s="108"/>
    </row>
    <row r="15" spans="1:54" x14ac:dyDescent="0.2">
      <c r="A15" s="64">
        <f>'LISTING PROMO'!C13</f>
        <v>0</v>
      </c>
      <c r="B15" s="104">
        <f>'LISTING PROMO'!E13</f>
        <v>0</v>
      </c>
      <c r="C15" s="106"/>
      <c r="D15" s="107"/>
      <c r="E15" s="95"/>
      <c r="F15" s="95"/>
      <c r="G15" s="95"/>
      <c r="H15" s="95"/>
      <c r="I15" s="108"/>
      <c r="J15" s="109"/>
      <c r="K15" s="96"/>
      <c r="L15" s="96"/>
      <c r="M15" s="96"/>
      <c r="N15" s="108"/>
      <c r="O15" s="109"/>
      <c r="P15" s="96"/>
      <c r="Q15" s="96"/>
      <c r="R15" s="105"/>
      <c r="S15" s="109"/>
      <c r="T15" s="96"/>
      <c r="U15" s="96"/>
      <c r="V15" s="96"/>
      <c r="W15" s="108"/>
      <c r="X15" s="109"/>
      <c r="Y15" s="96"/>
      <c r="Z15" s="96"/>
      <c r="AA15" s="96"/>
      <c r="AB15" s="108"/>
      <c r="AC15" s="109"/>
      <c r="AD15" s="96"/>
      <c r="AE15" s="96"/>
      <c r="AF15" s="105"/>
      <c r="AG15" s="109"/>
      <c r="AH15" s="96"/>
      <c r="AI15" s="108"/>
      <c r="AJ15" s="109"/>
      <c r="AK15" s="96"/>
      <c r="AL15" s="96"/>
      <c r="AM15" s="105"/>
      <c r="AN15" s="109"/>
      <c r="AO15" s="96"/>
      <c r="AP15" s="96"/>
      <c r="AQ15" s="108"/>
      <c r="AR15" s="109"/>
      <c r="AS15" s="96"/>
      <c r="AT15" s="96"/>
      <c r="AU15" s="108"/>
      <c r="AV15" s="109"/>
      <c r="AW15" s="96"/>
      <c r="AX15" s="96"/>
      <c r="AY15" s="96"/>
      <c r="AZ15" s="96"/>
      <c r="BA15" s="96"/>
      <c r="BB15" s="108"/>
    </row>
    <row r="16" spans="1:54" x14ac:dyDescent="0.2">
      <c r="A16" s="64">
        <f>'LISTING PROMO'!C14</f>
        <v>0</v>
      </c>
      <c r="B16" s="104">
        <f>'LISTING PROMO'!E14</f>
        <v>0</v>
      </c>
      <c r="C16" s="106"/>
      <c r="D16" s="107"/>
      <c r="E16" s="95"/>
      <c r="F16" s="95"/>
      <c r="G16" s="95"/>
      <c r="H16" s="95"/>
      <c r="I16" s="108"/>
      <c r="J16" s="109"/>
      <c r="K16" s="96"/>
      <c r="L16" s="96"/>
      <c r="M16" s="96"/>
      <c r="N16" s="108"/>
      <c r="O16" s="109"/>
      <c r="P16" s="96"/>
      <c r="Q16" s="96"/>
      <c r="R16" s="105"/>
      <c r="S16" s="109"/>
      <c r="T16" s="96"/>
      <c r="U16" s="96"/>
      <c r="V16" s="96"/>
      <c r="W16" s="108"/>
      <c r="X16" s="109"/>
      <c r="Y16" s="96"/>
      <c r="Z16" s="96"/>
      <c r="AA16" s="96"/>
      <c r="AB16" s="108"/>
      <c r="AC16" s="109"/>
      <c r="AD16" s="96"/>
      <c r="AE16" s="96"/>
      <c r="AF16" s="105"/>
      <c r="AG16" s="109"/>
      <c r="AH16" s="96"/>
      <c r="AI16" s="108"/>
      <c r="AJ16" s="109"/>
      <c r="AK16" s="96"/>
      <c r="AL16" s="96"/>
      <c r="AM16" s="105"/>
      <c r="AN16" s="109"/>
      <c r="AO16" s="96"/>
      <c r="AP16" s="96"/>
      <c r="AQ16" s="108"/>
      <c r="AR16" s="109"/>
      <c r="AS16" s="96"/>
      <c r="AT16" s="96"/>
      <c r="AU16" s="108"/>
      <c r="AV16" s="109"/>
      <c r="AW16" s="96"/>
      <c r="AX16" s="96"/>
      <c r="AY16" s="96"/>
      <c r="AZ16" s="96"/>
      <c r="BA16" s="96"/>
      <c r="BB16" s="108"/>
    </row>
    <row r="17" spans="1:54" x14ac:dyDescent="0.2">
      <c r="A17" s="64">
        <f>'LISTING PROMO'!C15</f>
        <v>0</v>
      </c>
      <c r="B17" s="104">
        <f>'LISTING PROMO'!E15</f>
        <v>0</v>
      </c>
      <c r="C17" s="106"/>
      <c r="D17" s="107"/>
      <c r="E17" s="95"/>
      <c r="F17" s="95"/>
      <c r="G17" s="95"/>
      <c r="H17" s="95"/>
      <c r="I17" s="108"/>
      <c r="J17" s="109"/>
      <c r="K17" s="96"/>
      <c r="L17" s="96"/>
      <c r="M17" s="96"/>
      <c r="N17" s="108"/>
      <c r="O17" s="109"/>
      <c r="P17" s="96"/>
      <c r="Q17" s="96"/>
      <c r="R17" s="105"/>
      <c r="S17" s="109"/>
      <c r="T17" s="96"/>
      <c r="U17" s="96"/>
      <c r="V17" s="96"/>
      <c r="W17" s="108"/>
      <c r="X17" s="109"/>
      <c r="Y17" s="96"/>
      <c r="Z17" s="96"/>
      <c r="AA17" s="96"/>
      <c r="AB17" s="108"/>
      <c r="AC17" s="109"/>
      <c r="AD17" s="96"/>
      <c r="AE17" s="96"/>
      <c r="AF17" s="105"/>
      <c r="AG17" s="109"/>
      <c r="AH17" s="96"/>
      <c r="AI17" s="108"/>
      <c r="AJ17" s="109"/>
      <c r="AK17" s="96"/>
      <c r="AL17" s="96"/>
      <c r="AM17" s="105"/>
      <c r="AN17" s="109"/>
      <c r="AO17" s="96"/>
      <c r="AP17" s="96"/>
      <c r="AQ17" s="108"/>
      <c r="AR17" s="109"/>
      <c r="AS17" s="96"/>
      <c r="AT17" s="96"/>
      <c r="AU17" s="108"/>
      <c r="AV17" s="109"/>
      <c r="AW17" s="96"/>
      <c r="AX17" s="96"/>
      <c r="AY17" s="96"/>
      <c r="AZ17" s="96"/>
      <c r="BA17" s="96"/>
      <c r="BB17" s="108"/>
    </row>
    <row r="18" spans="1:54" x14ac:dyDescent="0.2">
      <c r="A18" s="64">
        <f>'LISTING PROMO'!C16</f>
        <v>0</v>
      </c>
      <c r="B18" s="104">
        <f>'LISTING PROMO'!E16</f>
        <v>0</v>
      </c>
      <c r="C18" s="106"/>
      <c r="D18" s="107"/>
      <c r="E18" s="95"/>
      <c r="F18" s="95"/>
      <c r="G18" s="95"/>
      <c r="H18" s="95"/>
      <c r="I18" s="108"/>
      <c r="J18" s="109"/>
      <c r="K18" s="96"/>
      <c r="L18" s="96"/>
      <c r="M18" s="96"/>
      <c r="N18" s="108"/>
      <c r="O18" s="109"/>
      <c r="P18" s="96"/>
      <c r="Q18" s="96"/>
      <c r="R18" s="105"/>
      <c r="S18" s="109"/>
      <c r="T18" s="96"/>
      <c r="U18" s="96"/>
      <c r="V18" s="96"/>
      <c r="W18" s="108"/>
      <c r="X18" s="109"/>
      <c r="Y18" s="96"/>
      <c r="Z18" s="96"/>
      <c r="AA18" s="96"/>
      <c r="AB18" s="108"/>
      <c r="AC18" s="109"/>
      <c r="AD18" s="96"/>
      <c r="AE18" s="96"/>
      <c r="AF18" s="105"/>
      <c r="AG18" s="109"/>
      <c r="AH18" s="96"/>
      <c r="AI18" s="108"/>
      <c r="AJ18" s="109"/>
      <c r="AK18" s="96"/>
      <c r="AL18" s="96"/>
      <c r="AM18" s="105"/>
      <c r="AN18" s="109"/>
      <c r="AO18" s="96"/>
      <c r="AP18" s="96"/>
      <c r="AQ18" s="108"/>
      <c r="AR18" s="109"/>
      <c r="AS18" s="96"/>
      <c r="AT18" s="96"/>
      <c r="AU18" s="108"/>
      <c r="AV18" s="109"/>
      <c r="AW18" s="96"/>
      <c r="AX18" s="96"/>
      <c r="AY18" s="96"/>
      <c r="AZ18" s="96"/>
      <c r="BA18" s="96"/>
      <c r="BB18" s="108"/>
    </row>
    <row r="19" spans="1:54" x14ac:dyDescent="0.2">
      <c r="A19" s="64">
        <f>'LISTING PROMO'!C17</f>
        <v>0</v>
      </c>
      <c r="B19" s="104">
        <f>'LISTING PROMO'!E17</f>
        <v>0</v>
      </c>
      <c r="C19" s="106"/>
      <c r="D19" s="107"/>
      <c r="E19" s="95"/>
      <c r="F19" s="95"/>
      <c r="G19" s="95"/>
      <c r="H19" s="95"/>
      <c r="I19" s="108"/>
      <c r="J19" s="109"/>
      <c r="K19" s="96"/>
      <c r="L19" s="96"/>
      <c r="M19" s="96"/>
      <c r="N19" s="108"/>
      <c r="O19" s="109"/>
      <c r="P19" s="96"/>
      <c r="Q19" s="96"/>
      <c r="R19" s="105"/>
      <c r="S19" s="109"/>
      <c r="T19" s="96"/>
      <c r="U19" s="96"/>
      <c r="V19" s="96"/>
      <c r="W19" s="108"/>
      <c r="X19" s="109"/>
      <c r="Y19" s="96"/>
      <c r="Z19" s="96"/>
      <c r="AA19" s="96"/>
      <c r="AB19" s="108"/>
      <c r="AC19" s="109"/>
      <c r="AD19" s="96"/>
      <c r="AE19" s="96"/>
      <c r="AF19" s="105"/>
      <c r="AG19" s="109"/>
      <c r="AH19" s="96"/>
      <c r="AI19" s="108"/>
      <c r="AJ19" s="109"/>
      <c r="AK19" s="96"/>
      <c r="AL19" s="96"/>
      <c r="AM19" s="105"/>
      <c r="AN19" s="109"/>
      <c r="AO19" s="96"/>
      <c r="AP19" s="96"/>
      <c r="AQ19" s="108"/>
      <c r="AR19" s="109"/>
      <c r="AS19" s="96"/>
      <c r="AT19" s="96"/>
      <c r="AU19" s="108"/>
      <c r="AV19" s="109"/>
      <c r="AW19" s="96"/>
      <c r="AX19" s="96"/>
      <c r="AY19" s="96"/>
      <c r="AZ19" s="96"/>
      <c r="BA19" s="96"/>
      <c r="BB19" s="108"/>
    </row>
    <row r="20" spans="1:54" x14ac:dyDescent="0.2">
      <c r="A20" s="64">
        <f>'LISTING PROMO'!C18</f>
        <v>0</v>
      </c>
      <c r="B20" s="104">
        <f>'LISTING PROMO'!E18</f>
        <v>0</v>
      </c>
      <c r="C20" s="106"/>
      <c r="D20" s="107"/>
      <c r="E20" s="95"/>
      <c r="F20" s="95"/>
      <c r="G20" s="95"/>
      <c r="H20" s="95"/>
      <c r="I20" s="108"/>
      <c r="J20" s="109"/>
      <c r="K20" s="96"/>
      <c r="L20" s="96"/>
      <c r="M20" s="96"/>
      <c r="N20" s="108"/>
      <c r="O20" s="109"/>
      <c r="P20" s="96"/>
      <c r="Q20" s="96"/>
      <c r="R20" s="105"/>
      <c r="S20" s="109"/>
      <c r="T20" s="96"/>
      <c r="U20" s="96"/>
      <c r="V20" s="96"/>
      <c r="W20" s="108"/>
      <c r="X20" s="109"/>
      <c r="Y20" s="96"/>
      <c r="Z20" s="96"/>
      <c r="AA20" s="96"/>
      <c r="AB20" s="108"/>
      <c r="AC20" s="109"/>
      <c r="AD20" s="96"/>
      <c r="AE20" s="96"/>
      <c r="AF20" s="105"/>
      <c r="AG20" s="109"/>
      <c r="AH20" s="96"/>
      <c r="AI20" s="108"/>
      <c r="AJ20" s="109"/>
      <c r="AK20" s="96"/>
      <c r="AL20" s="96"/>
      <c r="AM20" s="105"/>
      <c r="AN20" s="109"/>
      <c r="AO20" s="96"/>
      <c r="AP20" s="96"/>
      <c r="AQ20" s="108"/>
      <c r="AR20" s="109"/>
      <c r="AS20" s="96"/>
      <c r="AT20" s="96"/>
      <c r="AU20" s="108"/>
      <c r="AV20" s="109"/>
      <c r="AW20" s="96"/>
      <c r="AX20" s="96"/>
      <c r="AY20" s="96"/>
      <c r="AZ20" s="96"/>
      <c r="BA20" s="96"/>
      <c r="BB20" s="108"/>
    </row>
    <row r="21" spans="1:54" x14ac:dyDescent="0.2">
      <c r="A21" s="64">
        <f>'LISTING PROMO'!C19</f>
        <v>0</v>
      </c>
      <c r="B21" s="104">
        <f>'LISTING PROMO'!E19</f>
        <v>0</v>
      </c>
      <c r="C21" s="106"/>
      <c r="D21" s="107"/>
      <c r="E21" s="95"/>
      <c r="F21" s="95"/>
      <c r="G21" s="95"/>
      <c r="H21" s="95"/>
      <c r="I21" s="108"/>
      <c r="J21" s="109"/>
      <c r="K21" s="96"/>
      <c r="L21" s="96"/>
      <c r="M21" s="96"/>
      <c r="N21" s="108"/>
      <c r="O21" s="109"/>
      <c r="P21" s="96"/>
      <c r="Q21" s="96"/>
      <c r="R21" s="105"/>
      <c r="S21" s="109"/>
      <c r="T21" s="96"/>
      <c r="U21" s="96"/>
      <c r="V21" s="96"/>
      <c r="W21" s="108"/>
      <c r="X21" s="109"/>
      <c r="Y21" s="96"/>
      <c r="Z21" s="96"/>
      <c r="AA21" s="96"/>
      <c r="AB21" s="108"/>
      <c r="AC21" s="109"/>
      <c r="AD21" s="96"/>
      <c r="AE21" s="96"/>
      <c r="AF21" s="105"/>
      <c r="AG21" s="109"/>
      <c r="AH21" s="96"/>
      <c r="AI21" s="108"/>
      <c r="AJ21" s="109"/>
      <c r="AK21" s="96"/>
      <c r="AL21" s="96"/>
      <c r="AM21" s="105"/>
      <c r="AN21" s="109"/>
      <c r="AO21" s="96"/>
      <c r="AP21" s="96"/>
      <c r="AQ21" s="108"/>
      <c r="AR21" s="109"/>
      <c r="AS21" s="96"/>
      <c r="AT21" s="96"/>
      <c r="AU21" s="108"/>
      <c r="AV21" s="109"/>
      <c r="AW21" s="96"/>
      <c r="AX21" s="96"/>
      <c r="AY21" s="96"/>
      <c r="AZ21" s="96"/>
      <c r="BA21" s="96"/>
      <c r="BB21" s="108"/>
    </row>
    <row r="22" spans="1:54" x14ac:dyDescent="0.2">
      <c r="A22" s="64">
        <f>'LISTING PROMO'!C20</f>
        <v>0</v>
      </c>
      <c r="B22" s="104">
        <f>'LISTING PROMO'!E20</f>
        <v>0</v>
      </c>
      <c r="C22" s="106"/>
      <c r="D22" s="107"/>
      <c r="E22" s="95"/>
      <c r="F22" s="95"/>
      <c r="G22" s="95"/>
      <c r="H22" s="95"/>
      <c r="I22" s="108"/>
      <c r="J22" s="109"/>
      <c r="K22" s="96"/>
      <c r="L22" s="96"/>
      <c r="M22" s="96"/>
      <c r="N22" s="108"/>
      <c r="O22" s="109"/>
      <c r="P22" s="96"/>
      <c r="Q22" s="96"/>
      <c r="R22" s="105"/>
      <c r="S22" s="109"/>
      <c r="T22" s="96"/>
      <c r="U22" s="96"/>
      <c r="V22" s="96"/>
      <c r="W22" s="108"/>
      <c r="X22" s="109"/>
      <c r="Y22" s="96"/>
      <c r="Z22" s="96"/>
      <c r="AA22" s="96"/>
      <c r="AB22" s="108"/>
      <c r="AC22" s="109"/>
      <c r="AD22" s="96"/>
      <c r="AE22" s="96"/>
      <c r="AF22" s="105"/>
      <c r="AG22" s="109"/>
      <c r="AH22" s="96"/>
      <c r="AI22" s="108"/>
      <c r="AJ22" s="109"/>
      <c r="AK22" s="96"/>
      <c r="AL22" s="96"/>
      <c r="AM22" s="105"/>
      <c r="AN22" s="109"/>
      <c r="AO22" s="96"/>
      <c r="AP22" s="96"/>
      <c r="AQ22" s="108"/>
      <c r="AR22" s="109"/>
      <c r="AS22" s="96"/>
      <c r="AT22" s="96"/>
      <c r="AU22" s="108"/>
      <c r="AV22" s="109"/>
      <c r="AW22" s="96"/>
      <c r="AX22" s="96"/>
      <c r="AY22" s="96"/>
      <c r="AZ22" s="96"/>
      <c r="BA22" s="96"/>
      <c r="BB22" s="108"/>
    </row>
    <row r="23" spans="1:54" x14ac:dyDescent="0.2">
      <c r="A23" s="64">
        <f>'LISTING PROMO'!C21</f>
        <v>0</v>
      </c>
      <c r="B23" s="104">
        <f>'LISTING PROMO'!E21</f>
        <v>0</v>
      </c>
      <c r="C23" s="106"/>
      <c r="D23" s="107"/>
      <c r="E23" s="95"/>
      <c r="F23" s="95"/>
      <c r="G23" s="95"/>
      <c r="H23" s="95"/>
      <c r="I23" s="108"/>
      <c r="J23" s="109"/>
      <c r="K23" s="96"/>
      <c r="L23" s="96"/>
      <c r="M23" s="96"/>
      <c r="N23" s="108"/>
      <c r="O23" s="109"/>
      <c r="P23" s="96"/>
      <c r="Q23" s="96"/>
      <c r="R23" s="105"/>
      <c r="S23" s="109"/>
      <c r="T23" s="96"/>
      <c r="U23" s="96"/>
      <c r="V23" s="96"/>
      <c r="W23" s="108"/>
      <c r="X23" s="109"/>
      <c r="Y23" s="96"/>
      <c r="Z23" s="96"/>
      <c r="AA23" s="96"/>
      <c r="AB23" s="108"/>
      <c r="AC23" s="109"/>
      <c r="AD23" s="96"/>
      <c r="AE23" s="96"/>
      <c r="AF23" s="105"/>
      <c r="AG23" s="109"/>
      <c r="AH23" s="96"/>
      <c r="AI23" s="108"/>
      <c r="AJ23" s="109"/>
      <c r="AK23" s="96"/>
      <c r="AL23" s="96"/>
      <c r="AM23" s="105"/>
      <c r="AN23" s="109"/>
      <c r="AO23" s="96"/>
      <c r="AP23" s="96"/>
      <c r="AQ23" s="108"/>
      <c r="AR23" s="109"/>
      <c r="AS23" s="96"/>
      <c r="AT23" s="96"/>
      <c r="AU23" s="108"/>
      <c r="AV23" s="109"/>
      <c r="AW23" s="96"/>
      <c r="AX23" s="96"/>
      <c r="AY23" s="96"/>
      <c r="AZ23" s="96"/>
      <c r="BA23" s="96"/>
      <c r="BB23" s="108"/>
    </row>
    <row r="24" spans="1:54" x14ac:dyDescent="0.2">
      <c r="A24" s="64">
        <f>'LISTING PROMO'!C22</f>
        <v>0</v>
      </c>
      <c r="B24" s="104">
        <f>'LISTING PROMO'!E22</f>
        <v>0</v>
      </c>
      <c r="C24" s="106"/>
      <c r="D24" s="107"/>
      <c r="E24" s="95"/>
      <c r="F24" s="95"/>
      <c r="G24" s="95"/>
      <c r="H24" s="95"/>
      <c r="I24" s="108"/>
      <c r="J24" s="109"/>
      <c r="K24" s="96"/>
      <c r="L24" s="96"/>
      <c r="M24" s="96"/>
      <c r="N24" s="108"/>
      <c r="O24" s="109"/>
      <c r="P24" s="96"/>
      <c r="Q24" s="96"/>
      <c r="R24" s="105"/>
      <c r="S24" s="109"/>
      <c r="T24" s="96"/>
      <c r="U24" s="96"/>
      <c r="V24" s="96"/>
      <c r="W24" s="108"/>
      <c r="X24" s="109"/>
      <c r="Y24" s="96"/>
      <c r="Z24" s="96"/>
      <c r="AA24" s="96"/>
      <c r="AB24" s="108"/>
      <c r="AC24" s="109"/>
      <c r="AD24" s="96"/>
      <c r="AE24" s="96"/>
      <c r="AF24" s="105"/>
      <c r="AG24" s="109"/>
      <c r="AH24" s="96"/>
      <c r="AI24" s="108"/>
      <c r="AJ24" s="109"/>
      <c r="AK24" s="96"/>
      <c r="AL24" s="96"/>
      <c r="AM24" s="105"/>
      <c r="AN24" s="109"/>
      <c r="AO24" s="96"/>
      <c r="AP24" s="96"/>
      <c r="AQ24" s="108"/>
      <c r="AR24" s="109"/>
      <c r="AS24" s="96"/>
      <c r="AT24" s="96"/>
      <c r="AU24" s="108"/>
      <c r="AV24" s="109"/>
      <c r="AW24" s="96"/>
      <c r="AX24" s="96"/>
      <c r="AY24" s="96"/>
      <c r="AZ24" s="96"/>
      <c r="BA24" s="96"/>
      <c r="BB24" s="108"/>
    </row>
    <row r="25" spans="1:54" x14ac:dyDescent="0.2">
      <c r="A25" s="64">
        <f>'LISTING PROMO'!C23</f>
        <v>0</v>
      </c>
      <c r="B25" s="104">
        <f>'LISTING PROMO'!E23</f>
        <v>0</v>
      </c>
      <c r="C25" s="106"/>
      <c r="D25" s="107"/>
      <c r="E25" s="95"/>
      <c r="F25" s="95"/>
      <c r="G25" s="95"/>
      <c r="H25" s="95"/>
      <c r="I25" s="108"/>
      <c r="J25" s="109"/>
      <c r="K25" s="96"/>
      <c r="L25" s="96"/>
      <c r="M25" s="96"/>
      <c r="N25" s="108"/>
      <c r="O25" s="109"/>
      <c r="P25" s="96"/>
      <c r="Q25" s="96"/>
      <c r="R25" s="105"/>
      <c r="S25" s="109"/>
      <c r="T25" s="96"/>
      <c r="U25" s="96"/>
      <c r="V25" s="96"/>
      <c r="W25" s="108"/>
      <c r="X25" s="109"/>
      <c r="Y25" s="96"/>
      <c r="Z25" s="96"/>
      <c r="AA25" s="96"/>
      <c r="AB25" s="108"/>
      <c r="AC25" s="109"/>
      <c r="AD25" s="96"/>
      <c r="AE25" s="96"/>
      <c r="AF25" s="105"/>
      <c r="AG25" s="109"/>
      <c r="AH25" s="96"/>
      <c r="AI25" s="108"/>
      <c r="AJ25" s="109"/>
      <c r="AK25" s="96"/>
      <c r="AL25" s="96"/>
      <c r="AM25" s="105"/>
      <c r="AN25" s="109"/>
      <c r="AO25" s="96"/>
      <c r="AP25" s="96"/>
      <c r="AQ25" s="108"/>
      <c r="AR25" s="109"/>
      <c r="AS25" s="96"/>
      <c r="AT25" s="96"/>
      <c r="AU25" s="108"/>
      <c r="AV25" s="109"/>
      <c r="AW25" s="96"/>
      <c r="AX25" s="96"/>
      <c r="AY25" s="96"/>
      <c r="AZ25" s="96"/>
      <c r="BA25" s="96"/>
      <c r="BB25" s="108"/>
    </row>
    <row r="26" spans="1:54" x14ac:dyDescent="0.2">
      <c r="A26" s="64">
        <f>'LISTING PROMO'!C24</f>
        <v>0</v>
      </c>
      <c r="B26" s="104">
        <f>'LISTING PROMO'!E24</f>
        <v>0</v>
      </c>
      <c r="C26" s="106"/>
      <c r="D26" s="107"/>
      <c r="E26" s="95"/>
      <c r="F26" s="95"/>
      <c r="G26" s="95"/>
      <c r="H26" s="95"/>
      <c r="I26" s="108"/>
      <c r="J26" s="109"/>
      <c r="K26" s="96"/>
      <c r="L26" s="96"/>
      <c r="M26" s="96"/>
      <c r="N26" s="108"/>
      <c r="O26" s="109"/>
      <c r="P26" s="96"/>
      <c r="Q26" s="96"/>
      <c r="R26" s="105"/>
      <c r="S26" s="109"/>
      <c r="T26" s="96"/>
      <c r="U26" s="96"/>
      <c r="V26" s="96"/>
      <c r="W26" s="108"/>
      <c r="X26" s="109"/>
      <c r="Y26" s="96"/>
      <c r="Z26" s="96"/>
      <c r="AA26" s="96"/>
      <c r="AB26" s="108"/>
      <c r="AC26" s="109"/>
      <c r="AD26" s="96"/>
      <c r="AE26" s="96"/>
      <c r="AF26" s="105"/>
      <c r="AG26" s="109"/>
      <c r="AH26" s="96"/>
      <c r="AI26" s="108"/>
      <c r="AJ26" s="109"/>
      <c r="AK26" s="96"/>
      <c r="AL26" s="96"/>
      <c r="AM26" s="105"/>
      <c r="AN26" s="109"/>
      <c r="AO26" s="96"/>
      <c r="AP26" s="96"/>
      <c r="AQ26" s="108"/>
      <c r="AR26" s="109"/>
      <c r="AS26" s="96"/>
      <c r="AT26" s="96"/>
      <c r="AU26" s="108"/>
      <c r="AV26" s="109"/>
      <c r="AW26" s="96"/>
      <c r="AX26" s="96"/>
      <c r="AY26" s="96"/>
      <c r="AZ26" s="96"/>
      <c r="BA26" s="96"/>
      <c r="BB26" s="108"/>
    </row>
    <row r="27" spans="1:54" x14ac:dyDescent="0.2">
      <c r="A27" s="64">
        <f>'LISTING PROMO'!C25</f>
        <v>0</v>
      </c>
      <c r="B27" s="104">
        <f>'LISTING PROMO'!E25</f>
        <v>0</v>
      </c>
      <c r="C27" s="106"/>
      <c r="D27" s="107"/>
      <c r="E27" s="95"/>
      <c r="F27" s="95"/>
      <c r="G27" s="95"/>
      <c r="H27" s="95"/>
      <c r="I27" s="108"/>
      <c r="J27" s="109"/>
      <c r="K27" s="96"/>
      <c r="L27" s="96"/>
      <c r="M27" s="96"/>
      <c r="N27" s="108"/>
      <c r="O27" s="109"/>
      <c r="P27" s="96"/>
      <c r="Q27" s="96"/>
      <c r="R27" s="105"/>
      <c r="S27" s="109"/>
      <c r="T27" s="96"/>
      <c r="U27" s="96"/>
      <c r="V27" s="96"/>
      <c r="W27" s="108"/>
      <c r="X27" s="109"/>
      <c r="Y27" s="96"/>
      <c r="Z27" s="96"/>
      <c r="AA27" s="96"/>
      <c r="AB27" s="108"/>
      <c r="AC27" s="109"/>
      <c r="AD27" s="96"/>
      <c r="AE27" s="96"/>
      <c r="AF27" s="105"/>
      <c r="AG27" s="109"/>
      <c r="AH27" s="96"/>
      <c r="AI27" s="108"/>
      <c r="AJ27" s="109"/>
      <c r="AK27" s="96"/>
      <c r="AL27" s="96"/>
      <c r="AM27" s="105"/>
      <c r="AN27" s="109"/>
      <c r="AO27" s="96"/>
      <c r="AP27" s="96"/>
      <c r="AQ27" s="108"/>
      <c r="AR27" s="109"/>
      <c r="AS27" s="96"/>
      <c r="AT27" s="96"/>
      <c r="AU27" s="108"/>
      <c r="AV27" s="109"/>
      <c r="AW27" s="96"/>
      <c r="AX27" s="96"/>
      <c r="AY27" s="96"/>
      <c r="AZ27" s="96"/>
      <c r="BA27" s="96"/>
      <c r="BB27" s="108"/>
    </row>
    <row r="28" spans="1:54" x14ac:dyDescent="0.2">
      <c r="A28" s="64">
        <f>'LISTING PROMO'!C26</f>
        <v>0</v>
      </c>
      <c r="B28" s="104">
        <f>'LISTING PROMO'!E26</f>
        <v>0</v>
      </c>
      <c r="C28" s="106"/>
      <c r="D28" s="107"/>
      <c r="E28" s="95"/>
      <c r="F28" s="95"/>
      <c r="G28" s="95"/>
      <c r="H28" s="95"/>
      <c r="I28" s="108"/>
      <c r="J28" s="109"/>
      <c r="K28" s="96"/>
      <c r="L28" s="96"/>
      <c r="M28" s="96"/>
      <c r="N28" s="108"/>
      <c r="O28" s="109"/>
      <c r="P28" s="96"/>
      <c r="Q28" s="96"/>
      <c r="R28" s="105"/>
      <c r="S28" s="109"/>
      <c r="T28" s="96"/>
      <c r="U28" s="96"/>
      <c r="V28" s="96"/>
      <c r="W28" s="108"/>
      <c r="X28" s="109"/>
      <c r="Y28" s="96"/>
      <c r="Z28" s="96"/>
      <c r="AA28" s="96"/>
      <c r="AB28" s="108"/>
      <c r="AC28" s="109"/>
      <c r="AD28" s="96"/>
      <c r="AE28" s="96"/>
      <c r="AF28" s="105"/>
      <c r="AG28" s="109"/>
      <c r="AH28" s="96"/>
      <c r="AI28" s="108"/>
      <c r="AJ28" s="109"/>
      <c r="AK28" s="96"/>
      <c r="AL28" s="96"/>
      <c r="AM28" s="105"/>
      <c r="AN28" s="109"/>
      <c r="AO28" s="96"/>
      <c r="AP28" s="96"/>
      <c r="AQ28" s="108"/>
      <c r="AR28" s="109"/>
      <c r="AS28" s="96"/>
      <c r="AT28" s="96"/>
      <c r="AU28" s="108"/>
      <c r="AV28" s="109"/>
      <c r="AW28" s="96"/>
      <c r="AX28" s="96"/>
      <c r="AY28" s="96"/>
      <c r="AZ28" s="96"/>
      <c r="BA28" s="96"/>
      <c r="BB28" s="108"/>
    </row>
    <row r="29" spans="1:54" x14ac:dyDescent="0.2">
      <c r="A29" s="64">
        <f>'LISTING PROMO'!C27</f>
        <v>0</v>
      </c>
      <c r="B29" s="104">
        <f>'LISTING PROMO'!E27</f>
        <v>0</v>
      </c>
      <c r="C29" s="106"/>
      <c r="D29" s="107"/>
      <c r="E29" s="95"/>
      <c r="F29" s="95"/>
      <c r="G29" s="95"/>
      <c r="H29" s="95"/>
      <c r="I29" s="108"/>
      <c r="J29" s="109"/>
      <c r="K29" s="96"/>
      <c r="L29" s="96"/>
      <c r="M29" s="96"/>
      <c r="N29" s="108"/>
      <c r="O29" s="109"/>
      <c r="P29" s="96"/>
      <c r="Q29" s="96"/>
      <c r="R29" s="105"/>
      <c r="S29" s="109"/>
      <c r="T29" s="96"/>
      <c r="U29" s="96"/>
      <c r="V29" s="96"/>
      <c r="W29" s="108"/>
      <c r="X29" s="109"/>
      <c r="Y29" s="96"/>
      <c r="Z29" s="96"/>
      <c r="AA29" s="96"/>
      <c r="AB29" s="108"/>
      <c r="AC29" s="109"/>
      <c r="AD29" s="96"/>
      <c r="AE29" s="96"/>
      <c r="AF29" s="105"/>
      <c r="AG29" s="109"/>
      <c r="AH29" s="96"/>
      <c r="AI29" s="108"/>
      <c r="AJ29" s="109"/>
      <c r="AK29" s="96"/>
      <c r="AL29" s="96"/>
      <c r="AM29" s="105"/>
      <c r="AN29" s="109"/>
      <c r="AO29" s="96"/>
      <c r="AP29" s="96"/>
      <c r="AQ29" s="108"/>
      <c r="AR29" s="109"/>
      <c r="AS29" s="96"/>
      <c r="AT29" s="96"/>
      <c r="AU29" s="108"/>
      <c r="AV29" s="109"/>
      <c r="AW29" s="96"/>
      <c r="AX29" s="96"/>
      <c r="AY29" s="96"/>
      <c r="AZ29" s="96"/>
      <c r="BA29" s="96"/>
      <c r="BB29" s="108"/>
    </row>
    <row r="30" spans="1:54" x14ac:dyDescent="0.2">
      <c r="A30" s="64">
        <f>'LISTING PROMO'!C28</f>
        <v>0</v>
      </c>
      <c r="B30" s="104">
        <f>'LISTING PROMO'!E28</f>
        <v>0</v>
      </c>
      <c r="C30" s="106"/>
      <c r="D30" s="107"/>
      <c r="E30" s="95"/>
      <c r="F30" s="95"/>
      <c r="G30" s="95"/>
      <c r="H30" s="95"/>
      <c r="I30" s="108"/>
      <c r="J30" s="109"/>
      <c r="K30" s="96"/>
      <c r="L30" s="96"/>
      <c r="M30" s="96"/>
      <c r="N30" s="108"/>
      <c r="O30" s="109"/>
      <c r="P30" s="96"/>
      <c r="Q30" s="96"/>
      <c r="R30" s="105"/>
      <c r="S30" s="109"/>
      <c r="T30" s="96"/>
      <c r="U30" s="96"/>
      <c r="V30" s="96"/>
      <c r="W30" s="108"/>
      <c r="X30" s="109"/>
      <c r="Y30" s="96"/>
      <c r="Z30" s="96"/>
      <c r="AA30" s="96"/>
      <c r="AB30" s="108"/>
      <c r="AC30" s="109"/>
      <c r="AD30" s="96"/>
      <c r="AE30" s="96"/>
      <c r="AF30" s="105"/>
      <c r="AG30" s="109"/>
      <c r="AH30" s="96"/>
      <c r="AI30" s="108"/>
      <c r="AJ30" s="109"/>
      <c r="AK30" s="96"/>
      <c r="AL30" s="96"/>
      <c r="AM30" s="105"/>
      <c r="AN30" s="109"/>
      <c r="AO30" s="96"/>
      <c r="AP30" s="96"/>
      <c r="AQ30" s="108"/>
      <c r="AR30" s="109"/>
      <c r="AS30" s="96"/>
      <c r="AT30" s="96"/>
      <c r="AU30" s="108"/>
      <c r="AV30" s="109"/>
      <c r="AW30" s="96"/>
      <c r="AX30" s="96"/>
      <c r="AY30" s="96"/>
      <c r="AZ30" s="96"/>
      <c r="BA30" s="96"/>
      <c r="BB30" s="108"/>
    </row>
    <row r="31" spans="1:54" x14ac:dyDescent="0.2">
      <c r="A31" s="64">
        <f>'LISTING PROMO'!C29</f>
        <v>0</v>
      </c>
      <c r="B31" s="104">
        <f>'LISTING PROMO'!E29</f>
        <v>0</v>
      </c>
      <c r="C31" s="106"/>
      <c r="D31" s="107"/>
      <c r="E31" s="95"/>
      <c r="F31" s="95"/>
      <c r="G31" s="95"/>
      <c r="H31" s="95"/>
      <c r="I31" s="108"/>
      <c r="J31" s="109"/>
      <c r="K31" s="96"/>
      <c r="L31" s="96"/>
      <c r="M31" s="96"/>
      <c r="N31" s="108"/>
      <c r="O31" s="109"/>
      <c r="P31" s="96"/>
      <c r="Q31" s="96"/>
      <c r="R31" s="105"/>
      <c r="S31" s="109"/>
      <c r="T31" s="96"/>
      <c r="U31" s="96"/>
      <c r="V31" s="96"/>
      <c r="W31" s="108"/>
      <c r="X31" s="109"/>
      <c r="Y31" s="96"/>
      <c r="Z31" s="96"/>
      <c r="AA31" s="96"/>
      <c r="AB31" s="108"/>
      <c r="AC31" s="109"/>
      <c r="AD31" s="96"/>
      <c r="AE31" s="96"/>
      <c r="AF31" s="105"/>
      <c r="AG31" s="109"/>
      <c r="AH31" s="96"/>
      <c r="AI31" s="108"/>
      <c r="AJ31" s="109"/>
      <c r="AK31" s="96"/>
      <c r="AL31" s="96"/>
      <c r="AM31" s="105"/>
      <c r="AN31" s="109"/>
      <c r="AO31" s="96"/>
      <c r="AP31" s="96"/>
      <c r="AQ31" s="108"/>
      <c r="AR31" s="109"/>
      <c r="AS31" s="96"/>
      <c r="AT31" s="96"/>
      <c r="AU31" s="108"/>
      <c r="AV31" s="109"/>
      <c r="AW31" s="96"/>
      <c r="AX31" s="96"/>
      <c r="AY31" s="96"/>
      <c r="AZ31" s="96"/>
      <c r="BA31" s="96"/>
      <c r="BB31" s="108"/>
    </row>
    <row r="32" spans="1:54" x14ac:dyDescent="0.2">
      <c r="A32" s="64">
        <f>'LISTING PROMO'!C30</f>
        <v>0</v>
      </c>
      <c r="B32" s="104">
        <f>'LISTING PROMO'!E30</f>
        <v>0</v>
      </c>
      <c r="C32" s="106"/>
      <c r="D32" s="107"/>
      <c r="E32" s="95"/>
      <c r="F32" s="95"/>
      <c r="G32" s="95"/>
      <c r="H32" s="95"/>
      <c r="I32" s="108"/>
      <c r="J32" s="109"/>
      <c r="K32" s="96"/>
      <c r="L32" s="96"/>
      <c r="M32" s="96"/>
      <c r="N32" s="108"/>
      <c r="O32" s="109"/>
      <c r="P32" s="96"/>
      <c r="Q32" s="96"/>
      <c r="R32" s="105"/>
      <c r="S32" s="109"/>
      <c r="T32" s="96"/>
      <c r="U32" s="96"/>
      <c r="V32" s="96"/>
      <c r="W32" s="108"/>
      <c r="X32" s="109"/>
      <c r="Y32" s="96"/>
      <c r="Z32" s="96"/>
      <c r="AA32" s="96"/>
      <c r="AB32" s="108"/>
      <c r="AC32" s="109"/>
      <c r="AD32" s="96"/>
      <c r="AE32" s="96"/>
      <c r="AF32" s="105"/>
      <c r="AG32" s="109"/>
      <c r="AH32" s="96"/>
      <c r="AI32" s="108"/>
      <c r="AJ32" s="109"/>
      <c r="AK32" s="96"/>
      <c r="AL32" s="96"/>
      <c r="AM32" s="105"/>
      <c r="AN32" s="109"/>
      <c r="AO32" s="96"/>
      <c r="AP32" s="96"/>
      <c r="AQ32" s="108"/>
      <c r="AR32" s="109"/>
      <c r="AS32" s="96"/>
      <c r="AT32" s="96"/>
      <c r="AU32" s="108"/>
      <c r="AV32" s="109"/>
      <c r="AW32" s="96"/>
      <c r="AX32" s="96"/>
      <c r="AY32" s="96"/>
      <c r="AZ32" s="96"/>
      <c r="BA32" s="96"/>
      <c r="BB32" s="108"/>
    </row>
    <row r="33" spans="1:54" x14ac:dyDescent="0.2">
      <c r="A33" s="64">
        <f>'LISTING PROMO'!C31</f>
        <v>0</v>
      </c>
      <c r="B33" s="104">
        <f>'LISTING PROMO'!E31</f>
        <v>0</v>
      </c>
      <c r="C33" s="106"/>
      <c r="D33" s="107"/>
      <c r="E33" s="95"/>
      <c r="F33" s="95"/>
      <c r="G33" s="95"/>
      <c r="H33" s="95"/>
      <c r="I33" s="108"/>
      <c r="J33" s="109"/>
      <c r="K33" s="96"/>
      <c r="L33" s="96"/>
      <c r="M33" s="96"/>
      <c r="N33" s="108"/>
      <c r="O33" s="109"/>
      <c r="P33" s="96"/>
      <c r="Q33" s="96"/>
      <c r="R33" s="105"/>
      <c r="S33" s="109"/>
      <c r="T33" s="96"/>
      <c r="U33" s="96"/>
      <c r="V33" s="96"/>
      <c r="W33" s="108"/>
      <c r="X33" s="109"/>
      <c r="Y33" s="96"/>
      <c r="Z33" s="96"/>
      <c r="AA33" s="96"/>
      <c r="AB33" s="108"/>
      <c r="AC33" s="109"/>
      <c r="AD33" s="96"/>
      <c r="AE33" s="96"/>
      <c r="AF33" s="105"/>
      <c r="AG33" s="109"/>
      <c r="AH33" s="96"/>
      <c r="AI33" s="108"/>
      <c r="AJ33" s="109"/>
      <c r="AK33" s="96"/>
      <c r="AL33" s="96"/>
      <c r="AM33" s="105"/>
      <c r="AN33" s="109"/>
      <c r="AO33" s="96"/>
      <c r="AP33" s="96"/>
      <c r="AQ33" s="108"/>
      <c r="AR33" s="109"/>
      <c r="AS33" s="96"/>
      <c r="AT33" s="96"/>
      <c r="AU33" s="108"/>
      <c r="AV33" s="109"/>
      <c r="AW33" s="96"/>
      <c r="AX33" s="96"/>
      <c r="AY33" s="96"/>
      <c r="AZ33" s="96"/>
      <c r="BA33" s="96"/>
      <c r="BB33" s="108"/>
    </row>
    <row r="34" spans="1:54" x14ac:dyDescent="0.2">
      <c r="A34" s="64">
        <f>'LISTING PROMO'!C32</f>
        <v>0</v>
      </c>
      <c r="B34" s="104">
        <f>'LISTING PROMO'!E32</f>
        <v>0</v>
      </c>
      <c r="C34" s="106"/>
      <c r="D34" s="107"/>
      <c r="E34" s="95"/>
      <c r="F34" s="95"/>
      <c r="G34" s="95"/>
      <c r="H34" s="95"/>
      <c r="I34" s="108"/>
      <c r="J34" s="109"/>
      <c r="K34" s="96"/>
      <c r="L34" s="96"/>
      <c r="M34" s="96"/>
      <c r="N34" s="108"/>
      <c r="O34" s="109"/>
      <c r="P34" s="96"/>
      <c r="Q34" s="96"/>
      <c r="R34" s="105"/>
      <c r="S34" s="109"/>
      <c r="T34" s="96"/>
      <c r="U34" s="96"/>
      <c r="V34" s="96"/>
      <c r="W34" s="108"/>
      <c r="X34" s="109"/>
      <c r="Y34" s="96"/>
      <c r="Z34" s="96"/>
      <c r="AA34" s="96"/>
      <c r="AB34" s="108"/>
      <c r="AC34" s="109"/>
      <c r="AD34" s="96"/>
      <c r="AE34" s="96"/>
      <c r="AF34" s="105"/>
      <c r="AG34" s="109"/>
      <c r="AH34" s="96"/>
      <c r="AI34" s="108"/>
      <c r="AJ34" s="109"/>
      <c r="AK34" s="96"/>
      <c r="AL34" s="96"/>
      <c r="AM34" s="105"/>
      <c r="AN34" s="109"/>
      <c r="AO34" s="96"/>
      <c r="AP34" s="96"/>
      <c r="AQ34" s="108"/>
      <c r="AR34" s="109"/>
      <c r="AS34" s="96"/>
      <c r="AT34" s="96"/>
      <c r="AU34" s="108"/>
      <c r="AV34" s="109"/>
      <c r="AW34" s="96"/>
      <c r="AX34" s="96"/>
      <c r="AY34" s="96"/>
      <c r="AZ34" s="96"/>
      <c r="BA34" s="96"/>
      <c r="BB34" s="108"/>
    </row>
    <row r="35" spans="1:54" x14ac:dyDescent="0.2">
      <c r="A35" s="64">
        <f>'LISTING PROMO'!C33</f>
        <v>0</v>
      </c>
      <c r="B35" s="104">
        <f>'LISTING PROMO'!E33</f>
        <v>0</v>
      </c>
      <c r="C35" s="106"/>
      <c r="D35" s="107"/>
      <c r="E35" s="95"/>
      <c r="F35" s="95"/>
      <c r="G35" s="95"/>
      <c r="H35" s="95"/>
      <c r="I35" s="108"/>
      <c r="J35" s="109"/>
      <c r="K35" s="96"/>
      <c r="L35" s="96"/>
      <c r="M35" s="96"/>
      <c r="N35" s="108"/>
      <c r="O35" s="109"/>
      <c r="P35" s="96"/>
      <c r="Q35" s="96"/>
      <c r="R35" s="105"/>
      <c r="S35" s="109"/>
      <c r="T35" s="96"/>
      <c r="U35" s="96"/>
      <c r="V35" s="96"/>
      <c r="W35" s="108"/>
      <c r="X35" s="109"/>
      <c r="Y35" s="96"/>
      <c r="Z35" s="96"/>
      <c r="AA35" s="96"/>
      <c r="AB35" s="108"/>
      <c r="AC35" s="109"/>
      <c r="AD35" s="96"/>
      <c r="AE35" s="96"/>
      <c r="AF35" s="105"/>
      <c r="AG35" s="109"/>
      <c r="AH35" s="96"/>
      <c r="AI35" s="108"/>
      <c r="AJ35" s="109"/>
      <c r="AK35" s="96"/>
      <c r="AL35" s="96"/>
      <c r="AM35" s="105"/>
      <c r="AN35" s="109"/>
      <c r="AO35" s="96"/>
      <c r="AP35" s="96"/>
      <c r="AQ35" s="108"/>
      <c r="AR35" s="109"/>
      <c r="AS35" s="96"/>
      <c r="AT35" s="96"/>
      <c r="AU35" s="108"/>
      <c r="AV35" s="109"/>
      <c r="AW35" s="96"/>
      <c r="AX35" s="96"/>
      <c r="AY35" s="96"/>
      <c r="AZ35" s="96"/>
      <c r="BA35" s="96"/>
      <c r="BB35" s="108"/>
    </row>
    <row r="36" spans="1:54" x14ac:dyDescent="0.2">
      <c r="A36" s="64">
        <f>'LISTING PROMO'!C34</f>
        <v>0</v>
      </c>
      <c r="B36" s="104">
        <f>'LISTING PROMO'!E34</f>
        <v>0</v>
      </c>
      <c r="C36" s="106"/>
      <c r="D36" s="107"/>
      <c r="E36" s="95"/>
      <c r="F36" s="95"/>
      <c r="G36" s="95"/>
      <c r="H36" s="95"/>
      <c r="I36" s="108"/>
      <c r="J36" s="109"/>
      <c r="K36" s="96"/>
      <c r="L36" s="96"/>
      <c r="M36" s="96"/>
      <c r="N36" s="108"/>
      <c r="O36" s="109"/>
      <c r="P36" s="96"/>
      <c r="Q36" s="96"/>
      <c r="R36" s="105"/>
      <c r="S36" s="109"/>
      <c r="T36" s="96"/>
      <c r="U36" s="96"/>
      <c r="V36" s="96"/>
      <c r="W36" s="108"/>
      <c r="X36" s="109"/>
      <c r="Y36" s="96"/>
      <c r="Z36" s="96"/>
      <c r="AA36" s="96"/>
      <c r="AB36" s="108"/>
      <c r="AC36" s="109"/>
      <c r="AD36" s="96"/>
      <c r="AE36" s="96"/>
      <c r="AF36" s="105"/>
      <c r="AG36" s="109"/>
      <c r="AH36" s="96"/>
      <c r="AI36" s="108"/>
      <c r="AJ36" s="109"/>
      <c r="AK36" s="96"/>
      <c r="AL36" s="96"/>
      <c r="AM36" s="105"/>
      <c r="AN36" s="109"/>
      <c r="AO36" s="96"/>
      <c r="AP36" s="96"/>
      <c r="AQ36" s="108"/>
      <c r="AR36" s="109"/>
      <c r="AS36" s="96"/>
      <c r="AT36" s="96"/>
      <c r="AU36" s="108"/>
      <c r="AV36" s="109"/>
      <c r="AW36" s="96"/>
      <c r="AX36" s="96"/>
      <c r="AY36" s="96"/>
      <c r="AZ36" s="96"/>
      <c r="BA36" s="96"/>
      <c r="BB36" s="108"/>
    </row>
    <row r="37" spans="1:54" ht="13.5" thickBot="1" x14ac:dyDescent="0.25">
      <c r="A37" s="64">
        <f>'LISTING PROMO'!C35</f>
        <v>0</v>
      </c>
      <c r="B37" s="104">
        <f>'LISTING PROMO'!E35</f>
        <v>0</v>
      </c>
      <c r="C37" s="106"/>
      <c r="D37" s="107"/>
      <c r="E37" s="95"/>
      <c r="F37" s="95"/>
      <c r="G37" s="95"/>
      <c r="H37" s="95"/>
      <c r="I37" s="108"/>
      <c r="J37" s="109"/>
      <c r="K37" s="96"/>
      <c r="L37" s="96"/>
      <c r="M37" s="96"/>
      <c r="N37" s="108"/>
      <c r="O37" s="109"/>
      <c r="P37" s="96"/>
      <c r="Q37" s="96"/>
      <c r="R37" s="105"/>
      <c r="S37" s="109"/>
      <c r="T37" s="96"/>
      <c r="U37" s="96"/>
      <c r="V37" s="96"/>
      <c r="W37" s="108"/>
      <c r="X37" s="109"/>
      <c r="Y37" s="96"/>
      <c r="Z37" s="96"/>
      <c r="AA37" s="96"/>
      <c r="AB37" s="108"/>
      <c r="AC37" s="109"/>
      <c r="AD37" s="96"/>
      <c r="AE37" s="96"/>
      <c r="AF37" s="105"/>
      <c r="AG37" s="109"/>
      <c r="AH37" s="96"/>
      <c r="AI37" s="108"/>
      <c r="AJ37" s="109"/>
      <c r="AK37" s="96"/>
      <c r="AL37" s="96"/>
      <c r="AM37" s="105"/>
      <c r="AN37" s="114"/>
      <c r="AO37" s="115"/>
      <c r="AP37" s="115"/>
      <c r="AQ37" s="116"/>
      <c r="AR37" s="109"/>
      <c r="AS37" s="96"/>
      <c r="AT37" s="96"/>
      <c r="AU37" s="108"/>
      <c r="AV37" s="109"/>
      <c r="AW37" s="96"/>
      <c r="AX37" s="96"/>
      <c r="AY37" s="96"/>
      <c r="AZ37" s="96"/>
      <c r="BA37" s="96"/>
      <c r="BB37" s="108"/>
    </row>
    <row r="38" spans="1:54" ht="13.5" thickBot="1" x14ac:dyDescent="0.25">
      <c r="A38" s="64">
        <f>'LISTING PROMO'!C36</f>
        <v>0</v>
      </c>
      <c r="B38" s="104">
        <f>'LISTING PROMO'!E36</f>
        <v>0</v>
      </c>
      <c r="C38" s="106"/>
      <c r="D38" s="117"/>
      <c r="E38" s="118"/>
      <c r="F38" s="118"/>
      <c r="G38" s="118"/>
      <c r="H38" s="118"/>
      <c r="I38" s="116"/>
      <c r="J38" s="114"/>
      <c r="K38" s="115"/>
      <c r="L38" s="115"/>
      <c r="M38" s="115"/>
      <c r="N38" s="116"/>
      <c r="O38" s="114"/>
      <c r="P38" s="115"/>
      <c r="Q38" s="115"/>
      <c r="R38" s="119"/>
      <c r="S38" s="114"/>
      <c r="T38" s="115"/>
      <c r="U38" s="115"/>
      <c r="V38" s="115"/>
      <c r="W38" s="116"/>
      <c r="X38" s="114"/>
      <c r="Y38" s="115"/>
      <c r="Z38" s="115"/>
      <c r="AA38" s="115"/>
      <c r="AB38" s="116"/>
      <c r="AC38" s="114"/>
      <c r="AD38" s="115"/>
      <c r="AE38" s="115"/>
      <c r="AF38" s="119"/>
      <c r="AG38" s="114"/>
      <c r="AH38" s="115"/>
      <c r="AI38" s="116"/>
      <c r="AJ38" s="114"/>
      <c r="AK38" s="115"/>
      <c r="AL38" s="115"/>
      <c r="AM38" s="115"/>
      <c r="AN38" s="120"/>
      <c r="AO38" s="120"/>
      <c r="AP38" s="120"/>
      <c r="AQ38" s="121"/>
      <c r="AR38" s="114"/>
      <c r="AS38" s="115"/>
      <c r="AT38" s="115"/>
      <c r="AU38" s="116"/>
      <c r="AV38" s="114"/>
      <c r="AW38" s="115"/>
      <c r="AX38" s="115"/>
      <c r="AY38" s="115"/>
      <c r="AZ38" s="115"/>
      <c r="BA38" s="115"/>
      <c r="BB38" s="116"/>
    </row>
  </sheetData>
  <sheetProtection selectLockedCells="1"/>
  <mergeCells count="19">
    <mergeCell ref="B2:B3"/>
    <mergeCell ref="A2:A3"/>
    <mergeCell ref="D2:I2"/>
    <mergeCell ref="J2:N2"/>
    <mergeCell ref="D1:N1"/>
    <mergeCell ref="O2:R2"/>
    <mergeCell ref="C2:C3"/>
    <mergeCell ref="S2:W2"/>
    <mergeCell ref="X2:AB2"/>
    <mergeCell ref="O1:AB1"/>
    <mergeCell ref="AR2:AU2"/>
    <mergeCell ref="AV2:BB2"/>
    <mergeCell ref="AR1:BB1"/>
    <mergeCell ref="AC2:AF2"/>
    <mergeCell ref="AG2:AI2"/>
    <mergeCell ref="AC1:AI1"/>
    <mergeCell ref="AJ2:AM2"/>
    <mergeCell ref="AN2:AQ2"/>
    <mergeCell ref="AJ1:AQ1"/>
  </mergeCells>
  <phoneticPr fontId="17" type="noConversion"/>
  <dataValidations count="1">
    <dataValidation type="list" allowBlank="1" showInputMessage="1" showErrorMessage="1" sqref="AP4 AQ5 AW4 X4 J4 E4 F4 AV4 K4 O4 BB7 H4 I4 AY4 AI4 T5 AU4 L4 W6 AX4 AZ4 AN4 AA4 BA4 G4 AG4 AH4 W4 Y4 Q4 S4 V4 M6 BB4 BB5 BA5 E5 F5 G5 H5 I5 J5 K5 L5 P4 M5 N5 O5 P5 Q5 R5 S5 AO4 AQ4 AR4 AS4 N4 AT4 U4 T4 M4 AB4 AC4 AD4 AE4 AF4 AJ4 AK4 AL4 AM4 U5 V5 X5 Y5 Z5 AA5 N6 O6 P6 Q6 R6 S6 T6 U6 V6 X6 Y6 Z6 AA6 AB6 D7 E7 F7 G7 H7 I7 J7 K7 L7 M7 N7 O7 P7 Q7 R7 S7 T7 U7 V7 W7 X7 Y7 Z7 AA7 AB7 AC7 AD7 AE7 AF7 AG7 AH7 AI7 AR7 AS7 AT7 AU7 AV7 AW7 AX7 AY7 AZ7 BA7 R4 D6 E6 F6 G6 H6 I6 J6 K6 L6 Z4 AB5 AC5 AD5 AE5 AF5 AG5 AH5 AI5 W5 AJ5 AK5 AL5 AM5 AN5 AO5 AP5 AR5 AS5 AT5 AU5 AV5 AW5 AX5 AY5 AZ5" xr:uid="{A534C6DF-200F-466D-AD0D-6B683110D709}">
      <formula1>competences</formula1>
    </dataValidation>
  </dataValidations>
  <pageMargins left="0.7" right="0.7" top="0.75" bottom="0.75" header="0.3" footer="0.3"/>
  <tableParts count="1">
    <tablePart r:id="rId1"/>
  </tableParts>
  <extLst>
    <ext xmlns:x14="http://schemas.microsoft.com/office/spreadsheetml/2009/9/main" uri="{CCE6A557-97BC-4b89-ADB6-D9C93CAAB3DF}">
      <x14:dataValidations xmlns:xm="http://schemas.microsoft.com/office/excel/2006/main" count="1">
        <x14:dataValidation type="list" allowBlank="1" showInputMessage="1" showErrorMessage="1" xr:uid="{294D7E30-1831-4F33-A903-18B4A7DBA79B}">
          <x14:formula1>
            <xm:f>listes!$C$1:$C$11</xm:f>
          </x14:formula1>
          <xm:sqref>C1:C2 C4:C1048576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37FAC6-4312-4429-8840-269BA8926B2D}">
  <sheetPr codeName="Feuil9">
    <tabColor rgb="FF00B0F0"/>
  </sheetPr>
  <dimension ref="A1:BB38"/>
  <sheetViews>
    <sheetView workbookViewId="0">
      <pane xSplit="3" ySplit="3" topLeftCell="D4" activePane="bottomRight" state="frozen"/>
      <selection pane="topRight" activeCell="D1" sqref="D1"/>
      <selection pane="bottomLeft" activeCell="A4" sqref="A4"/>
      <selection pane="bottomRight" activeCell="D13" sqref="D13"/>
    </sheetView>
  </sheetViews>
  <sheetFormatPr baseColWidth="10" defaultRowHeight="12.75" x14ac:dyDescent="0.2"/>
  <cols>
    <col min="1" max="1" width="11.7109375" style="63" customWidth="1"/>
    <col min="2" max="2" width="11.7109375" style="99" customWidth="1"/>
    <col min="3" max="3" width="11.7109375" style="92" customWidth="1"/>
    <col min="4" max="8" width="19.85546875" style="93" customWidth="1"/>
    <col min="9" max="9" width="12.7109375" style="92" customWidth="1"/>
    <col min="10" max="13" width="19.85546875" style="92" customWidth="1"/>
    <col min="14" max="14" width="12.7109375" style="92" customWidth="1"/>
    <col min="15" max="17" width="19.85546875" style="92" customWidth="1"/>
    <col min="18" max="18" width="12.7109375" style="92" customWidth="1"/>
    <col min="19" max="22" width="19.85546875" style="92" customWidth="1"/>
    <col min="23" max="23" width="12.7109375" style="92" customWidth="1"/>
    <col min="24" max="27" width="19.85546875" style="92" customWidth="1"/>
    <col min="28" max="28" width="12.7109375" style="92" customWidth="1"/>
    <col min="29" max="31" width="19.85546875" style="92" customWidth="1"/>
    <col min="32" max="32" width="12.5703125" style="92" customWidth="1"/>
    <col min="33" max="34" width="19.85546875" style="92" customWidth="1"/>
    <col min="35" max="35" width="12.5703125" style="92" customWidth="1"/>
    <col min="36" max="38" width="19.85546875" style="92" customWidth="1"/>
    <col min="39" max="39" width="12.5703125" style="92" customWidth="1"/>
    <col min="40" max="42" width="19.85546875" style="92" customWidth="1"/>
    <col min="43" max="43" width="12.5703125" style="92" customWidth="1"/>
    <col min="44" max="46" width="19.85546875" style="92" customWidth="1"/>
    <col min="47" max="47" width="12.5703125" style="92" customWidth="1"/>
    <col min="48" max="53" width="19.85546875" style="92" customWidth="1"/>
    <col min="54" max="54" width="12.5703125" style="92" customWidth="1"/>
  </cols>
  <sheetData>
    <row r="1" spans="1:54" ht="18" customHeight="1" thickBot="1" x14ac:dyDescent="0.25">
      <c r="A1" s="64"/>
      <c r="B1" s="104"/>
      <c r="C1" s="68"/>
      <c r="D1" s="268" t="s">
        <v>236</v>
      </c>
      <c r="E1" s="269"/>
      <c r="F1" s="269"/>
      <c r="G1" s="269"/>
      <c r="H1" s="269"/>
      <c r="I1" s="269"/>
      <c r="J1" s="269"/>
      <c r="K1" s="269"/>
      <c r="L1" s="269"/>
      <c r="M1" s="269"/>
      <c r="N1" s="270"/>
      <c r="O1" s="271" t="s">
        <v>237</v>
      </c>
      <c r="P1" s="272"/>
      <c r="Q1" s="272"/>
      <c r="R1" s="272"/>
      <c r="S1" s="273"/>
      <c r="T1" s="273"/>
      <c r="U1" s="273"/>
      <c r="V1" s="273"/>
      <c r="W1" s="273"/>
      <c r="X1" s="273"/>
      <c r="Y1" s="273"/>
      <c r="Z1" s="273"/>
      <c r="AA1" s="273"/>
      <c r="AB1" s="274"/>
      <c r="AC1" s="275" t="s">
        <v>238</v>
      </c>
      <c r="AD1" s="276"/>
      <c r="AE1" s="276"/>
      <c r="AF1" s="276"/>
      <c r="AG1" s="277"/>
      <c r="AH1" s="277"/>
      <c r="AI1" s="278"/>
      <c r="AJ1" s="279" t="s">
        <v>248</v>
      </c>
      <c r="AK1" s="280"/>
      <c r="AL1" s="280"/>
      <c r="AM1" s="280"/>
      <c r="AN1" s="281"/>
      <c r="AO1" s="281"/>
      <c r="AP1" s="281"/>
      <c r="AQ1" s="282"/>
      <c r="AR1" s="283" t="s">
        <v>258</v>
      </c>
      <c r="AS1" s="284"/>
      <c r="AT1" s="284"/>
      <c r="AU1" s="284"/>
      <c r="AV1" s="284"/>
      <c r="AW1" s="284"/>
      <c r="AX1" s="284"/>
      <c r="AY1" s="284"/>
      <c r="AZ1" s="284"/>
      <c r="BA1" s="284"/>
      <c r="BB1" s="285"/>
    </row>
    <row r="2" spans="1:54" s="63" customFormat="1" ht="36.75" customHeight="1" x14ac:dyDescent="0.2">
      <c r="A2" s="257" t="s">
        <v>200</v>
      </c>
      <c r="B2" s="257" t="s">
        <v>201</v>
      </c>
      <c r="C2" s="246" t="s">
        <v>81</v>
      </c>
      <c r="D2" s="259" t="s">
        <v>234</v>
      </c>
      <c r="E2" s="260"/>
      <c r="F2" s="260"/>
      <c r="G2" s="260"/>
      <c r="H2" s="260"/>
      <c r="I2" s="261"/>
      <c r="J2" s="262" t="s">
        <v>235</v>
      </c>
      <c r="K2" s="263"/>
      <c r="L2" s="263"/>
      <c r="M2" s="263"/>
      <c r="N2" s="264"/>
      <c r="O2" s="243" t="s">
        <v>233</v>
      </c>
      <c r="P2" s="244"/>
      <c r="Q2" s="244"/>
      <c r="R2" s="245"/>
      <c r="S2" s="248" t="s">
        <v>221</v>
      </c>
      <c r="T2" s="249"/>
      <c r="U2" s="249"/>
      <c r="V2" s="249"/>
      <c r="W2" s="250"/>
      <c r="X2" s="251" t="s">
        <v>227</v>
      </c>
      <c r="Y2" s="252"/>
      <c r="Z2" s="252"/>
      <c r="AA2" s="252"/>
      <c r="AB2" s="253"/>
      <c r="AC2" s="225" t="s">
        <v>239</v>
      </c>
      <c r="AD2" s="226"/>
      <c r="AE2" s="226"/>
      <c r="AF2" s="227"/>
      <c r="AG2" s="228" t="s">
        <v>244</v>
      </c>
      <c r="AH2" s="229"/>
      <c r="AI2" s="230"/>
      <c r="AJ2" s="234" t="s">
        <v>249</v>
      </c>
      <c r="AK2" s="235"/>
      <c r="AL2" s="235"/>
      <c r="AM2" s="236"/>
      <c r="AN2" s="237" t="s">
        <v>253</v>
      </c>
      <c r="AO2" s="238"/>
      <c r="AP2" s="238"/>
      <c r="AQ2" s="239"/>
      <c r="AR2" s="216" t="s">
        <v>259</v>
      </c>
      <c r="AS2" s="217"/>
      <c r="AT2" s="217"/>
      <c r="AU2" s="218"/>
      <c r="AV2" s="219" t="s">
        <v>264</v>
      </c>
      <c r="AW2" s="220"/>
      <c r="AX2" s="220"/>
      <c r="AY2" s="220"/>
      <c r="AZ2" s="220"/>
      <c r="BA2" s="220"/>
      <c r="BB2" s="221"/>
    </row>
    <row r="3" spans="1:54" s="99" customFormat="1" ht="140.25" x14ac:dyDescent="0.2">
      <c r="A3" s="258"/>
      <c r="B3" s="258"/>
      <c r="C3" s="247"/>
      <c r="D3" s="122" t="s">
        <v>206</v>
      </c>
      <c r="E3" s="123" t="s">
        <v>207</v>
      </c>
      <c r="F3" s="123" t="s">
        <v>208</v>
      </c>
      <c r="G3" s="123" t="s">
        <v>209</v>
      </c>
      <c r="H3" s="123" t="s">
        <v>210</v>
      </c>
      <c r="I3" s="124" t="s">
        <v>215</v>
      </c>
      <c r="J3" s="122" t="s">
        <v>211</v>
      </c>
      <c r="K3" s="123" t="s">
        <v>212</v>
      </c>
      <c r="L3" s="123" t="s">
        <v>213</v>
      </c>
      <c r="M3" s="123" t="s">
        <v>214</v>
      </c>
      <c r="N3" s="125" t="s">
        <v>216</v>
      </c>
      <c r="O3" s="122" t="s">
        <v>217</v>
      </c>
      <c r="P3" s="123" t="s">
        <v>218</v>
      </c>
      <c r="Q3" s="123" t="s">
        <v>219</v>
      </c>
      <c r="R3" s="126" t="s">
        <v>220</v>
      </c>
      <c r="S3" s="122" t="s">
        <v>222</v>
      </c>
      <c r="T3" s="123" t="s">
        <v>223</v>
      </c>
      <c r="U3" s="123" t="s">
        <v>224</v>
      </c>
      <c r="V3" s="123" t="s">
        <v>225</v>
      </c>
      <c r="W3" s="127" t="s">
        <v>226</v>
      </c>
      <c r="X3" s="122" t="s">
        <v>228</v>
      </c>
      <c r="Y3" s="123" t="s">
        <v>229</v>
      </c>
      <c r="Z3" s="123" t="s">
        <v>230</v>
      </c>
      <c r="AA3" s="123" t="s">
        <v>231</v>
      </c>
      <c r="AB3" s="128" t="s">
        <v>232</v>
      </c>
      <c r="AC3" s="122" t="s">
        <v>240</v>
      </c>
      <c r="AD3" s="123" t="s">
        <v>241</v>
      </c>
      <c r="AE3" s="123" t="s">
        <v>242</v>
      </c>
      <c r="AF3" s="129" t="s">
        <v>243</v>
      </c>
      <c r="AG3" s="122" t="s">
        <v>245</v>
      </c>
      <c r="AH3" s="123" t="s">
        <v>246</v>
      </c>
      <c r="AI3" s="130" t="s">
        <v>247</v>
      </c>
      <c r="AJ3" s="122" t="s">
        <v>250</v>
      </c>
      <c r="AK3" s="123" t="s">
        <v>274</v>
      </c>
      <c r="AL3" s="123" t="s">
        <v>251</v>
      </c>
      <c r="AM3" s="131" t="s">
        <v>252</v>
      </c>
      <c r="AN3" s="122" t="s">
        <v>254</v>
      </c>
      <c r="AO3" s="123" t="s">
        <v>255</v>
      </c>
      <c r="AP3" s="123" t="s">
        <v>256</v>
      </c>
      <c r="AQ3" s="132" t="s">
        <v>257</v>
      </c>
      <c r="AR3" s="122" t="s">
        <v>260</v>
      </c>
      <c r="AS3" s="123" t="s">
        <v>261</v>
      </c>
      <c r="AT3" s="123" t="s">
        <v>262</v>
      </c>
      <c r="AU3" s="133" t="s">
        <v>263</v>
      </c>
      <c r="AV3" s="122" t="s">
        <v>265</v>
      </c>
      <c r="AW3" s="123" t="s">
        <v>266</v>
      </c>
      <c r="AX3" s="123" t="s">
        <v>267</v>
      </c>
      <c r="AY3" s="123" t="s">
        <v>268</v>
      </c>
      <c r="AZ3" s="123" t="s">
        <v>271</v>
      </c>
      <c r="BA3" s="123" t="s">
        <v>269</v>
      </c>
      <c r="BB3" s="134" t="s">
        <v>270</v>
      </c>
    </row>
    <row r="4" spans="1:54" x14ac:dyDescent="0.2">
      <c r="A4" s="64" t="str">
        <f>'LISTING PROMO'!C2</f>
        <v>TEST</v>
      </c>
      <c r="B4" s="104" t="str">
        <f>'LISTING PROMO'!E2</f>
        <v>Prénom Test</v>
      </c>
      <c r="C4" s="106" t="s">
        <v>6</v>
      </c>
      <c r="D4" s="107"/>
      <c r="E4" s="95"/>
      <c r="F4" s="95"/>
      <c r="G4" s="95"/>
      <c r="H4" s="95"/>
      <c r="I4" s="108"/>
      <c r="J4" s="109"/>
      <c r="K4" s="96"/>
      <c r="L4" s="96"/>
      <c r="M4" s="96"/>
      <c r="N4" s="108"/>
      <c r="O4" s="109"/>
      <c r="P4" s="96"/>
      <c r="Q4" s="96"/>
      <c r="R4" s="105"/>
      <c r="S4" s="109"/>
      <c r="T4" s="96"/>
      <c r="U4" s="96"/>
      <c r="V4" s="96"/>
      <c r="W4" s="108"/>
      <c r="X4" s="109" t="s">
        <v>297</v>
      </c>
      <c r="Y4" s="96" t="s">
        <v>297</v>
      </c>
      <c r="Z4" s="96" t="s">
        <v>297</v>
      </c>
      <c r="AA4" s="96" t="s">
        <v>297</v>
      </c>
      <c r="AB4" s="108" t="s">
        <v>297</v>
      </c>
      <c r="AC4" s="110" t="s">
        <v>297</v>
      </c>
      <c r="AD4" s="111" t="s">
        <v>297</v>
      </c>
      <c r="AE4" s="111" t="s">
        <v>297</v>
      </c>
      <c r="AF4" s="112" t="s">
        <v>297</v>
      </c>
      <c r="AG4" s="110" t="s">
        <v>297</v>
      </c>
      <c r="AH4" s="111" t="s">
        <v>297</v>
      </c>
      <c r="AI4" s="113" t="s">
        <v>297</v>
      </c>
      <c r="AJ4" s="110" t="s">
        <v>297</v>
      </c>
      <c r="AK4" s="111" t="s">
        <v>297</v>
      </c>
      <c r="AL4" s="111" t="s">
        <v>297</v>
      </c>
      <c r="AM4" s="112" t="s">
        <v>297</v>
      </c>
      <c r="AN4" s="110" t="s">
        <v>297</v>
      </c>
      <c r="AO4" s="111" t="s">
        <v>297</v>
      </c>
      <c r="AP4" s="111" t="s">
        <v>297</v>
      </c>
      <c r="AQ4" s="113" t="s">
        <v>297</v>
      </c>
      <c r="AR4" s="110" t="s">
        <v>297</v>
      </c>
      <c r="AS4" s="111" t="s">
        <v>297</v>
      </c>
      <c r="AT4" s="111" t="s">
        <v>297</v>
      </c>
      <c r="AU4" s="113" t="s">
        <v>297</v>
      </c>
      <c r="AV4" s="110" t="s">
        <v>297</v>
      </c>
      <c r="AW4" s="111" t="s">
        <v>297</v>
      </c>
      <c r="AX4" s="111" t="s">
        <v>297</v>
      </c>
      <c r="AY4" s="111" t="s">
        <v>297</v>
      </c>
      <c r="AZ4" s="111" t="s">
        <v>297</v>
      </c>
      <c r="BA4" s="111" t="s">
        <v>297</v>
      </c>
      <c r="BB4" s="113" t="s">
        <v>297</v>
      </c>
    </row>
    <row r="5" spans="1:54" x14ac:dyDescent="0.2">
      <c r="A5" s="64" t="str">
        <f>'LISTING PROMO'!C3</f>
        <v>test</v>
      </c>
      <c r="B5" s="104">
        <f>'LISTING PROMO'!E3</f>
        <v>0</v>
      </c>
      <c r="C5" s="106" t="s">
        <v>193</v>
      </c>
      <c r="D5" s="107"/>
      <c r="E5" s="95"/>
      <c r="F5" s="95"/>
      <c r="G5" s="95"/>
      <c r="H5" s="95"/>
      <c r="I5" s="108"/>
      <c r="J5" s="109"/>
      <c r="K5" s="96"/>
      <c r="L5" s="96"/>
      <c r="M5" s="96"/>
      <c r="N5" s="108"/>
      <c r="O5" s="109"/>
      <c r="P5" s="96"/>
      <c r="Q5" s="96"/>
      <c r="R5" s="105"/>
      <c r="S5" s="109"/>
      <c r="T5" s="96"/>
      <c r="U5" s="96"/>
      <c r="V5" s="96"/>
      <c r="W5" s="108"/>
      <c r="X5" s="109"/>
      <c r="Y5" s="96"/>
      <c r="Z5" s="96"/>
      <c r="AA5" s="96"/>
      <c r="AB5" s="108"/>
      <c r="AC5" s="109"/>
      <c r="AD5" s="96"/>
      <c r="AE5" s="96"/>
      <c r="AF5" s="105"/>
      <c r="AG5" s="109"/>
      <c r="AH5" s="96"/>
      <c r="AI5" s="108"/>
      <c r="AJ5" s="109"/>
      <c r="AK5" s="96"/>
      <c r="AL5" s="96"/>
      <c r="AM5" s="105"/>
      <c r="AN5" s="109"/>
      <c r="AO5" s="96"/>
      <c r="AP5" s="96"/>
      <c r="AQ5" s="108"/>
      <c r="AR5" s="109"/>
      <c r="AS5" s="96"/>
      <c r="AT5" s="96"/>
      <c r="AU5" s="108"/>
      <c r="AV5" s="109"/>
      <c r="AW5" s="96"/>
      <c r="AX5" s="96"/>
      <c r="AY5" s="96"/>
      <c r="AZ5" s="96"/>
      <c r="BA5" s="96"/>
      <c r="BB5" s="108"/>
    </row>
    <row r="6" spans="1:54" x14ac:dyDescent="0.2">
      <c r="A6" s="64">
        <f>'LISTING PROMO'!C4</f>
        <v>0</v>
      </c>
      <c r="B6" s="104">
        <f>'LISTING PROMO'!E4</f>
        <v>0</v>
      </c>
      <c r="C6" s="106" t="s">
        <v>193</v>
      </c>
      <c r="D6" s="107"/>
      <c r="E6" s="95"/>
      <c r="F6" s="95"/>
      <c r="G6" s="95"/>
      <c r="H6" s="95"/>
      <c r="I6" s="108"/>
      <c r="J6" s="109"/>
      <c r="K6" s="96"/>
      <c r="L6" s="96"/>
      <c r="M6" s="96"/>
      <c r="N6" s="108"/>
      <c r="O6" s="109"/>
      <c r="P6" s="96"/>
      <c r="Q6" s="96"/>
      <c r="R6" s="105"/>
      <c r="S6" s="109"/>
      <c r="T6" s="96"/>
      <c r="U6" s="96"/>
      <c r="V6" s="96"/>
      <c r="W6" s="108"/>
      <c r="X6" s="109"/>
      <c r="Y6" s="96"/>
      <c r="Z6" s="96"/>
      <c r="AA6" s="96"/>
      <c r="AB6" s="108"/>
      <c r="AC6" s="109"/>
      <c r="AD6" s="96"/>
      <c r="AE6" s="96"/>
      <c r="AF6" s="105"/>
      <c r="AG6" s="109"/>
      <c r="AH6" s="96"/>
      <c r="AI6" s="108"/>
      <c r="AJ6" s="109"/>
      <c r="AK6" s="96"/>
      <c r="AL6" s="96"/>
      <c r="AM6" s="105"/>
      <c r="AN6" s="109"/>
      <c r="AO6" s="96"/>
      <c r="AP6" s="96"/>
      <c r="AQ6" s="108"/>
      <c r="AR6" s="109"/>
      <c r="AS6" s="96"/>
      <c r="AT6" s="96"/>
      <c r="AU6" s="108"/>
      <c r="AV6" s="109"/>
      <c r="AW6" s="96"/>
      <c r="AX6" s="96"/>
      <c r="AY6" s="96"/>
      <c r="AZ6" s="96"/>
      <c r="BA6" s="96"/>
      <c r="BB6" s="108"/>
    </row>
    <row r="7" spans="1:54" x14ac:dyDescent="0.2">
      <c r="A7" s="64">
        <f>'LISTING PROMO'!C5</f>
        <v>0</v>
      </c>
      <c r="B7" s="104">
        <f>'LISTING PROMO'!E5</f>
        <v>0</v>
      </c>
      <c r="C7" s="106" t="s">
        <v>193</v>
      </c>
      <c r="D7" s="107"/>
      <c r="E7" s="95"/>
      <c r="F7" s="95"/>
      <c r="G7" s="95"/>
      <c r="H7" s="95"/>
      <c r="I7" s="108"/>
      <c r="J7" s="109"/>
      <c r="K7" s="96"/>
      <c r="L7" s="96"/>
      <c r="M7" s="96"/>
      <c r="N7" s="108"/>
      <c r="O7" s="109"/>
      <c r="P7" s="96"/>
      <c r="Q7" s="96"/>
      <c r="R7" s="105"/>
      <c r="S7" s="109"/>
      <c r="T7" s="96"/>
      <c r="U7" s="96"/>
      <c r="V7" s="96"/>
      <c r="W7" s="108"/>
      <c r="X7" s="109"/>
      <c r="Y7" s="96"/>
      <c r="Z7" s="96"/>
      <c r="AA7" s="96"/>
      <c r="AB7" s="108"/>
      <c r="AC7" s="109"/>
      <c r="AD7" s="96"/>
      <c r="AE7" s="96"/>
      <c r="AF7" s="105"/>
      <c r="AG7" s="109"/>
      <c r="AH7" s="96"/>
      <c r="AI7" s="108"/>
      <c r="AJ7" s="109"/>
      <c r="AK7" s="96"/>
      <c r="AL7" s="96"/>
      <c r="AM7" s="105"/>
      <c r="AN7" s="109"/>
      <c r="AO7" s="96"/>
      <c r="AP7" s="96"/>
      <c r="AQ7" s="108"/>
      <c r="AR7" s="109"/>
      <c r="AS7" s="96"/>
      <c r="AT7" s="96"/>
      <c r="AU7" s="108"/>
      <c r="AV7" s="109"/>
      <c r="AW7" s="96"/>
      <c r="AX7" s="96"/>
      <c r="AY7" s="96"/>
      <c r="AZ7" s="96"/>
      <c r="BA7" s="96"/>
      <c r="BB7" s="108"/>
    </row>
    <row r="8" spans="1:54" x14ac:dyDescent="0.2">
      <c r="A8" s="64">
        <f>'LISTING PROMO'!C6</f>
        <v>0</v>
      </c>
      <c r="B8" s="104">
        <f>'LISTING PROMO'!E6</f>
        <v>0</v>
      </c>
      <c r="C8" s="106" t="s">
        <v>193</v>
      </c>
      <c r="D8" s="107"/>
      <c r="E8" s="95"/>
      <c r="F8" s="95"/>
      <c r="G8" s="95"/>
      <c r="H8" s="95"/>
      <c r="I8" s="108"/>
      <c r="J8" s="109"/>
      <c r="K8" s="96"/>
      <c r="L8" s="96"/>
      <c r="M8" s="96"/>
      <c r="N8" s="108"/>
      <c r="O8" s="109"/>
      <c r="P8" s="96"/>
      <c r="Q8" s="96"/>
      <c r="R8" s="105"/>
      <c r="S8" s="109"/>
      <c r="T8" s="96"/>
      <c r="U8" s="96"/>
      <c r="V8" s="96"/>
      <c r="W8" s="108"/>
      <c r="X8" s="109"/>
      <c r="Y8" s="96"/>
      <c r="Z8" s="96"/>
      <c r="AA8" s="96"/>
      <c r="AB8" s="108"/>
      <c r="AC8" s="109"/>
      <c r="AD8" s="96"/>
      <c r="AE8" s="96"/>
      <c r="AF8" s="105"/>
      <c r="AG8" s="109"/>
      <c r="AH8" s="96"/>
      <c r="AI8" s="108"/>
      <c r="AJ8" s="109"/>
      <c r="AK8" s="96"/>
      <c r="AL8" s="96"/>
      <c r="AM8" s="105"/>
      <c r="AN8" s="109"/>
      <c r="AO8" s="96"/>
      <c r="AP8" s="96"/>
      <c r="AQ8" s="108"/>
      <c r="AR8" s="109"/>
      <c r="AS8" s="96"/>
      <c r="AT8" s="96"/>
      <c r="AU8" s="108"/>
      <c r="AV8" s="109"/>
      <c r="AW8" s="96"/>
      <c r="AX8" s="96"/>
      <c r="AY8" s="96"/>
      <c r="AZ8" s="96"/>
      <c r="BA8" s="96"/>
      <c r="BB8" s="108"/>
    </row>
    <row r="9" spans="1:54" x14ac:dyDescent="0.2">
      <c r="A9" s="64">
        <f>'LISTING PROMO'!C7</f>
        <v>0</v>
      </c>
      <c r="B9" s="104">
        <f>'LISTING PROMO'!E7</f>
        <v>0</v>
      </c>
      <c r="C9" s="106" t="s">
        <v>193</v>
      </c>
      <c r="D9" s="107"/>
      <c r="E9" s="95"/>
      <c r="F9" s="95"/>
      <c r="G9" s="95"/>
      <c r="H9" s="95"/>
      <c r="I9" s="108"/>
      <c r="J9" s="109"/>
      <c r="K9" s="96"/>
      <c r="L9" s="96"/>
      <c r="M9" s="96"/>
      <c r="N9" s="108"/>
      <c r="O9" s="109"/>
      <c r="P9" s="96"/>
      <c r="Q9" s="96"/>
      <c r="R9" s="105"/>
      <c r="S9" s="109"/>
      <c r="T9" s="96"/>
      <c r="U9" s="96"/>
      <c r="V9" s="96"/>
      <c r="W9" s="108"/>
      <c r="X9" s="109"/>
      <c r="Y9" s="96"/>
      <c r="Z9" s="96"/>
      <c r="AA9" s="96"/>
      <c r="AB9" s="108"/>
      <c r="AC9" s="109"/>
      <c r="AD9" s="96"/>
      <c r="AE9" s="96"/>
      <c r="AF9" s="105"/>
      <c r="AG9" s="109"/>
      <c r="AH9" s="96"/>
      <c r="AI9" s="108"/>
      <c r="AJ9" s="109"/>
      <c r="AK9" s="96"/>
      <c r="AL9" s="96"/>
      <c r="AM9" s="105"/>
      <c r="AN9" s="109"/>
      <c r="AO9" s="96"/>
      <c r="AP9" s="96"/>
      <c r="AQ9" s="108"/>
      <c r="AR9" s="109"/>
      <c r="AS9" s="96"/>
      <c r="AT9" s="96"/>
      <c r="AU9" s="108"/>
      <c r="AV9" s="109"/>
      <c r="AW9" s="96"/>
      <c r="AX9" s="96"/>
      <c r="AY9" s="96"/>
      <c r="AZ9" s="96"/>
      <c r="BA9" s="96"/>
      <c r="BB9" s="108"/>
    </row>
    <row r="10" spans="1:54" x14ac:dyDescent="0.2">
      <c r="A10" s="64">
        <f>'LISTING PROMO'!C8</f>
        <v>0</v>
      </c>
      <c r="B10" s="104">
        <f>'LISTING PROMO'!E8</f>
        <v>0</v>
      </c>
      <c r="C10" s="106" t="s">
        <v>193</v>
      </c>
      <c r="D10" s="107"/>
      <c r="E10" s="95"/>
      <c r="F10" s="95"/>
      <c r="G10" s="95"/>
      <c r="H10" s="95"/>
      <c r="I10" s="108"/>
      <c r="J10" s="109"/>
      <c r="K10" s="96"/>
      <c r="L10" s="96"/>
      <c r="M10" s="96"/>
      <c r="N10" s="108"/>
      <c r="O10" s="109"/>
      <c r="P10" s="96"/>
      <c r="Q10" s="96"/>
      <c r="R10" s="105"/>
      <c r="S10" s="109"/>
      <c r="T10" s="96"/>
      <c r="U10" s="96"/>
      <c r="V10" s="96"/>
      <c r="W10" s="108"/>
      <c r="X10" s="109"/>
      <c r="Y10" s="96"/>
      <c r="Z10" s="96"/>
      <c r="AA10" s="96"/>
      <c r="AB10" s="108"/>
      <c r="AC10" s="109"/>
      <c r="AD10" s="96"/>
      <c r="AE10" s="96"/>
      <c r="AF10" s="105"/>
      <c r="AG10" s="109"/>
      <c r="AH10" s="96"/>
      <c r="AI10" s="108"/>
      <c r="AJ10" s="109"/>
      <c r="AK10" s="96"/>
      <c r="AL10" s="96"/>
      <c r="AM10" s="105"/>
      <c r="AN10" s="109"/>
      <c r="AO10" s="96"/>
      <c r="AP10" s="96"/>
      <c r="AQ10" s="108"/>
      <c r="AR10" s="109"/>
      <c r="AS10" s="96"/>
      <c r="AT10" s="96"/>
      <c r="AU10" s="108"/>
      <c r="AV10" s="109"/>
      <c r="AW10" s="96"/>
      <c r="AX10" s="96"/>
      <c r="AY10" s="96"/>
      <c r="AZ10" s="96"/>
      <c r="BA10" s="96"/>
      <c r="BB10" s="108"/>
    </row>
    <row r="11" spans="1:54" x14ac:dyDescent="0.2">
      <c r="A11" s="64">
        <f>'LISTING PROMO'!C9</f>
        <v>0</v>
      </c>
      <c r="B11" s="104">
        <f>'LISTING PROMO'!E9</f>
        <v>0</v>
      </c>
      <c r="C11" s="106" t="s">
        <v>193</v>
      </c>
      <c r="D11" s="107"/>
      <c r="E11" s="95"/>
      <c r="F11" s="95"/>
      <c r="G11" s="95"/>
      <c r="H11" s="95"/>
      <c r="I11" s="108"/>
      <c r="J11" s="109"/>
      <c r="K11" s="96"/>
      <c r="L11" s="96"/>
      <c r="M11" s="96"/>
      <c r="N11" s="108"/>
      <c r="O11" s="109"/>
      <c r="P11" s="96"/>
      <c r="Q11" s="96"/>
      <c r="R11" s="105"/>
      <c r="S11" s="109"/>
      <c r="T11" s="96"/>
      <c r="U11" s="96"/>
      <c r="V11" s="96"/>
      <c r="W11" s="108"/>
      <c r="X11" s="109"/>
      <c r="Y11" s="96"/>
      <c r="Z11" s="96"/>
      <c r="AA11" s="96"/>
      <c r="AB11" s="108"/>
      <c r="AC11" s="109"/>
      <c r="AD11" s="96"/>
      <c r="AE11" s="96"/>
      <c r="AF11" s="105"/>
      <c r="AG11" s="109"/>
      <c r="AH11" s="96"/>
      <c r="AI11" s="108"/>
      <c r="AJ11" s="109"/>
      <c r="AK11" s="96"/>
      <c r="AL11" s="96"/>
      <c r="AM11" s="105"/>
      <c r="AN11" s="109"/>
      <c r="AO11" s="96"/>
      <c r="AP11" s="96"/>
      <c r="AQ11" s="108"/>
      <c r="AR11" s="109"/>
      <c r="AS11" s="96"/>
      <c r="AT11" s="96"/>
      <c r="AU11" s="108"/>
      <c r="AV11" s="109"/>
      <c r="AW11" s="96"/>
      <c r="AX11" s="96"/>
      <c r="AY11" s="96"/>
      <c r="AZ11" s="96"/>
      <c r="BA11" s="96"/>
      <c r="BB11" s="108"/>
    </row>
    <row r="12" spans="1:54" x14ac:dyDescent="0.2">
      <c r="A12" s="64">
        <f>'LISTING PROMO'!C10</f>
        <v>0</v>
      </c>
      <c r="B12" s="104">
        <f>'LISTING PROMO'!E10</f>
        <v>0</v>
      </c>
      <c r="C12" s="106" t="s">
        <v>193</v>
      </c>
      <c r="D12" s="107"/>
      <c r="E12" s="95"/>
      <c r="F12" s="95"/>
      <c r="G12" s="95"/>
      <c r="H12" s="95"/>
      <c r="I12" s="108"/>
      <c r="J12" s="109"/>
      <c r="K12" s="96"/>
      <c r="L12" s="96"/>
      <c r="M12" s="96"/>
      <c r="N12" s="108"/>
      <c r="O12" s="109"/>
      <c r="P12" s="96"/>
      <c r="Q12" s="96"/>
      <c r="R12" s="105"/>
      <c r="S12" s="109"/>
      <c r="T12" s="96"/>
      <c r="U12" s="96"/>
      <c r="V12" s="96"/>
      <c r="W12" s="108"/>
      <c r="X12" s="109"/>
      <c r="Y12" s="96"/>
      <c r="Z12" s="96"/>
      <c r="AA12" s="96"/>
      <c r="AB12" s="108"/>
      <c r="AC12" s="109"/>
      <c r="AD12" s="96"/>
      <c r="AE12" s="96"/>
      <c r="AF12" s="105"/>
      <c r="AG12" s="109"/>
      <c r="AH12" s="96"/>
      <c r="AI12" s="108"/>
      <c r="AJ12" s="109"/>
      <c r="AK12" s="96"/>
      <c r="AL12" s="96"/>
      <c r="AM12" s="105"/>
      <c r="AN12" s="109"/>
      <c r="AO12" s="96"/>
      <c r="AP12" s="96"/>
      <c r="AQ12" s="108"/>
      <c r="AR12" s="109"/>
      <c r="AS12" s="96"/>
      <c r="AT12" s="96"/>
      <c r="AU12" s="108"/>
      <c r="AV12" s="109"/>
      <c r="AW12" s="96"/>
      <c r="AX12" s="96"/>
      <c r="AY12" s="96"/>
      <c r="AZ12" s="96"/>
      <c r="BA12" s="96"/>
      <c r="BB12" s="108"/>
    </row>
    <row r="13" spans="1:54" x14ac:dyDescent="0.2">
      <c r="A13" s="64">
        <f>'LISTING PROMO'!C11</f>
        <v>0</v>
      </c>
      <c r="B13" s="104">
        <f>'LISTING PROMO'!E11</f>
        <v>0</v>
      </c>
      <c r="C13" s="106" t="s">
        <v>193</v>
      </c>
      <c r="D13" s="107"/>
      <c r="E13" s="95"/>
      <c r="F13" s="95"/>
      <c r="G13" s="95"/>
      <c r="H13" s="95"/>
      <c r="I13" s="108"/>
      <c r="J13" s="109"/>
      <c r="K13" s="96"/>
      <c r="L13" s="96"/>
      <c r="M13" s="96"/>
      <c r="N13" s="108"/>
      <c r="O13" s="109"/>
      <c r="P13" s="96"/>
      <c r="Q13" s="96"/>
      <c r="R13" s="105"/>
      <c r="S13" s="109"/>
      <c r="T13" s="96"/>
      <c r="U13" s="96"/>
      <c r="V13" s="96"/>
      <c r="W13" s="108"/>
      <c r="X13" s="109"/>
      <c r="Y13" s="96"/>
      <c r="Z13" s="96"/>
      <c r="AA13" s="96"/>
      <c r="AB13" s="108"/>
      <c r="AC13" s="109"/>
      <c r="AD13" s="96"/>
      <c r="AE13" s="96"/>
      <c r="AF13" s="105"/>
      <c r="AG13" s="109"/>
      <c r="AH13" s="96"/>
      <c r="AI13" s="108"/>
      <c r="AJ13" s="109"/>
      <c r="AK13" s="96"/>
      <c r="AL13" s="96"/>
      <c r="AM13" s="105"/>
      <c r="AN13" s="109"/>
      <c r="AO13" s="96"/>
      <c r="AP13" s="96"/>
      <c r="AQ13" s="108"/>
      <c r="AR13" s="109"/>
      <c r="AS13" s="96"/>
      <c r="AT13" s="96"/>
      <c r="AU13" s="108"/>
      <c r="AV13" s="109"/>
      <c r="AW13" s="96"/>
      <c r="AX13" s="96"/>
      <c r="AY13" s="96"/>
      <c r="AZ13" s="96"/>
      <c r="BA13" s="96"/>
      <c r="BB13" s="108"/>
    </row>
    <row r="14" spans="1:54" x14ac:dyDescent="0.2">
      <c r="A14" s="64">
        <f>'LISTING PROMO'!C12</f>
        <v>0</v>
      </c>
      <c r="B14" s="104">
        <f>'LISTING PROMO'!E12</f>
        <v>0</v>
      </c>
      <c r="C14" s="106"/>
      <c r="D14" s="107"/>
      <c r="E14" s="95"/>
      <c r="F14" s="95"/>
      <c r="G14" s="95"/>
      <c r="H14" s="95"/>
      <c r="I14" s="108"/>
      <c r="J14" s="109"/>
      <c r="K14" s="96"/>
      <c r="L14" s="96"/>
      <c r="M14" s="96"/>
      <c r="N14" s="108"/>
      <c r="O14" s="109"/>
      <c r="P14" s="96"/>
      <c r="Q14" s="96"/>
      <c r="R14" s="105"/>
      <c r="S14" s="109"/>
      <c r="T14" s="96"/>
      <c r="U14" s="96"/>
      <c r="V14" s="96"/>
      <c r="W14" s="108"/>
      <c r="X14" s="109"/>
      <c r="Y14" s="96"/>
      <c r="Z14" s="96"/>
      <c r="AA14" s="96"/>
      <c r="AB14" s="108"/>
      <c r="AC14" s="109"/>
      <c r="AD14" s="96"/>
      <c r="AE14" s="96"/>
      <c r="AF14" s="105"/>
      <c r="AG14" s="109"/>
      <c r="AH14" s="96"/>
      <c r="AI14" s="108"/>
      <c r="AJ14" s="109"/>
      <c r="AK14" s="96"/>
      <c r="AL14" s="96"/>
      <c r="AM14" s="105"/>
      <c r="AN14" s="109"/>
      <c r="AO14" s="96"/>
      <c r="AP14" s="96"/>
      <c r="AQ14" s="108"/>
      <c r="AR14" s="109"/>
      <c r="AS14" s="96"/>
      <c r="AT14" s="96"/>
      <c r="AU14" s="108"/>
      <c r="AV14" s="109"/>
      <c r="AW14" s="96"/>
      <c r="AX14" s="96"/>
      <c r="AY14" s="96"/>
      <c r="AZ14" s="96"/>
      <c r="BA14" s="96"/>
      <c r="BB14" s="108"/>
    </row>
    <row r="15" spans="1:54" x14ac:dyDescent="0.2">
      <c r="A15" s="64">
        <f>'LISTING PROMO'!C13</f>
        <v>0</v>
      </c>
      <c r="B15" s="104">
        <f>'LISTING PROMO'!E13</f>
        <v>0</v>
      </c>
      <c r="C15" s="106"/>
      <c r="D15" s="107"/>
      <c r="E15" s="95"/>
      <c r="F15" s="95"/>
      <c r="G15" s="95"/>
      <c r="H15" s="95"/>
      <c r="I15" s="108"/>
      <c r="J15" s="109"/>
      <c r="K15" s="96"/>
      <c r="L15" s="96"/>
      <c r="M15" s="96"/>
      <c r="N15" s="108"/>
      <c r="O15" s="109"/>
      <c r="P15" s="96"/>
      <c r="Q15" s="96"/>
      <c r="R15" s="105"/>
      <c r="S15" s="109"/>
      <c r="T15" s="96"/>
      <c r="U15" s="96"/>
      <c r="V15" s="96"/>
      <c r="W15" s="108"/>
      <c r="X15" s="109"/>
      <c r="Y15" s="96"/>
      <c r="Z15" s="96"/>
      <c r="AA15" s="96"/>
      <c r="AB15" s="108"/>
      <c r="AC15" s="109"/>
      <c r="AD15" s="96"/>
      <c r="AE15" s="96"/>
      <c r="AF15" s="105"/>
      <c r="AG15" s="109"/>
      <c r="AH15" s="96"/>
      <c r="AI15" s="108"/>
      <c r="AJ15" s="109"/>
      <c r="AK15" s="96"/>
      <c r="AL15" s="96"/>
      <c r="AM15" s="105"/>
      <c r="AN15" s="109"/>
      <c r="AO15" s="96"/>
      <c r="AP15" s="96"/>
      <c r="AQ15" s="108"/>
      <c r="AR15" s="109"/>
      <c r="AS15" s="96"/>
      <c r="AT15" s="96"/>
      <c r="AU15" s="108"/>
      <c r="AV15" s="109"/>
      <c r="AW15" s="96"/>
      <c r="AX15" s="96"/>
      <c r="AY15" s="96"/>
      <c r="AZ15" s="96"/>
      <c r="BA15" s="96"/>
      <c r="BB15" s="108"/>
    </row>
    <row r="16" spans="1:54" x14ac:dyDescent="0.2">
      <c r="A16" s="64">
        <f>'LISTING PROMO'!C14</f>
        <v>0</v>
      </c>
      <c r="B16" s="104">
        <f>'LISTING PROMO'!E14</f>
        <v>0</v>
      </c>
      <c r="C16" s="106"/>
      <c r="D16" s="107"/>
      <c r="E16" s="95"/>
      <c r="F16" s="95"/>
      <c r="G16" s="95"/>
      <c r="H16" s="95"/>
      <c r="I16" s="108"/>
      <c r="J16" s="109"/>
      <c r="K16" s="96"/>
      <c r="L16" s="96"/>
      <c r="M16" s="96"/>
      <c r="N16" s="108"/>
      <c r="O16" s="109"/>
      <c r="P16" s="96"/>
      <c r="Q16" s="96"/>
      <c r="R16" s="105"/>
      <c r="S16" s="109"/>
      <c r="T16" s="96"/>
      <c r="U16" s="96"/>
      <c r="V16" s="96"/>
      <c r="W16" s="108"/>
      <c r="X16" s="109"/>
      <c r="Y16" s="96"/>
      <c r="Z16" s="96"/>
      <c r="AA16" s="96"/>
      <c r="AB16" s="108"/>
      <c r="AC16" s="109"/>
      <c r="AD16" s="96"/>
      <c r="AE16" s="96"/>
      <c r="AF16" s="105"/>
      <c r="AG16" s="109"/>
      <c r="AH16" s="96"/>
      <c r="AI16" s="108"/>
      <c r="AJ16" s="109"/>
      <c r="AK16" s="96"/>
      <c r="AL16" s="96"/>
      <c r="AM16" s="105"/>
      <c r="AN16" s="109"/>
      <c r="AO16" s="96"/>
      <c r="AP16" s="96"/>
      <c r="AQ16" s="108"/>
      <c r="AR16" s="109"/>
      <c r="AS16" s="96"/>
      <c r="AT16" s="96"/>
      <c r="AU16" s="108"/>
      <c r="AV16" s="109"/>
      <c r="AW16" s="96"/>
      <c r="AX16" s="96"/>
      <c r="AY16" s="96"/>
      <c r="AZ16" s="96"/>
      <c r="BA16" s="96"/>
      <c r="BB16" s="108"/>
    </row>
    <row r="17" spans="1:54" x14ac:dyDescent="0.2">
      <c r="A17" s="64">
        <f>'LISTING PROMO'!C15</f>
        <v>0</v>
      </c>
      <c r="B17" s="104">
        <f>'LISTING PROMO'!E15</f>
        <v>0</v>
      </c>
      <c r="C17" s="106"/>
      <c r="D17" s="107"/>
      <c r="E17" s="95"/>
      <c r="F17" s="95"/>
      <c r="G17" s="95"/>
      <c r="H17" s="95"/>
      <c r="I17" s="108"/>
      <c r="J17" s="109"/>
      <c r="K17" s="96"/>
      <c r="L17" s="96"/>
      <c r="M17" s="96"/>
      <c r="N17" s="108"/>
      <c r="O17" s="109"/>
      <c r="P17" s="96"/>
      <c r="Q17" s="96"/>
      <c r="R17" s="105"/>
      <c r="S17" s="109"/>
      <c r="T17" s="96"/>
      <c r="U17" s="96"/>
      <c r="V17" s="96"/>
      <c r="W17" s="108"/>
      <c r="X17" s="109"/>
      <c r="Y17" s="96"/>
      <c r="Z17" s="96"/>
      <c r="AA17" s="96"/>
      <c r="AB17" s="108"/>
      <c r="AC17" s="109"/>
      <c r="AD17" s="96"/>
      <c r="AE17" s="96"/>
      <c r="AF17" s="105"/>
      <c r="AG17" s="109"/>
      <c r="AH17" s="96"/>
      <c r="AI17" s="108"/>
      <c r="AJ17" s="109"/>
      <c r="AK17" s="96"/>
      <c r="AL17" s="96"/>
      <c r="AM17" s="105"/>
      <c r="AN17" s="109"/>
      <c r="AO17" s="96"/>
      <c r="AP17" s="96"/>
      <c r="AQ17" s="108"/>
      <c r="AR17" s="109"/>
      <c r="AS17" s="96"/>
      <c r="AT17" s="96"/>
      <c r="AU17" s="108"/>
      <c r="AV17" s="109"/>
      <c r="AW17" s="96"/>
      <c r="AX17" s="96"/>
      <c r="AY17" s="96"/>
      <c r="AZ17" s="96"/>
      <c r="BA17" s="96"/>
      <c r="BB17" s="108"/>
    </row>
    <row r="18" spans="1:54" x14ac:dyDescent="0.2">
      <c r="A18" s="64">
        <f>'LISTING PROMO'!C16</f>
        <v>0</v>
      </c>
      <c r="B18" s="104">
        <f>'LISTING PROMO'!E16</f>
        <v>0</v>
      </c>
      <c r="C18" s="106"/>
      <c r="D18" s="107"/>
      <c r="E18" s="95"/>
      <c r="F18" s="95"/>
      <c r="G18" s="95"/>
      <c r="H18" s="95"/>
      <c r="I18" s="108"/>
      <c r="J18" s="109"/>
      <c r="K18" s="96"/>
      <c r="L18" s="96"/>
      <c r="M18" s="96"/>
      <c r="N18" s="108"/>
      <c r="O18" s="109"/>
      <c r="P18" s="96"/>
      <c r="Q18" s="96"/>
      <c r="R18" s="105"/>
      <c r="S18" s="109"/>
      <c r="T18" s="96"/>
      <c r="U18" s="96"/>
      <c r="V18" s="96"/>
      <c r="W18" s="108"/>
      <c r="X18" s="109"/>
      <c r="Y18" s="96"/>
      <c r="Z18" s="96"/>
      <c r="AA18" s="96"/>
      <c r="AB18" s="108"/>
      <c r="AC18" s="109"/>
      <c r="AD18" s="96"/>
      <c r="AE18" s="96"/>
      <c r="AF18" s="105"/>
      <c r="AG18" s="109"/>
      <c r="AH18" s="96"/>
      <c r="AI18" s="108"/>
      <c r="AJ18" s="109"/>
      <c r="AK18" s="96"/>
      <c r="AL18" s="96"/>
      <c r="AM18" s="105"/>
      <c r="AN18" s="109"/>
      <c r="AO18" s="96"/>
      <c r="AP18" s="96"/>
      <c r="AQ18" s="108"/>
      <c r="AR18" s="109"/>
      <c r="AS18" s="96"/>
      <c r="AT18" s="96"/>
      <c r="AU18" s="108"/>
      <c r="AV18" s="109"/>
      <c r="AW18" s="96"/>
      <c r="AX18" s="96"/>
      <c r="AY18" s="96"/>
      <c r="AZ18" s="96"/>
      <c r="BA18" s="96"/>
      <c r="BB18" s="108"/>
    </row>
    <row r="19" spans="1:54" x14ac:dyDescent="0.2">
      <c r="A19" s="64">
        <f>'LISTING PROMO'!C17</f>
        <v>0</v>
      </c>
      <c r="B19" s="104">
        <f>'LISTING PROMO'!E17</f>
        <v>0</v>
      </c>
      <c r="C19" s="106"/>
      <c r="D19" s="107"/>
      <c r="E19" s="95"/>
      <c r="F19" s="95"/>
      <c r="G19" s="95"/>
      <c r="H19" s="95"/>
      <c r="I19" s="108"/>
      <c r="J19" s="109"/>
      <c r="K19" s="96"/>
      <c r="L19" s="96"/>
      <c r="M19" s="96"/>
      <c r="N19" s="108"/>
      <c r="O19" s="109"/>
      <c r="P19" s="96"/>
      <c r="Q19" s="96"/>
      <c r="R19" s="105"/>
      <c r="S19" s="109"/>
      <c r="T19" s="96"/>
      <c r="U19" s="96"/>
      <c r="V19" s="96"/>
      <c r="W19" s="108"/>
      <c r="X19" s="109"/>
      <c r="Y19" s="96"/>
      <c r="Z19" s="96"/>
      <c r="AA19" s="96"/>
      <c r="AB19" s="108"/>
      <c r="AC19" s="109"/>
      <c r="AD19" s="96"/>
      <c r="AE19" s="96"/>
      <c r="AF19" s="105"/>
      <c r="AG19" s="109"/>
      <c r="AH19" s="96"/>
      <c r="AI19" s="108"/>
      <c r="AJ19" s="109"/>
      <c r="AK19" s="96"/>
      <c r="AL19" s="96"/>
      <c r="AM19" s="105"/>
      <c r="AN19" s="109"/>
      <c r="AO19" s="96"/>
      <c r="AP19" s="96"/>
      <c r="AQ19" s="108"/>
      <c r="AR19" s="109"/>
      <c r="AS19" s="96"/>
      <c r="AT19" s="96"/>
      <c r="AU19" s="108"/>
      <c r="AV19" s="109"/>
      <c r="AW19" s="96"/>
      <c r="AX19" s="96"/>
      <c r="AY19" s="96"/>
      <c r="AZ19" s="96"/>
      <c r="BA19" s="96"/>
      <c r="BB19" s="108"/>
    </row>
    <row r="20" spans="1:54" x14ac:dyDescent="0.2">
      <c r="A20" s="64">
        <f>'LISTING PROMO'!C18</f>
        <v>0</v>
      </c>
      <c r="B20" s="104">
        <f>'LISTING PROMO'!E18</f>
        <v>0</v>
      </c>
      <c r="C20" s="106"/>
      <c r="D20" s="107"/>
      <c r="E20" s="95"/>
      <c r="F20" s="95"/>
      <c r="G20" s="95"/>
      <c r="H20" s="95"/>
      <c r="I20" s="108"/>
      <c r="J20" s="109"/>
      <c r="K20" s="96"/>
      <c r="L20" s="96"/>
      <c r="M20" s="96"/>
      <c r="N20" s="108"/>
      <c r="O20" s="109"/>
      <c r="P20" s="96"/>
      <c r="Q20" s="96"/>
      <c r="R20" s="105"/>
      <c r="S20" s="109"/>
      <c r="T20" s="96"/>
      <c r="U20" s="96"/>
      <c r="V20" s="96"/>
      <c r="W20" s="108"/>
      <c r="X20" s="109"/>
      <c r="Y20" s="96"/>
      <c r="Z20" s="96"/>
      <c r="AA20" s="96"/>
      <c r="AB20" s="108"/>
      <c r="AC20" s="109"/>
      <c r="AD20" s="96"/>
      <c r="AE20" s="96"/>
      <c r="AF20" s="105"/>
      <c r="AG20" s="109"/>
      <c r="AH20" s="96"/>
      <c r="AI20" s="108"/>
      <c r="AJ20" s="109"/>
      <c r="AK20" s="96"/>
      <c r="AL20" s="96"/>
      <c r="AM20" s="105"/>
      <c r="AN20" s="109"/>
      <c r="AO20" s="96"/>
      <c r="AP20" s="96"/>
      <c r="AQ20" s="108"/>
      <c r="AR20" s="109"/>
      <c r="AS20" s="96"/>
      <c r="AT20" s="96"/>
      <c r="AU20" s="108"/>
      <c r="AV20" s="109"/>
      <c r="AW20" s="96"/>
      <c r="AX20" s="96"/>
      <c r="AY20" s="96"/>
      <c r="AZ20" s="96"/>
      <c r="BA20" s="96"/>
      <c r="BB20" s="108"/>
    </row>
    <row r="21" spans="1:54" x14ac:dyDescent="0.2">
      <c r="A21" s="64">
        <f>'LISTING PROMO'!C19</f>
        <v>0</v>
      </c>
      <c r="B21" s="104">
        <f>'LISTING PROMO'!E19</f>
        <v>0</v>
      </c>
      <c r="C21" s="106"/>
      <c r="D21" s="107"/>
      <c r="E21" s="95"/>
      <c r="F21" s="95"/>
      <c r="G21" s="95"/>
      <c r="H21" s="95"/>
      <c r="I21" s="108"/>
      <c r="J21" s="109"/>
      <c r="K21" s="96"/>
      <c r="L21" s="96"/>
      <c r="M21" s="96"/>
      <c r="N21" s="108"/>
      <c r="O21" s="109"/>
      <c r="P21" s="96"/>
      <c r="Q21" s="96"/>
      <c r="R21" s="105"/>
      <c r="S21" s="109"/>
      <c r="T21" s="96"/>
      <c r="U21" s="96"/>
      <c r="V21" s="96"/>
      <c r="W21" s="108"/>
      <c r="X21" s="109"/>
      <c r="Y21" s="96"/>
      <c r="Z21" s="96"/>
      <c r="AA21" s="96"/>
      <c r="AB21" s="108"/>
      <c r="AC21" s="109"/>
      <c r="AD21" s="96"/>
      <c r="AE21" s="96"/>
      <c r="AF21" s="105"/>
      <c r="AG21" s="109"/>
      <c r="AH21" s="96"/>
      <c r="AI21" s="108"/>
      <c r="AJ21" s="109"/>
      <c r="AK21" s="96"/>
      <c r="AL21" s="96"/>
      <c r="AM21" s="105"/>
      <c r="AN21" s="109"/>
      <c r="AO21" s="96"/>
      <c r="AP21" s="96"/>
      <c r="AQ21" s="108"/>
      <c r="AR21" s="109"/>
      <c r="AS21" s="96"/>
      <c r="AT21" s="96"/>
      <c r="AU21" s="108"/>
      <c r="AV21" s="109"/>
      <c r="AW21" s="96"/>
      <c r="AX21" s="96"/>
      <c r="AY21" s="96"/>
      <c r="AZ21" s="96"/>
      <c r="BA21" s="96"/>
      <c r="BB21" s="108"/>
    </row>
    <row r="22" spans="1:54" x14ac:dyDescent="0.2">
      <c r="A22" s="64">
        <f>'LISTING PROMO'!C20</f>
        <v>0</v>
      </c>
      <c r="B22" s="104">
        <f>'LISTING PROMO'!E20</f>
        <v>0</v>
      </c>
      <c r="C22" s="106"/>
      <c r="D22" s="107"/>
      <c r="E22" s="95"/>
      <c r="F22" s="95"/>
      <c r="G22" s="95"/>
      <c r="H22" s="95"/>
      <c r="I22" s="108"/>
      <c r="J22" s="109"/>
      <c r="K22" s="96"/>
      <c r="L22" s="96"/>
      <c r="M22" s="96"/>
      <c r="N22" s="108"/>
      <c r="O22" s="109"/>
      <c r="P22" s="96"/>
      <c r="Q22" s="96"/>
      <c r="R22" s="105"/>
      <c r="S22" s="109"/>
      <c r="T22" s="96"/>
      <c r="U22" s="96"/>
      <c r="V22" s="96"/>
      <c r="W22" s="108"/>
      <c r="X22" s="109"/>
      <c r="Y22" s="96"/>
      <c r="Z22" s="96"/>
      <c r="AA22" s="96"/>
      <c r="AB22" s="108"/>
      <c r="AC22" s="109"/>
      <c r="AD22" s="96"/>
      <c r="AE22" s="96"/>
      <c r="AF22" s="105"/>
      <c r="AG22" s="109"/>
      <c r="AH22" s="96"/>
      <c r="AI22" s="108"/>
      <c r="AJ22" s="109"/>
      <c r="AK22" s="96"/>
      <c r="AL22" s="96"/>
      <c r="AM22" s="105"/>
      <c r="AN22" s="109"/>
      <c r="AO22" s="96"/>
      <c r="AP22" s="96"/>
      <c r="AQ22" s="108"/>
      <c r="AR22" s="109"/>
      <c r="AS22" s="96"/>
      <c r="AT22" s="96"/>
      <c r="AU22" s="108"/>
      <c r="AV22" s="109"/>
      <c r="AW22" s="96"/>
      <c r="AX22" s="96"/>
      <c r="AY22" s="96"/>
      <c r="AZ22" s="96"/>
      <c r="BA22" s="96"/>
      <c r="BB22" s="108"/>
    </row>
    <row r="23" spans="1:54" x14ac:dyDescent="0.2">
      <c r="A23" s="64">
        <f>'LISTING PROMO'!C21</f>
        <v>0</v>
      </c>
      <c r="B23" s="104">
        <f>'LISTING PROMO'!E21</f>
        <v>0</v>
      </c>
      <c r="C23" s="106"/>
      <c r="D23" s="107"/>
      <c r="E23" s="95"/>
      <c r="F23" s="95"/>
      <c r="G23" s="95"/>
      <c r="H23" s="95"/>
      <c r="I23" s="108"/>
      <c r="J23" s="109"/>
      <c r="K23" s="96"/>
      <c r="L23" s="96"/>
      <c r="M23" s="96"/>
      <c r="N23" s="108"/>
      <c r="O23" s="109"/>
      <c r="P23" s="96"/>
      <c r="Q23" s="96"/>
      <c r="R23" s="105"/>
      <c r="S23" s="109"/>
      <c r="T23" s="96"/>
      <c r="U23" s="96"/>
      <c r="V23" s="96"/>
      <c r="W23" s="108"/>
      <c r="X23" s="109"/>
      <c r="Y23" s="96"/>
      <c r="Z23" s="96"/>
      <c r="AA23" s="96"/>
      <c r="AB23" s="108"/>
      <c r="AC23" s="109"/>
      <c r="AD23" s="96"/>
      <c r="AE23" s="96"/>
      <c r="AF23" s="105"/>
      <c r="AG23" s="109"/>
      <c r="AH23" s="96"/>
      <c r="AI23" s="108"/>
      <c r="AJ23" s="109"/>
      <c r="AK23" s="96"/>
      <c r="AL23" s="96"/>
      <c r="AM23" s="105"/>
      <c r="AN23" s="109"/>
      <c r="AO23" s="96"/>
      <c r="AP23" s="96"/>
      <c r="AQ23" s="108"/>
      <c r="AR23" s="109"/>
      <c r="AS23" s="96"/>
      <c r="AT23" s="96"/>
      <c r="AU23" s="108"/>
      <c r="AV23" s="109"/>
      <c r="AW23" s="96"/>
      <c r="AX23" s="96"/>
      <c r="AY23" s="96"/>
      <c r="AZ23" s="96"/>
      <c r="BA23" s="96"/>
      <c r="BB23" s="108"/>
    </row>
    <row r="24" spans="1:54" x14ac:dyDescent="0.2">
      <c r="A24" s="64">
        <f>'LISTING PROMO'!C22</f>
        <v>0</v>
      </c>
      <c r="B24" s="104">
        <f>'LISTING PROMO'!E22</f>
        <v>0</v>
      </c>
      <c r="C24" s="106"/>
      <c r="D24" s="107"/>
      <c r="E24" s="95"/>
      <c r="F24" s="95"/>
      <c r="G24" s="95"/>
      <c r="H24" s="95"/>
      <c r="I24" s="108"/>
      <c r="J24" s="109"/>
      <c r="K24" s="96"/>
      <c r="L24" s="96"/>
      <c r="M24" s="96"/>
      <c r="N24" s="108"/>
      <c r="O24" s="109"/>
      <c r="P24" s="96"/>
      <c r="Q24" s="96"/>
      <c r="R24" s="105"/>
      <c r="S24" s="109"/>
      <c r="T24" s="96"/>
      <c r="U24" s="96"/>
      <c r="V24" s="96"/>
      <c r="W24" s="108"/>
      <c r="X24" s="109"/>
      <c r="Y24" s="96"/>
      <c r="Z24" s="96"/>
      <c r="AA24" s="96"/>
      <c r="AB24" s="108"/>
      <c r="AC24" s="109"/>
      <c r="AD24" s="96"/>
      <c r="AE24" s="96"/>
      <c r="AF24" s="105"/>
      <c r="AG24" s="109"/>
      <c r="AH24" s="96"/>
      <c r="AI24" s="108"/>
      <c r="AJ24" s="109"/>
      <c r="AK24" s="96"/>
      <c r="AL24" s="96"/>
      <c r="AM24" s="105"/>
      <c r="AN24" s="109"/>
      <c r="AO24" s="96"/>
      <c r="AP24" s="96"/>
      <c r="AQ24" s="108"/>
      <c r="AR24" s="109"/>
      <c r="AS24" s="96"/>
      <c r="AT24" s="96"/>
      <c r="AU24" s="108"/>
      <c r="AV24" s="109"/>
      <c r="AW24" s="96"/>
      <c r="AX24" s="96"/>
      <c r="AY24" s="96"/>
      <c r="AZ24" s="96"/>
      <c r="BA24" s="96"/>
      <c r="BB24" s="108"/>
    </row>
    <row r="25" spans="1:54" x14ac:dyDescent="0.2">
      <c r="A25" s="64">
        <f>'LISTING PROMO'!C23</f>
        <v>0</v>
      </c>
      <c r="B25" s="104">
        <f>'LISTING PROMO'!E23</f>
        <v>0</v>
      </c>
      <c r="C25" s="106"/>
      <c r="D25" s="107"/>
      <c r="E25" s="95"/>
      <c r="F25" s="95"/>
      <c r="G25" s="95"/>
      <c r="H25" s="95"/>
      <c r="I25" s="108"/>
      <c r="J25" s="109"/>
      <c r="K25" s="96"/>
      <c r="L25" s="96"/>
      <c r="M25" s="96"/>
      <c r="N25" s="108"/>
      <c r="O25" s="109"/>
      <c r="P25" s="96"/>
      <c r="Q25" s="96"/>
      <c r="R25" s="105"/>
      <c r="S25" s="109"/>
      <c r="T25" s="96"/>
      <c r="U25" s="96"/>
      <c r="V25" s="96"/>
      <c r="W25" s="108"/>
      <c r="X25" s="109"/>
      <c r="Y25" s="96"/>
      <c r="Z25" s="96"/>
      <c r="AA25" s="96"/>
      <c r="AB25" s="108"/>
      <c r="AC25" s="109"/>
      <c r="AD25" s="96"/>
      <c r="AE25" s="96"/>
      <c r="AF25" s="105"/>
      <c r="AG25" s="109"/>
      <c r="AH25" s="96"/>
      <c r="AI25" s="108"/>
      <c r="AJ25" s="109"/>
      <c r="AK25" s="96"/>
      <c r="AL25" s="96"/>
      <c r="AM25" s="105"/>
      <c r="AN25" s="109"/>
      <c r="AO25" s="96"/>
      <c r="AP25" s="96"/>
      <c r="AQ25" s="108"/>
      <c r="AR25" s="109"/>
      <c r="AS25" s="96"/>
      <c r="AT25" s="96"/>
      <c r="AU25" s="108"/>
      <c r="AV25" s="109"/>
      <c r="AW25" s="96"/>
      <c r="AX25" s="96"/>
      <c r="AY25" s="96"/>
      <c r="AZ25" s="96"/>
      <c r="BA25" s="96"/>
      <c r="BB25" s="108"/>
    </row>
    <row r="26" spans="1:54" x14ac:dyDescent="0.2">
      <c r="A26" s="64">
        <f>'LISTING PROMO'!C24</f>
        <v>0</v>
      </c>
      <c r="B26" s="104">
        <f>'LISTING PROMO'!E24</f>
        <v>0</v>
      </c>
      <c r="C26" s="106"/>
      <c r="D26" s="107"/>
      <c r="E26" s="95"/>
      <c r="F26" s="95"/>
      <c r="G26" s="95"/>
      <c r="H26" s="95"/>
      <c r="I26" s="108"/>
      <c r="J26" s="109"/>
      <c r="K26" s="96"/>
      <c r="L26" s="96"/>
      <c r="M26" s="96"/>
      <c r="N26" s="108"/>
      <c r="O26" s="109"/>
      <c r="P26" s="96"/>
      <c r="Q26" s="96"/>
      <c r="R26" s="105"/>
      <c r="S26" s="109"/>
      <c r="T26" s="96"/>
      <c r="U26" s="96"/>
      <c r="V26" s="96"/>
      <c r="W26" s="108"/>
      <c r="X26" s="109"/>
      <c r="Y26" s="96"/>
      <c r="Z26" s="96"/>
      <c r="AA26" s="96"/>
      <c r="AB26" s="108"/>
      <c r="AC26" s="109"/>
      <c r="AD26" s="96"/>
      <c r="AE26" s="96"/>
      <c r="AF26" s="105"/>
      <c r="AG26" s="109"/>
      <c r="AH26" s="96"/>
      <c r="AI26" s="108"/>
      <c r="AJ26" s="109"/>
      <c r="AK26" s="96"/>
      <c r="AL26" s="96"/>
      <c r="AM26" s="105"/>
      <c r="AN26" s="109"/>
      <c r="AO26" s="96"/>
      <c r="AP26" s="96"/>
      <c r="AQ26" s="108"/>
      <c r="AR26" s="109"/>
      <c r="AS26" s="96"/>
      <c r="AT26" s="96"/>
      <c r="AU26" s="108"/>
      <c r="AV26" s="109"/>
      <c r="AW26" s="96"/>
      <c r="AX26" s="96"/>
      <c r="AY26" s="96"/>
      <c r="AZ26" s="96"/>
      <c r="BA26" s="96"/>
      <c r="BB26" s="108"/>
    </row>
    <row r="27" spans="1:54" x14ac:dyDescent="0.2">
      <c r="A27" s="64">
        <f>'LISTING PROMO'!C25</f>
        <v>0</v>
      </c>
      <c r="B27" s="104">
        <f>'LISTING PROMO'!E25</f>
        <v>0</v>
      </c>
      <c r="C27" s="106"/>
      <c r="D27" s="107"/>
      <c r="E27" s="95"/>
      <c r="F27" s="95"/>
      <c r="G27" s="95"/>
      <c r="H27" s="95"/>
      <c r="I27" s="108"/>
      <c r="J27" s="109"/>
      <c r="K27" s="96"/>
      <c r="L27" s="96"/>
      <c r="M27" s="96"/>
      <c r="N27" s="108"/>
      <c r="O27" s="109"/>
      <c r="P27" s="96"/>
      <c r="Q27" s="96"/>
      <c r="R27" s="105"/>
      <c r="S27" s="109"/>
      <c r="T27" s="96"/>
      <c r="U27" s="96"/>
      <c r="V27" s="96"/>
      <c r="W27" s="108"/>
      <c r="X27" s="109"/>
      <c r="Y27" s="96"/>
      <c r="Z27" s="96"/>
      <c r="AA27" s="96"/>
      <c r="AB27" s="108"/>
      <c r="AC27" s="109"/>
      <c r="AD27" s="96"/>
      <c r="AE27" s="96"/>
      <c r="AF27" s="105"/>
      <c r="AG27" s="109"/>
      <c r="AH27" s="96"/>
      <c r="AI27" s="108"/>
      <c r="AJ27" s="109"/>
      <c r="AK27" s="96"/>
      <c r="AL27" s="96"/>
      <c r="AM27" s="105"/>
      <c r="AN27" s="109"/>
      <c r="AO27" s="96"/>
      <c r="AP27" s="96"/>
      <c r="AQ27" s="108"/>
      <c r="AR27" s="109"/>
      <c r="AS27" s="96"/>
      <c r="AT27" s="96"/>
      <c r="AU27" s="108"/>
      <c r="AV27" s="109"/>
      <c r="AW27" s="96"/>
      <c r="AX27" s="96"/>
      <c r="AY27" s="96"/>
      <c r="AZ27" s="96"/>
      <c r="BA27" s="96"/>
      <c r="BB27" s="108"/>
    </row>
    <row r="28" spans="1:54" x14ac:dyDescent="0.2">
      <c r="A28" s="64">
        <f>'LISTING PROMO'!C26</f>
        <v>0</v>
      </c>
      <c r="B28" s="104">
        <f>'LISTING PROMO'!E26</f>
        <v>0</v>
      </c>
      <c r="C28" s="106"/>
      <c r="D28" s="107"/>
      <c r="E28" s="95"/>
      <c r="F28" s="95"/>
      <c r="G28" s="95"/>
      <c r="H28" s="95"/>
      <c r="I28" s="108"/>
      <c r="J28" s="109"/>
      <c r="K28" s="96"/>
      <c r="L28" s="96"/>
      <c r="M28" s="96"/>
      <c r="N28" s="108"/>
      <c r="O28" s="109"/>
      <c r="P28" s="96"/>
      <c r="Q28" s="96"/>
      <c r="R28" s="105"/>
      <c r="S28" s="109"/>
      <c r="T28" s="96"/>
      <c r="U28" s="96"/>
      <c r="V28" s="96"/>
      <c r="W28" s="108"/>
      <c r="X28" s="109"/>
      <c r="Y28" s="96"/>
      <c r="Z28" s="96"/>
      <c r="AA28" s="96"/>
      <c r="AB28" s="108"/>
      <c r="AC28" s="109"/>
      <c r="AD28" s="96"/>
      <c r="AE28" s="96"/>
      <c r="AF28" s="105"/>
      <c r="AG28" s="109"/>
      <c r="AH28" s="96"/>
      <c r="AI28" s="108"/>
      <c r="AJ28" s="109"/>
      <c r="AK28" s="96"/>
      <c r="AL28" s="96"/>
      <c r="AM28" s="105"/>
      <c r="AN28" s="109"/>
      <c r="AO28" s="96"/>
      <c r="AP28" s="96"/>
      <c r="AQ28" s="108"/>
      <c r="AR28" s="109"/>
      <c r="AS28" s="96"/>
      <c r="AT28" s="96"/>
      <c r="AU28" s="108"/>
      <c r="AV28" s="109"/>
      <c r="AW28" s="96"/>
      <c r="AX28" s="96"/>
      <c r="AY28" s="96"/>
      <c r="AZ28" s="96"/>
      <c r="BA28" s="96"/>
      <c r="BB28" s="108"/>
    </row>
    <row r="29" spans="1:54" x14ac:dyDescent="0.2">
      <c r="A29" s="64">
        <f>'LISTING PROMO'!C27</f>
        <v>0</v>
      </c>
      <c r="B29" s="104">
        <f>'LISTING PROMO'!E27</f>
        <v>0</v>
      </c>
      <c r="C29" s="106"/>
      <c r="D29" s="107"/>
      <c r="E29" s="95"/>
      <c r="F29" s="95"/>
      <c r="G29" s="95"/>
      <c r="H29" s="95"/>
      <c r="I29" s="108"/>
      <c r="J29" s="109"/>
      <c r="K29" s="96"/>
      <c r="L29" s="96"/>
      <c r="M29" s="96"/>
      <c r="N29" s="108"/>
      <c r="O29" s="109"/>
      <c r="P29" s="96"/>
      <c r="Q29" s="96"/>
      <c r="R29" s="105"/>
      <c r="S29" s="109"/>
      <c r="T29" s="96"/>
      <c r="U29" s="96"/>
      <c r="V29" s="96"/>
      <c r="W29" s="108"/>
      <c r="X29" s="109"/>
      <c r="Y29" s="96"/>
      <c r="Z29" s="96"/>
      <c r="AA29" s="96"/>
      <c r="AB29" s="108"/>
      <c r="AC29" s="109"/>
      <c r="AD29" s="96"/>
      <c r="AE29" s="96"/>
      <c r="AF29" s="105"/>
      <c r="AG29" s="109"/>
      <c r="AH29" s="96"/>
      <c r="AI29" s="108"/>
      <c r="AJ29" s="109"/>
      <c r="AK29" s="96"/>
      <c r="AL29" s="96"/>
      <c r="AM29" s="105"/>
      <c r="AN29" s="109"/>
      <c r="AO29" s="96"/>
      <c r="AP29" s="96"/>
      <c r="AQ29" s="108"/>
      <c r="AR29" s="109"/>
      <c r="AS29" s="96"/>
      <c r="AT29" s="96"/>
      <c r="AU29" s="108"/>
      <c r="AV29" s="109"/>
      <c r="AW29" s="96"/>
      <c r="AX29" s="96"/>
      <c r="AY29" s="96"/>
      <c r="AZ29" s="96"/>
      <c r="BA29" s="96"/>
      <c r="BB29" s="108"/>
    </row>
    <row r="30" spans="1:54" x14ac:dyDescent="0.2">
      <c r="A30" s="64">
        <f>'LISTING PROMO'!C28</f>
        <v>0</v>
      </c>
      <c r="B30" s="104">
        <f>'LISTING PROMO'!E28</f>
        <v>0</v>
      </c>
      <c r="C30" s="106"/>
      <c r="D30" s="107"/>
      <c r="E30" s="95"/>
      <c r="F30" s="95"/>
      <c r="G30" s="95"/>
      <c r="H30" s="95"/>
      <c r="I30" s="108"/>
      <c r="J30" s="109"/>
      <c r="K30" s="96"/>
      <c r="L30" s="96"/>
      <c r="M30" s="96"/>
      <c r="N30" s="108"/>
      <c r="O30" s="109"/>
      <c r="P30" s="96"/>
      <c r="Q30" s="96"/>
      <c r="R30" s="105"/>
      <c r="S30" s="109"/>
      <c r="T30" s="96"/>
      <c r="U30" s="96"/>
      <c r="V30" s="96"/>
      <c r="W30" s="108"/>
      <c r="X30" s="109"/>
      <c r="Y30" s="96"/>
      <c r="Z30" s="96"/>
      <c r="AA30" s="96"/>
      <c r="AB30" s="108"/>
      <c r="AC30" s="109"/>
      <c r="AD30" s="96"/>
      <c r="AE30" s="96"/>
      <c r="AF30" s="105"/>
      <c r="AG30" s="109"/>
      <c r="AH30" s="96"/>
      <c r="AI30" s="108"/>
      <c r="AJ30" s="109"/>
      <c r="AK30" s="96"/>
      <c r="AL30" s="96"/>
      <c r="AM30" s="105"/>
      <c r="AN30" s="109"/>
      <c r="AO30" s="96"/>
      <c r="AP30" s="96"/>
      <c r="AQ30" s="108"/>
      <c r="AR30" s="109"/>
      <c r="AS30" s="96"/>
      <c r="AT30" s="96"/>
      <c r="AU30" s="108"/>
      <c r="AV30" s="109"/>
      <c r="AW30" s="96"/>
      <c r="AX30" s="96"/>
      <c r="AY30" s="96"/>
      <c r="AZ30" s="96"/>
      <c r="BA30" s="96"/>
      <c r="BB30" s="108"/>
    </row>
    <row r="31" spans="1:54" x14ac:dyDescent="0.2">
      <c r="A31" s="64">
        <f>'LISTING PROMO'!C29</f>
        <v>0</v>
      </c>
      <c r="B31" s="104">
        <f>'LISTING PROMO'!E29</f>
        <v>0</v>
      </c>
      <c r="C31" s="106"/>
      <c r="D31" s="107"/>
      <c r="E31" s="95"/>
      <c r="F31" s="95"/>
      <c r="G31" s="95"/>
      <c r="H31" s="95"/>
      <c r="I31" s="108"/>
      <c r="J31" s="109"/>
      <c r="K31" s="96"/>
      <c r="L31" s="96"/>
      <c r="M31" s="96"/>
      <c r="N31" s="108"/>
      <c r="O31" s="109"/>
      <c r="P31" s="96"/>
      <c r="Q31" s="96"/>
      <c r="R31" s="105"/>
      <c r="S31" s="109"/>
      <c r="T31" s="96"/>
      <c r="U31" s="96"/>
      <c r="V31" s="96"/>
      <c r="W31" s="108"/>
      <c r="X31" s="109"/>
      <c r="Y31" s="96"/>
      <c r="Z31" s="96"/>
      <c r="AA31" s="96"/>
      <c r="AB31" s="108"/>
      <c r="AC31" s="109"/>
      <c r="AD31" s="96"/>
      <c r="AE31" s="96"/>
      <c r="AF31" s="105"/>
      <c r="AG31" s="109"/>
      <c r="AH31" s="96"/>
      <c r="AI31" s="108"/>
      <c r="AJ31" s="109"/>
      <c r="AK31" s="96"/>
      <c r="AL31" s="96"/>
      <c r="AM31" s="105"/>
      <c r="AN31" s="109"/>
      <c r="AO31" s="96"/>
      <c r="AP31" s="96"/>
      <c r="AQ31" s="108"/>
      <c r="AR31" s="109"/>
      <c r="AS31" s="96"/>
      <c r="AT31" s="96"/>
      <c r="AU31" s="108"/>
      <c r="AV31" s="109"/>
      <c r="AW31" s="96"/>
      <c r="AX31" s="96"/>
      <c r="AY31" s="96"/>
      <c r="AZ31" s="96"/>
      <c r="BA31" s="96"/>
      <c r="BB31" s="108"/>
    </row>
    <row r="32" spans="1:54" x14ac:dyDescent="0.2">
      <c r="A32" s="64">
        <f>'LISTING PROMO'!C30</f>
        <v>0</v>
      </c>
      <c r="B32" s="104">
        <f>'LISTING PROMO'!E30</f>
        <v>0</v>
      </c>
      <c r="C32" s="106"/>
      <c r="D32" s="107"/>
      <c r="E32" s="95"/>
      <c r="F32" s="95"/>
      <c r="G32" s="95"/>
      <c r="H32" s="95"/>
      <c r="I32" s="108"/>
      <c r="J32" s="109"/>
      <c r="K32" s="96"/>
      <c r="L32" s="96"/>
      <c r="M32" s="96"/>
      <c r="N32" s="108"/>
      <c r="O32" s="109"/>
      <c r="P32" s="96"/>
      <c r="Q32" s="96"/>
      <c r="R32" s="105"/>
      <c r="S32" s="109"/>
      <c r="T32" s="96"/>
      <c r="U32" s="96"/>
      <c r="V32" s="96"/>
      <c r="W32" s="108"/>
      <c r="X32" s="109"/>
      <c r="Y32" s="96"/>
      <c r="Z32" s="96"/>
      <c r="AA32" s="96"/>
      <c r="AB32" s="108"/>
      <c r="AC32" s="109"/>
      <c r="AD32" s="96"/>
      <c r="AE32" s="96"/>
      <c r="AF32" s="105"/>
      <c r="AG32" s="109"/>
      <c r="AH32" s="96"/>
      <c r="AI32" s="108"/>
      <c r="AJ32" s="109"/>
      <c r="AK32" s="96"/>
      <c r="AL32" s="96"/>
      <c r="AM32" s="105"/>
      <c r="AN32" s="109"/>
      <c r="AO32" s="96"/>
      <c r="AP32" s="96"/>
      <c r="AQ32" s="108"/>
      <c r="AR32" s="109"/>
      <c r="AS32" s="96"/>
      <c r="AT32" s="96"/>
      <c r="AU32" s="108"/>
      <c r="AV32" s="109"/>
      <c r="AW32" s="96"/>
      <c r="AX32" s="96"/>
      <c r="AY32" s="96"/>
      <c r="AZ32" s="96"/>
      <c r="BA32" s="96"/>
      <c r="BB32" s="108"/>
    </row>
    <row r="33" spans="1:54" x14ac:dyDescent="0.2">
      <c r="A33" s="64">
        <f>'LISTING PROMO'!C31</f>
        <v>0</v>
      </c>
      <c r="B33" s="104">
        <f>'LISTING PROMO'!E31</f>
        <v>0</v>
      </c>
      <c r="C33" s="106"/>
      <c r="D33" s="107"/>
      <c r="E33" s="95"/>
      <c r="F33" s="95"/>
      <c r="G33" s="95"/>
      <c r="H33" s="95"/>
      <c r="I33" s="108"/>
      <c r="J33" s="109"/>
      <c r="K33" s="96"/>
      <c r="L33" s="96"/>
      <c r="M33" s="96"/>
      <c r="N33" s="108"/>
      <c r="O33" s="109"/>
      <c r="P33" s="96"/>
      <c r="Q33" s="96"/>
      <c r="R33" s="105"/>
      <c r="S33" s="109"/>
      <c r="T33" s="96"/>
      <c r="U33" s="96"/>
      <c r="V33" s="96"/>
      <c r="W33" s="108"/>
      <c r="X33" s="109"/>
      <c r="Y33" s="96"/>
      <c r="Z33" s="96"/>
      <c r="AA33" s="96"/>
      <c r="AB33" s="108"/>
      <c r="AC33" s="109"/>
      <c r="AD33" s="96"/>
      <c r="AE33" s="96"/>
      <c r="AF33" s="105"/>
      <c r="AG33" s="109"/>
      <c r="AH33" s="96"/>
      <c r="AI33" s="108"/>
      <c r="AJ33" s="109"/>
      <c r="AK33" s="96"/>
      <c r="AL33" s="96"/>
      <c r="AM33" s="105"/>
      <c r="AN33" s="109"/>
      <c r="AO33" s="96"/>
      <c r="AP33" s="96"/>
      <c r="AQ33" s="108"/>
      <c r="AR33" s="109"/>
      <c r="AS33" s="96"/>
      <c r="AT33" s="96"/>
      <c r="AU33" s="108"/>
      <c r="AV33" s="109"/>
      <c r="AW33" s="96"/>
      <c r="AX33" s="96"/>
      <c r="AY33" s="96"/>
      <c r="AZ33" s="96"/>
      <c r="BA33" s="96"/>
      <c r="BB33" s="108"/>
    </row>
    <row r="34" spans="1:54" x14ac:dyDescent="0.2">
      <c r="A34" s="64">
        <f>'LISTING PROMO'!C32</f>
        <v>0</v>
      </c>
      <c r="B34" s="104">
        <f>'LISTING PROMO'!E32</f>
        <v>0</v>
      </c>
      <c r="C34" s="106"/>
      <c r="D34" s="107"/>
      <c r="E34" s="95"/>
      <c r="F34" s="95"/>
      <c r="G34" s="95"/>
      <c r="H34" s="95"/>
      <c r="I34" s="108"/>
      <c r="J34" s="109"/>
      <c r="K34" s="96"/>
      <c r="L34" s="96"/>
      <c r="M34" s="96"/>
      <c r="N34" s="108"/>
      <c r="O34" s="109"/>
      <c r="P34" s="96"/>
      <c r="Q34" s="96"/>
      <c r="R34" s="105"/>
      <c r="S34" s="109"/>
      <c r="T34" s="96"/>
      <c r="U34" s="96"/>
      <c r="V34" s="96"/>
      <c r="W34" s="108"/>
      <c r="X34" s="109"/>
      <c r="Y34" s="96"/>
      <c r="Z34" s="96"/>
      <c r="AA34" s="96"/>
      <c r="AB34" s="108"/>
      <c r="AC34" s="109"/>
      <c r="AD34" s="96"/>
      <c r="AE34" s="96"/>
      <c r="AF34" s="105"/>
      <c r="AG34" s="109"/>
      <c r="AH34" s="96"/>
      <c r="AI34" s="108"/>
      <c r="AJ34" s="109"/>
      <c r="AK34" s="96"/>
      <c r="AL34" s="96"/>
      <c r="AM34" s="105"/>
      <c r="AN34" s="109"/>
      <c r="AO34" s="96"/>
      <c r="AP34" s="96"/>
      <c r="AQ34" s="108"/>
      <c r="AR34" s="109"/>
      <c r="AS34" s="96"/>
      <c r="AT34" s="96"/>
      <c r="AU34" s="108"/>
      <c r="AV34" s="109"/>
      <c r="AW34" s="96"/>
      <c r="AX34" s="96"/>
      <c r="AY34" s="96"/>
      <c r="AZ34" s="96"/>
      <c r="BA34" s="96"/>
      <c r="BB34" s="108"/>
    </row>
    <row r="35" spans="1:54" x14ac:dyDescent="0.2">
      <c r="A35" s="64">
        <f>'LISTING PROMO'!C33</f>
        <v>0</v>
      </c>
      <c r="B35" s="104">
        <f>'LISTING PROMO'!E33</f>
        <v>0</v>
      </c>
      <c r="C35" s="106"/>
      <c r="D35" s="107"/>
      <c r="E35" s="95"/>
      <c r="F35" s="95"/>
      <c r="G35" s="95"/>
      <c r="H35" s="95"/>
      <c r="I35" s="108"/>
      <c r="J35" s="109"/>
      <c r="K35" s="96"/>
      <c r="L35" s="96"/>
      <c r="M35" s="96"/>
      <c r="N35" s="108"/>
      <c r="O35" s="109"/>
      <c r="P35" s="96"/>
      <c r="Q35" s="96"/>
      <c r="R35" s="105"/>
      <c r="S35" s="109"/>
      <c r="T35" s="96"/>
      <c r="U35" s="96"/>
      <c r="V35" s="96"/>
      <c r="W35" s="108"/>
      <c r="X35" s="109"/>
      <c r="Y35" s="96"/>
      <c r="Z35" s="96"/>
      <c r="AA35" s="96"/>
      <c r="AB35" s="108"/>
      <c r="AC35" s="109"/>
      <c r="AD35" s="96"/>
      <c r="AE35" s="96"/>
      <c r="AF35" s="105"/>
      <c r="AG35" s="109"/>
      <c r="AH35" s="96"/>
      <c r="AI35" s="108"/>
      <c r="AJ35" s="109"/>
      <c r="AK35" s="96"/>
      <c r="AL35" s="96"/>
      <c r="AM35" s="105"/>
      <c r="AN35" s="109"/>
      <c r="AO35" s="96"/>
      <c r="AP35" s="96"/>
      <c r="AQ35" s="108"/>
      <c r="AR35" s="109"/>
      <c r="AS35" s="96"/>
      <c r="AT35" s="96"/>
      <c r="AU35" s="108"/>
      <c r="AV35" s="109"/>
      <c r="AW35" s="96"/>
      <c r="AX35" s="96"/>
      <c r="AY35" s="96"/>
      <c r="AZ35" s="96"/>
      <c r="BA35" s="96"/>
      <c r="BB35" s="108"/>
    </row>
    <row r="36" spans="1:54" x14ac:dyDescent="0.2">
      <c r="A36" s="64">
        <f>'LISTING PROMO'!C34</f>
        <v>0</v>
      </c>
      <c r="B36" s="104">
        <f>'LISTING PROMO'!E34</f>
        <v>0</v>
      </c>
      <c r="C36" s="106"/>
      <c r="D36" s="107"/>
      <c r="E36" s="95"/>
      <c r="F36" s="95"/>
      <c r="G36" s="95"/>
      <c r="H36" s="95"/>
      <c r="I36" s="108"/>
      <c r="J36" s="109"/>
      <c r="K36" s="96"/>
      <c r="L36" s="96"/>
      <c r="M36" s="96"/>
      <c r="N36" s="108"/>
      <c r="O36" s="109"/>
      <c r="P36" s="96"/>
      <c r="Q36" s="96"/>
      <c r="R36" s="105"/>
      <c r="S36" s="109"/>
      <c r="T36" s="96"/>
      <c r="U36" s="96"/>
      <c r="V36" s="96"/>
      <c r="W36" s="108"/>
      <c r="X36" s="109"/>
      <c r="Y36" s="96"/>
      <c r="Z36" s="96"/>
      <c r="AA36" s="96"/>
      <c r="AB36" s="108"/>
      <c r="AC36" s="109"/>
      <c r="AD36" s="96"/>
      <c r="AE36" s="96"/>
      <c r="AF36" s="105"/>
      <c r="AG36" s="109"/>
      <c r="AH36" s="96"/>
      <c r="AI36" s="108"/>
      <c r="AJ36" s="109"/>
      <c r="AK36" s="96"/>
      <c r="AL36" s="96"/>
      <c r="AM36" s="105"/>
      <c r="AN36" s="109"/>
      <c r="AO36" s="96"/>
      <c r="AP36" s="96"/>
      <c r="AQ36" s="108"/>
      <c r="AR36" s="109"/>
      <c r="AS36" s="96"/>
      <c r="AT36" s="96"/>
      <c r="AU36" s="108"/>
      <c r="AV36" s="109"/>
      <c r="AW36" s="96"/>
      <c r="AX36" s="96"/>
      <c r="AY36" s="96"/>
      <c r="AZ36" s="96"/>
      <c r="BA36" s="96"/>
      <c r="BB36" s="108"/>
    </row>
    <row r="37" spans="1:54" ht="13.5" thickBot="1" x14ac:dyDescent="0.25">
      <c r="A37" s="64">
        <f>'LISTING PROMO'!C35</f>
        <v>0</v>
      </c>
      <c r="B37" s="104">
        <f>'LISTING PROMO'!E35</f>
        <v>0</v>
      </c>
      <c r="C37" s="106"/>
      <c r="D37" s="107"/>
      <c r="E37" s="95"/>
      <c r="F37" s="95"/>
      <c r="G37" s="95"/>
      <c r="H37" s="95"/>
      <c r="I37" s="108"/>
      <c r="J37" s="109"/>
      <c r="K37" s="96"/>
      <c r="L37" s="96"/>
      <c r="M37" s="96"/>
      <c r="N37" s="108"/>
      <c r="O37" s="109"/>
      <c r="P37" s="96"/>
      <c r="Q37" s="96"/>
      <c r="R37" s="105"/>
      <c r="S37" s="109"/>
      <c r="T37" s="96"/>
      <c r="U37" s="96"/>
      <c r="V37" s="96"/>
      <c r="W37" s="108"/>
      <c r="X37" s="109"/>
      <c r="Y37" s="96"/>
      <c r="Z37" s="96"/>
      <c r="AA37" s="96"/>
      <c r="AB37" s="108"/>
      <c r="AC37" s="109"/>
      <c r="AD37" s="96"/>
      <c r="AE37" s="96"/>
      <c r="AF37" s="105"/>
      <c r="AG37" s="109"/>
      <c r="AH37" s="96"/>
      <c r="AI37" s="108"/>
      <c r="AJ37" s="109"/>
      <c r="AK37" s="96"/>
      <c r="AL37" s="96"/>
      <c r="AM37" s="105"/>
      <c r="AN37" s="114"/>
      <c r="AO37" s="115"/>
      <c r="AP37" s="115"/>
      <c r="AQ37" s="116"/>
      <c r="AR37" s="109"/>
      <c r="AS37" s="96"/>
      <c r="AT37" s="96"/>
      <c r="AU37" s="108"/>
      <c r="AV37" s="109"/>
      <c r="AW37" s="96"/>
      <c r="AX37" s="96"/>
      <c r="AY37" s="96"/>
      <c r="AZ37" s="96"/>
      <c r="BA37" s="96"/>
      <c r="BB37" s="108"/>
    </row>
    <row r="38" spans="1:54" ht="13.5" thickBot="1" x14ac:dyDescent="0.25">
      <c r="A38" s="64">
        <f>'LISTING PROMO'!C36</f>
        <v>0</v>
      </c>
      <c r="B38" s="104">
        <f>'LISTING PROMO'!E36</f>
        <v>0</v>
      </c>
      <c r="C38" s="106"/>
      <c r="D38" s="117"/>
      <c r="E38" s="118"/>
      <c r="F38" s="118"/>
      <c r="G38" s="118"/>
      <c r="H38" s="118"/>
      <c r="I38" s="116"/>
      <c r="J38" s="114"/>
      <c r="K38" s="115"/>
      <c r="L38" s="115"/>
      <c r="M38" s="115"/>
      <c r="N38" s="116"/>
      <c r="O38" s="114"/>
      <c r="P38" s="115"/>
      <c r="Q38" s="115"/>
      <c r="R38" s="119"/>
      <c r="S38" s="114"/>
      <c r="T38" s="115"/>
      <c r="U38" s="115"/>
      <c r="V38" s="115"/>
      <c r="W38" s="116"/>
      <c r="X38" s="114"/>
      <c r="Y38" s="115"/>
      <c r="Z38" s="115"/>
      <c r="AA38" s="115"/>
      <c r="AB38" s="116"/>
      <c r="AC38" s="114"/>
      <c r="AD38" s="115"/>
      <c r="AE38" s="115"/>
      <c r="AF38" s="119"/>
      <c r="AG38" s="114"/>
      <c r="AH38" s="115"/>
      <c r="AI38" s="116"/>
      <c r="AJ38" s="114"/>
      <c r="AK38" s="115"/>
      <c r="AL38" s="115"/>
      <c r="AM38" s="115"/>
      <c r="AN38" s="120"/>
      <c r="AO38" s="120"/>
      <c r="AP38" s="120"/>
      <c r="AQ38" s="121"/>
      <c r="AR38" s="114"/>
      <c r="AS38" s="115"/>
      <c r="AT38" s="115"/>
      <c r="AU38" s="116"/>
      <c r="AV38" s="114"/>
      <c r="AW38" s="115"/>
      <c r="AX38" s="115"/>
      <c r="AY38" s="115"/>
      <c r="AZ38" s="115"/>
      <c r="BA38" s="115"/>
      <c r="BB38" s="116"/>
    </row>
  </sheetData>
  <sheetProtection selectLockedCells="1"/>
  <mergeCells count="19">
    <mergeCell ref="AN2:AQ2"/>
    <mergeCell ref="AR2:AU2"/>
    <mergeCell ref="AV2:BB2"/>
    <mergeCell ref="O2:R2"/>
    <mergeCell ref="S2:W2"/>
    <mergeCell ref="X2:AB2"/>
    <mergeCell ref="AC2:AF2"/>
    <mergeCell ref="AG2:AI2"/>
    <mergeCell ref="AJ2:AM2"/>
    <mergeCell ref="D1:N1"/>
    <mergeCell ref="O1:AB1"/>
    <mergeCell ref="AC1:AI1"/>
    <mergeCell ref="AJ1:AQ1"/>
    <mergeCell ref="AR1:BB1"/>
    <mergeCell ref="A2:A3"/>
    <mergeCell ref="B2:B3"/>
    <mergeCell ref="C2:C3"/>
    <mergeCell ref="D2:I2"/>
    <mergeCell ref="J2:N2"/>
  </mergeCells>
  <dataValidations count="1">
    <dataValidation type="list" allowBlank="1" showInputMessage="1" showErrorMessage="1" sqref="D5:W5 AB4 O4 P4 Q4 R4 S4 T4 U4 V4 W4 X4 Y4 Z4 AA4 AC4:BB4 E4:N4" xr:uid="{A793296C-D621-441F-8CD7-0576AC419C0E}">
      <formula1>competences</formula1>
    </dataValidation>
  </dataValidations>
  <pageMargins left="0.7" right="0.7" top="0.75" bottom="0.75" header="0.3" footer="0.3"/>
  <tableParts count="1">
    <tablePart r:id="rId1"/>
  </tableParts>
  <extLst>
    <ext xmlns:x14="http://schemas.microsoft.com/office/spreadsheetml/2009/9/main" uri="{CCE6A557-97BC-4b89-ADB6-D9C93CAAB3DF}">
      <x14:dataValidations xmlns:xm="http://schemas.microsoft.com/office/excel/2006/main" count="1">
        <x14:dataValidation type="list" allowBlank="1" showInputMessage="1" showErrorMessage="1" xr:uid="{7BECDDD6-1056-4D81-A09D-F2FB42F26B0A}">
          <x14:formula1>
            <xm:f>listes!$C$1:$C$11</xm:f>
          </x14:formula1>
          <xm:sqref>C1:C2 C4:C1048576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CEDB8D-D308-45DB-A88C-FDD4CE24F9CB}">
  <sheetPr codeName="Feuil10">
    <tabColor rgb="FF00B0F0"/>
  </sheetPr>
  <dimension ref="A1:BB38"/>
  <sheetViews>
    <sheetView workbookViewId="0">
      <pane xSplit="3" ySplit="3" topLeftCell="D4" activePane="bottomRight" state="frozen"/>
      <selection pane="topRight" activeCell="D1" sqref="D1"/>
      <selection pane="bottomLeft" activeCell="A4" sqref="A4"/>
      <selection pane="bottomRight" activeCell="D4" sqref="D4"/>
    </sheetView>
  </sheetViews>
  <sheetFormatPr baseColWidth="10" defaultRowHeight="12.75" x14ac:dyDescent="0.2"/>
  <cols>
    <col min="1" max="1" width="11.7109375" style="63" customWidth="1"/>
    <col min="2" max="2" width="11.7109375" style="99" customWidth="1"/>
    <col min="3" max="3" width="11.7109375" style="92" customWidth="1"/>
    <col min="4" max="8" width="19.85546875" style="93" customWidth="1"/>
    <col min="9" max="9" width="12.7109375" style="92" customWidth="1"/>
    <col min="10" max="13" width="19.85546875" style="92" customWidth="1"/>
    <col min="14" max="14" width="12.7109375" style="92" customWidth="1"/>
    <col min="15" max="17" width="19.85546875" style="92" customWidth="1"/>
    <col min="18" max="18" width="12.7109375" style="92" customWidth="1"/>
    <col min="19" max="22" width="19.85546875" style="92" customWidth="1"/>
    <col min="23" max="23" width="12.7109375" style="92" customWidth="1"/>
    <col min="24" max="27" width="19.85546875" style="92" customWidth="1"/>
    <col min="28" max="28" width="12.7109375" style="92" customWidth="1"/>
    <col min="29" max="31" width="19.85546875" style="92" customWidth="1"/>
    <col min="32" max="32" width="12.5703125" style="92" customWidth="1"/>
    <col min="33" max="34" width="19.85546875" style="92" customWidth="1"/>
    <col min="35" max="35" width="12.5703125" style="92" customWidth="1"/>
    <col min="36" max="38" width="19.85546875" style="92" customWidth="1"/>
    <col min="39" max="39" width="12.5703125" style="92" customWidth="1"/>
    <col min="40" max="42" width="19.85546875" style="92" customWidth="1"/>
    <col min="43" max="43" width="12.5703125" style="92" customWidth="1"/>
    <col min="44" max="46" width="19.85546875" style="92" customWidth="1"/>
    <col min="47" max="47" width="12.5703125" style="92" customWidth="1"/>
    <col min="48" max="53" width="19.85546875" style="92" customWidth="1"/>
    <col min="54" max="54" width="12.5703125" style="92" customWidth="1"/>
  </cols>
  <sheetData>
    <row r="1" spans="1:54" ht="18" customHeight="1" thickBot="1" x14ac:dyDescent="0.25">
      <c r="A1" s="64"/>
      <c r="B1" s="104"/>
      <c r="C1" s="68"/>
      <c r="D1" s="268" t="s">
        <v>236</v>
      </c>
      <c r="E1" s="269"/>
      <c r="F1" s="269"/>
      <c r="G1" s="269"/>
      <c r="H1" s="269"/>
      <c r="I1" s="269"/>
      <c r="J1" s="269"/>
      <c r="K1" s="269"/>
      <c r="L1" s="269"/>
      <c r="M1" s="269"/>
      <c r="N1" s="270"/>
      <c r="O1" s="271" t="s">
        <v>237</v>
      </c>
      <c r="P1" s="272"/>
      <c r="Q1" s="272"/>
      <c r="R1" s="272"/>
      <c r="S1" s="273"/>
      <c r="T1" s="273"/>
      <c r="U1" s="273"/>
      <c r="V1" s="273"/>
      <c r="W1" s="273"/>
      <c r="X1" s="273"/>
      <c r="Y1" s="273"/>
      <c r="Z1" s="273"/>
      <c r="AA1" s="273"/>
      <c r="AB1" s="274"/>
      <c r="AC1" s="275" t="s">
        <v>238</v>
      </c>
      <c r="AD1" s="276"/>
      <c r="AE1" s="276"/>
      <c r="AF1" s="276"/>
      <c r="AG1" s="277"/>
      <c r="AH1" s="277"/>
      <c r="AI1" s="278"/>
      <c r="AJ1" s="279" t="s">
        <v>248</v>
      </c>
      <c r="AK1" s="280"/>
      <c r="AL1" s="280"/>
      <c r="AM1" s="280"/>
      <c r="AN1" s="281"/>
      <c r="AO1" s="281"/>
      <c r="AP1" s="281"/>
      <c r="AQ1" s="282"/>
      <c r="AR1" s="283" t="s">
        <v>258</v>
      </c>
      <c r="AS1" s="284"/>
      <c r="AT1" s="284"/>
      <c r="AU1" s="284"/>
      <c r="AV1" s="284"/>
      <c r="AW1" s="284"/>
      <c r="AX1" s="284"/>
      <c r="AY1" s="284"/>
      <c r="AZ1" s="284"/>
      <c r="BA1" s="284"/>
      <c r="BB1" s="285"/>
    </row>
    <row r="2" spans="1:54" s="63" customFormat="1" ht="36.75" customHeight="1" x14ac:dyDescent="0.2">
      <c r="A2" s="257" t="s">
        <v>200</v>
      </c>
      <c r="B2" s="257" t="s">
        <v>201</v>
      </c>
      <c r="C2" s="246" t="s">
        <v>81</v>
      </c>
      <c r="D2" s="259" t="s">
        <v>234</v>
      </c>
      <c r="E2" s="260"/>
      <c r="F2" s="260"/>
      <c r="G2" s="260"/>
      <c r="H2" s="260"/>
      <c r="I2" s="261"/>
      <c r="J2" s="262" t="s">
        <v>235</v>
      </c>
      <c r="K2" s="263"/>
      <c r="L2" s="263"/>
      <c r="M2" s="263"/>
      <c r="N2" s="264"/>
      <c r="O2" s="243" t="s">
        <v>233</v>
      </c>
      <c r="P2" s="244"/>
      <c r="Q2" s="244"/>
      <c r="R2" s="245"/>
      <c r="S2" s="248" t="s">
        <v>221</v>
      </c>
      <c r="T2" s="249"/>
      <c r="U2" s="249"/>
      <c r="V2" s="249"/>
      <c r="W2" s="250"/>
      <c r="X2" s="251" t="s">
        <v>227</v>
      </c>
      <c r="Y2" s="252"/>
      <c r="Z2" s="252"/>
      <c r="AA2" s="252"/>
      <c r="AB2" s="253"/>
      <c r="AC2" s="225" t="s">
        <v>239</v>
      </c>
      <c r="AD2" s="226"/>
      <c r="AE2" s="226"/>
      <c r="AF2" s="227"/>
      <c r="AG2" s="228" t="s">
        <v>244</v>
      </c>
      <c r="AH2" s="229"/>
      <c r="AI2" s="230"/>
      <c r="AJ2" s="234" t="s">
        <v>249</v>
      </c>
      <c r="AK2" s="235"/>
      <c r="AL2" s="235"/>
      <c r="AM2" s="236"/>
      <c r="AN2" s="237" t="s">
        <v>253</v>
      </c>
      <c r="AO2" s="238"/>
      <c r="AP2" s="238"/>
      <c r="AQ2" s="239"/>
      <c r="AR2" s="216" t="s">
        <v>259</v>
      </c>
      <c r="AS2" s="217"/>
      <c r="AT2" s="217"/>
      <c r="AU2" s="218"/>
      <c r="AV2" s="219" t="s">
        <v>264</v>
      </c>
      <c r="AW2" s="220"/>
      <c r="AX2" s="220"/>
      <c r="AY2" s="220"/>
      <c r="AZ2" s="220"/>
      <c r="BA2" s="220"/>
      <c r="BB2" s="221"/>
    </row>
    <row r="3" spans="1:54" s="99" customFormat="1" ht="140.25" x14ac:dyDescent="0.2">
      <c r="A3" s="258"/>
      <c r="B3" s="258"/>
      <c r="C3" s="247"/>
      <c r="D3" s="122" t="s">
        <v>206</v>
      </c>
      <c r="E3" s="123" t="s">
        <v>207</v>
      </c>
      <c r="F3" s="123" t="s">
        <v>208</v>
      </c>
      <c r="G3" s="123" t="s">
        <v>209</v>
      </c>
      <c r="H3" s="123" t="s">
        <v>210</v>
      </c>
      <c r="I3" s="124" t="s">
        <v>215</v>
      </c>
      <c r="J3" s="122" t="s">
        <v>211</v>
      </c>
      <c r="K3" s="123" t="s">
        <v>212</v>
      </c>
      <c r="L3" s="123" t="s">
        <v>213</v>
      </c>
      <c r="M3" s="123" t="s">
        <v>214</v>
      </c>
      <c r="N3" s="125" t="s">
        <v>216</v>
      </c>
      <c r="O3" s="122" t="s">
        <v>217</v>
      </c>
      <c r="P3" s="123" t="s">
        <v>218</v>
      </c>
      <c r="Q3" s="123" t="s">
        <v>219</v>
      </c>
      <c r="R3" s="126" t="s">
        <v>220</v>
      </c>
      <c r="S3" s="122" t="s">
        <v>222</v>
      </c>
      <c r="T3" s="123" t="s">
        <v>223</v>
      </c>
      <c r="U3" s="123" t="s">
        <v>224</v>
      </c>
      <c r="V3" s="123" t="s">
        <v>225</v>
      </c>
      <c r="W3" s="127" t="s">
        <v>226</v>
      </c>
      <c r="X3" s="122" t="s">
        <v>228</v>
      </c>
      <c r="Y3" s="123" t="s">
        <v>229</v>
      </c>
      <c r="Z3" s="123" t="s">
        <v>230</v>
      </c>
      <c r="AA3" s="123" t="s">
        <v>231</v>
      </c>
      <c r="AB3" s="128" t="s">
        <v>232</v>
      </c>
      <c r="AC3" s="122" t="s">
        <v>240</v>
      </c>
      <c r="AD3" s="123" t="s">
        <v>241</v>
      </c>
      <c r="AE3" s="123" t="s">
        <v>242</v>
      </c>
      <c r="AF3" s="129" t="s">
        <v>243</v>
      </c>
      <c r="AG3" s="122" t="s">
        <v>245</v>
      </c>
      <c r="AH3" s="123" t="s">
        <v>246</v>
      </c>
      <c r="AI3" s="130" t="s">
        <v>247</v>
      </c>
      <c r="AJ3" s="122" t="s">
        <v>250</v>
      </c>
      <c r="AK3" s="123" t="s">
        <v>274</v>
      </c>
      <c r="AL3" s="123" t="s">
        <v>251</v>
      </c>
      <c r="AM3" s="131" t="s">
        <v>252</v>
      </c>
      <c r="AN3" s="122" t="s">
        <v>254</v>
      </c>
      <c r="AO3" s="123" t="s">
        <v>255</v>
      </c>
      <c r="AP3" s="123" t="s">
        <v>256</v>
      </c>
      <c r="AQ3" s="132" t="s">
        <v>257</v>
      </c>
      <c r="AR3" s="122" t="s">
        <v>260</v>
      </c>
      <c r="AS3" s="123" t="s">
        <v>261</v>
      </c>
      <c r="AT3" s="123" t="s">
        <v>262</v>
      </c>
      <c r="AU3" s="133" t="s">
        <v>263</v>
      </c>
      <c r="AV3" s="122" t="s">
        <v>265</v>
      </c>
      <c r="AW3" s="123" t="s">
        <v>266</v>
      </c>
      <c r="AX3" s="123" t="s">
        <v>267</v>
      </c>
      <c r="AY3" s="123" t="s">
        <v>268</v>
      </c>
      <c r="AZ3" s="123" t="s">
        <v>271</v>
      </c>
      <c r="BA3" s="123" t="s">
        <v>269</v>
      </c>
      <c r="BB3" s="134" t="s">
        <v>270</v>
      </c>
    </row>
    <row r="4" spans="1:54" x14ac:dyDescent="0.2">
      <c r="A4" s="64" t="str">
        <f>'LISTING PROMO'!C2</f>
        <v>TEST</v>
      </c>
      <c r="B4" s="104" t="str">
        <f>'LISTING PROMO'!E2</f>
        <v>Prénom Test</v>
      </c>
      <c r="C4" s="106" t="s">
        <v>6</v>
      </c>
      <c r="D4" s="107"/>
      <c r="E4" s="95"/>
      <c r="F4" s="95"/>
      <c r="G4" s="95"/>
      <c r="H4" s="95"/>
      <c r="I4" s="108"/>
      <c r="J4" s="109"/>
      <c r="K4" s="96"/>
      <c r="L4" s="96"/>
      <c r="M4" s="96"/>
      <c r="N4" s="108"/>
      <c r="O4" s="109"/>
      <c r="P4" s="96"/>
      <c r="Q4" s="96"/>
      <c r="R4" s="105"/>
      <c r="S4" s="109"/>
      <c r="T4" s="96"/>
      <c r="U4" s="96"/>
      <c r="V4" s="96"/>
      <c r="W4" s="108"/>
      <c r="X4" s="109" t="s">
        <v>297</v>
      </c>
      <c r="Y4" s="96" t="s">
        <v>297</v>
      </c>
      <c r="Z4" s="96" t="s">
        <v>297</v>
      </c>
      <c r="AA4" s="96" t="s">
        <v>297</v>
      </c>
      <c r="AB4" s="108" t="s">
        <v>297</v>
      </c>
      <c r="AC4" s="110" t="s">
        <v>297</v>
      </c>
      <c r="AD4" s="111" t="s">
        <v>297</v>
      </c>
      <c r="AE4" s="111" t="s">
        <v>297</v>
      </c>
      <c r="AF4" s="112" t="s">
        <v>297</v>
      </c>
      <c r="AG4" s="110" t="s">
        <v>297</v>
      </c>
      <c r="AH4" s="111" t="s">
        <v>297</v>
      </c>
      <c r="AI4" s="113" t="s">
        <v>297</v>
      </c>
      <c r="AJ4" s="110" t="s">
        <v>297</v>
      </c>
      <c r="AK4" s="111" t="s">
        <v>297</v>
      </c>
      <c r="AL4" s="111" t="s">
        <v>297</v>
      </c>
      <c r="AM4" s="112" t="s">
        <v>297</v>
      </c>
      <c r="AN4" s="110" t="s">
        <v>297</v>
      </c>
      <c r="AO4" s="111" t="s">
        <v>297</v>
      </c>
      <c r="AP4" s="111" t="s">
        <v>297</v>
      </c>
      <c r="AQ4" s="113" t="s">
        <v>297</v>
      </c>
      <c r="AR4" s="110" t="s">
        <v>297</v>
      </c>
      <c r="AS4" s="111" t="s">
        <v>297</v>
      </c>
      <c r="AT4" s="111" t="s">
        <v>297</v>
      </c>
      <c r="AU4" s="113" t="s">
        <v>297</v>
      </c>
      <c r="AV4" s="110" t="s">
        <v>297</v>
      </c>
      <c r="AW4" s="111" t="s">
        <v>297</v>
      </c>
      <c r="AX4" s="111" t="s">
        <v>297</v>
      </c>
      <c r="AY4" s="111" t="s">
        <v>297</v>
      </c>
      <c r="AZ4" s="111" t="s">
        <v>297</v>
      </c>
      <c r="BA4" s="111" t="s">
        <v>297</v>
      </c>
      <c r="BB4" s="113" t="s">
        <v>297</v>
      </c>
    </row>
    <row r="5" spans="1:54" x14ac:dyDescent="0.2">
      <c r="A5" s="64" t="str">
        <f>'LISTING PROMO'!C3</f>
        <v>test</v>
      </c>
      <c r="B5" s="104">
        <f>'LISTING PROMO'!E3</f>
        <v>0</v>
      </c>
      <c r="C5" s="106" t="s">
        <v>193</v>
      </c>
      <c r="D5" s="107"/>
      <c r="E5" s="95"/>
      <c r="F5" s="95"/>
      <c r="G5" s="95"/>
      <c r="H5" s="95"/>
      <c r="I5" s="108"/>
      <c r="J5" s="109"/>
      <c r="K5" s="96"/>
      <c r="L5" s="96"/>
      <c r="M5" s="96"/>
      <c r="N5" s="108"/>
      <c r="O5" s="109"/>
      <c r="P5" s="96"/>
      <c r="Q5" s="96"/>
      <c r="R5" s="105"/>
      <c r="S5" s="109"/>
      <c r="T5" s="96"/>
      <c r="U5" s="96"/>
      <c r="V5" s="96"/>
      <c r="W5" s="108"/>
      <c r="X5" s="109"/>
      <c r="Y5" s="96"/>
      <c r="Z5" s="96"/>
      <c r="AA5" s="96"/>
      <c r="AB5" s="108"/>
      <c r="AC5" s="109"/>
      <c r="AD5" s="96"/>
      <c r="AE5" s="96"/>
      <c r="AF5" s="105"/>
      <c r="AG5" s="109"/>
      <c r="AH5" s="96"/>
      <c r="AI5" s="108"/>
      <c r="AJ5" s="109"/>
      <c r="AK5" s="96"/>
      <c r="AL5" s="96"/>
      <c r="AM5" s="105"/>
      <c r="AN5" s="109"/>
      <c r="AO5" s="96"/>
      <c r="AP5" s="96"/>
      <c r="AQ5" s="108"/>
      <c r="AR5" s="109"/>
      <c r="AS5" s="96"/>
      <c r="AT5" s="96"/>
      <c r="AU5" s="108"/>
      <c r="AV5" s="109"/>
      <c r="AW5" s="96"/>
      <c r="AX5" s="96"/>
      <c r="AY5" s="96"/>
      <c r="AZ5" s="96"/>
      <c r="BA5" s="96"/>
      <c r="BB5" s="108"/>
    </row>
    <row r="6" spans="1:54" x14ac:dyDescent="0.2">
      <c r="A6" s="64">
        <f>'LISTING PROMO'!C4</f>
        <v>0</v>
      </c>
      <c r="B6" s="104">
        <f>'LISTING PROMO'!E4</f>
        <v>0</v>
      </c>
      <c r="C6" s="106" t="s">
        <v>193</v>
      </c>
      <c r="D6" s="107"/>
      <c r="E6" s="95"/>
      <c r="F6" s="95"/>
      <c r="G6" s="95"/>
      <c r="H6" s="95"/>
      <c r="I6" s="108"/>
      <c r="J6" s="109"/>
      <c r="K6" s="96"/>
      <c r="L6" s="96"/>
      <c r="M6" s="96"/>
      <c r="N6" s="108"/>
      <c r="O6" s="109"/>
      <c r="P6" s="96"/>
      <c r="Q6" s="96"/>
      <c r="R6" s="105"/>
      <c r="S6" s="109"/>
      <c r="T6" s="96"/>
      <c r="U6" s="96"/>
      <c r="V6" s="96"/>
      <c r="W6" s="108"/>
      <c r="X6" s="109"/>
      <c r="Y6" s="96"/>
      <c r="Z6" s="96"/>
      <c r="AA6" s="96"/>
      <c r="AB6" s="108"/>
      <c r="AC6" s="109"/>
      <c r="AD6" s="96"/>
      <c r="AE6" s="96"/>
      <c r="AF6" s="105"/>
      <c r="AG6" s="109"/>
      <c r="AH6" s="96"/>
      <c r="AI6" s="108"/>
      <c r="AJ6" s="109"/>
      <c r="AK6" s="96"/>
      <c r="AL6" s="96"/>
      <c r="AM6" s="105"/>
      <c r="AN6" s="109"/>
      <c r="AO6" s="96"/>
      <c r="AP6" s="96"/>
      <c r="AQ6" s="108"/>
      <c r="AR6" s="109"/>
      <c r="AS6" s="96"/>
      <c r="AT6" s="96"/>
      <c r="AU6" s="108"/>
      <c r="AV6" s="109"/>
      <c r="AW6" s="96"/>
      <c r="AX6" s="96"/>
      <c r="AY6" s="96"/>
      <c r="AZ6" s="96"/>
      <c r="BA6" s="96"/>
      <c r="BB6" s="108"/>
    </row>
    <row r="7" spans="1:54" x14ac:dyDescent="0.2">
      <c r="A7" s="64">
        <f>'LISTING PROMO'!C5</f>
        <v>0</v>
      </c>
      <c r="B7" s="104">
        <f>'LISTING PROMO'!E5</f>
        <v>0</v>
      </c>
      <c r="C7" s="106" t="s">
        <v>193</v>
      </c>
      <c r="D7" s="107"/>
      <c r="E7" s="95"/>
      <c r="F7" s="95"/>
      <c r="G7" s="95"/>
      <c r="H7" s="95"/>
      <c r="I7" s="108"/>
      <c r="J7" s="109"/>
      <c r="K7" s="96"/>
      <c r="L7" s="96"/>
      <c r="M7" s="96"/>
      <c r="N7" s="108"/>
      <c r="O7" s="109"/>
      <c r="P7" s="96"/>
      <c r="Q7" s="96"/>
      <c r="R7" s="105"/>
      <c r="S7" s="109"/>
      <c r="T7" s="96"/>
      <c r="U7" s="96"/>
      <c r="V7" s="96"/>
      <c r="W7" s="108"/>
      <c r="X7" s="109"/>
      <c r="Y7" s="96"/>
      <c r="Z7" s="96"/>
      <c r="AA7" s="96"/>
      <c r="AB7" s="108"/>
      <c r="AC7" s="109"/>
      <c r="AD7" s="96"/>
      <c r="AE7" s="96"/>
      <c r="AF7" s="105"/>
      <c r="AG7" s="109"/>
      <c r="AH7" s="96"/>
      <c r="AI7" s="108"/>
      <c r="AJ7" s="109"/>
      <c r="AK7" s="96"/>
      <c r="AL7" s="96"/>
      <c r="AM7" s="105"/>
      <c r="AN7" s="109"/>
      <c r="AO7" s="96"/>
      <c r="AP7" s="96"/>
      <c r="AQ7" s="108"/>
      <c r="AR7" s="109"/>
      <c r="AS7" s="96"/>
      <c r="AT7" s="96"/>
      <c r="AU7" s="108"/>
      <c r="AV7" s="109"/>
      <c r="AW7" s="96"/>
      <c r="AX7" s="96"/>
      <c r="AY7" s="96"/>
      <c r="AZ7" s="96"/>
      <c r="BA7" s="96"/>
      <c r="BB7" s="108"/>
    </row>
    <row r="8" spans="1:54" x14ac:dyDescent="0.2">
      <c r="A8" s="64">
        <f>'LISTING PROMO'!C6</f>
        <v>0</v>
      </c>
      <c r="B8" s="104">
        <f>'LISTING PROMO'!E6</f>
        <v>0</v>
      </c>
      <c r="C8" s="106" t="s">
        <v>193</v>
      </c>
      <c r="D8" s="107"/>
      <c r="E8" s="95"/>
      <c r="F8" s="95"/>
      <c r="G8" s="95"/>
      <c r="H8" s="95"/>
      <c r="I8" s="108"/>
      <c r="J8" s="109"/>
      <c r="K8" s="96"/>
      <c r="L8" s="96"/>
      <c r="M8" s="96"/>
      <c r="N8" s="108"/>
      <c r="O8" s="109"/>
      <c r="P8" s="96"/>
      <c r="Q8" s="96"/>
      <c r="R8" s="105"/>
      <c r="S8" s="109"/>
      <c r="T8" s="96"/>
      <c r="U8" s="96"/>
      <c r="V8" s="96"/>
      <c r="W8" s="108"/>
      <c r="X8" s="109"/>
      <c r="Y8" s="96"/>
      <c r="Z8" s="96"/>
      <c r="AA8" s="96"/>
      <c r="AB8" s="108"/>
      <c r="AC8" s="109"/>
      <c r="AD8" s="96"/>
      <c r="AE8" s="96"/>
      <c r="AF8" s="105"/>
      <c r="AG8" s="109"/>
      <c r="AH8" s="96"/>
      <c r="AI8" s="108"/>
      <c r="AJ8" s="109"/>
      <c r="AK8" s="96"/>
      <c r="AL8" s="96"/>
      <c r="AM8" s="105"/>
      <c r="AN8" s="109"/>
      <c r="AO8" s="96"/>
      <c r="AP8" s="96"/>
      <c r="AQ8" s="108"/>
      <c r="AR8" s="109"/>
      <c r="AS8" s="96"/>
      <c r="AT8" s="96"/>
      <c r="AU8" s="108"/>
      <c r="AV8" s="109"/>
      <c r="AW8" s="96"/>
      <c r="AX8" s="96"/>
      <c r="AY8" s="96"/>
      <c r="AZ8" s="96"/>
      <c r="BA8" s="96"/>
      <c r="BB8" s="108"/>
    </row>
    <row r="9" spans="1:54" x14ac:dyDescent="0.2">
      <c r="A9" s="64">
        <f>'LISTING PROMO'!C7</f>
        <v>0</v>
      </c>
      <c r="B9" s="104">
        <f>'LISTING PROMO'!E7</f>
        <v>0</v>
      </c>
      <c r="C9" s="106" t="s">
        <v>193</v>
      </c>
      <c r="D9" s="107"/>
      <c r="E9" s="95"/>
      <c r="F9" s="95"/>
      <c r="G9" s="95"/>
      <c r="H9" s="95"/>
      <c r="I9" s="108"/>
      <c r="J9" s="109"/>
      <c r="K9" s="96"/>
      <c r="L9" s="96"/>
      <c r="M9" s="96"/>
      <c r="N9" s="108"/>
      <c r="O9" s="109"/>
      <c r="P9" s="96"/>
      <c r="Q9" s="96"/>
      <c r="R9" s="105"/>
      <c r="S9" s="109"/>
      <c r="T9" s="96"/>
      <c r="U9" s="96"/>
      <c r="V9" s="96"/>
      <c r="W9" s="108"/>
      <c r="X9" s="109"/>
      <c r="Y9" s="96"/>
      <c r="Z9" s="96"/>
      <c r="AA9" s="96"/>
      <c r="AB9" s="108"/>
      <c r="AC9" s="109"/>
      <c r="AD9" s="96"/>
      <c r="AE9" s="96"/>
      <c r="AF9" s="105"/>
      <c r="AG9" s="109"/>
      <c r="AH9" s="96"/>
      <c r="AI9" s="108"/>
      <c r="AJ9" s="109"/>
      <c r="AK9" s="96"/>
      <c r="AL9" s="96"/>
      <c r="AM9" s="105"/>
      <c r="AN9" s="109"/>
      <c r="AO9" s="96"/>
      <c r="AP9" s="96"/>
      <c r="AQ9" s="108"/>
      <c r="AR9" s="109"/>
      <c r="AS9" s="96"/>
      <c r="AT9" s="96"/>
      <c r="AU9" s="108"/>
      <c r="AV9" s="109"/>
      <c r="AW9" s="96"/>
      <c r="AX9" s="96"/>
      <c r="AY9" s="96"/>
      <c r="AZ9" s="96"/>
      <c r="BA9" s="96"/>
      <c r="BB9" s="108"/>
    </row>
    <row r="10" spans="1:54" x14ac:dyDescent="0.2">
      <c r="A10" s="64">
        <f>'LISTING PROMO'!C8</f>
        <v>0</v>
      </c>
      <c r="B10" s="104">
        <f>'LISTING PROMO'!E8</f>
        <v>0</v>
      </c>
      <c r="C10" s="106" t="s">
        <v>193</v>
      </c>
      <c r="D10" s="107"/>
      <c r="E10" s="95"/>
      <c r="F10" s="95"/>
      <c r="G10" s="95"/>
      <c r="H10" s="95"/>
      <c r="I10" s="108"/>
      <c r="J10" s="109"/>
      <c r="K10" s="96"/>
      <c r="L10" s="96"/>
      <c r="M10" s="96"/>
      <c r="N10" s="108"/>
      <c r="O10" s="109"/>
      <c r="P10" s="96"/>
      <c r="Q10" s="96"/>
      <c r="R10" s="105"/>
      <c r="S10" s="109"/>
      <c r="T10" s="96"/>
      <c r="U10" s="96"/>
      <c r="V10" s="96"/>
      <c r="W10" s="108"/>
      <c r="X10" s="109"/>
      <c r="Y10" s="96"/>
      <c r="Z10" s="96"/>
      <c r="AA10" s="96"/>
      <c r="AB10" s="108"/>
      <c r="AC10" s="109"/>
      <c r="AD10" s="96"/>
      <c r="AE10" s="96"/>
      <c r="AF10" s="105"/>
      <c r="AG10" s="109"/>
      <c r="AH10" s="96"/>
      <c r="AI10" s="108"/>
      <c r="AJ10" s="109"/>
      <c r="AK10" s="96"/>
      <c r="AL10" s="96"/>
      <c r="AM10" s="105"/>
      <c r="AN10" s="109"/>
      <c r="AO10" s="96"/>
      <c r="AP10" s="96"/>
      <c r="AQ10" s="108"/>
      <c r="AR10" s="109"/>
      <c r="AS10" s="96"/>
      <c r="AT10" s="96"/>
      <c r="AU10" s="108"/>
      <c r="AV10" s="109"/>
      <c r="AW10" s="96"/>
      <c r="AX10" s="96"/>
      <c r="AY10" s="96"/>
      <c r="AZ10" s="96"/>
      <c r="BA10" s="96"/>
      <c r="BB10" s="108"/>
    </row>
    <row r="11" spans="1:54" x14ac:dyDescent="0.2">
      <c r="A11" s="64">
        <f>'LISTING PROMO'!C9</f>
        <v>0</v>
      </c>
      <c r="B11" s="104">
        <f>'LISTING PROMO'!E9</f>
        <v>0</v>
      </c>
      <c r="C11" s="106" t="s">
        <v>193</v>
      </c>
      <c r="D11" s="107"/>
      <c r="E11" s="95"/>
      <c r="F11" s="95"/>
      <c r="G11" s="95"/>
      <c r="H11" s="95"/>
      <c r="I11" s="108"/>
      <c r="J11" s="109"/>
      <c r="K11" s="96"/>
      <c r="L11" s="96"/>
      <c r="M11" s="96"/>
      <c r="N11" s="108"/>
      <c r="O11" s="109"/>
      <c r="P11" s="96"/>
      <c r="Q11" s="96"/>
      <c r="R11" s="105"/>
      <c r="S11" s="109"/>
      <c r="T11" s="96"/>
      <c r="U11" s="96"/>
      <c r="V11" s="96"/>
      <c r="W11" s="108"/>
      <c r="X11" s="109"/>
      <c r="Y11" s="96"/>
      <c r="Z11" s="96"/>
      <c r="AA11" s="96"/>
      <c r="AB11" s="108"/>
      <c r="AC11" s="109"/>
      <c r="AD11" s="96"/>
      <c r="AE11" s="96"/>
      <c r="AF11" s="105"/>
      <c r="AG11" s="109"/>
      <c r="AH11" s="96"/>
      <c r="AI11" s="108"/>
      <c r="AJ11" s="109"/>
      <c r="AK11" s="96"/>
      <c r="AL11" s="96"/>
      <c r="AM11" s="105"/>
      <c r="AN11" s="109"/>
      <c r="AO11" s="96"/>
      <c r="AP11" s="96"/>
      <c r="AQ11" s="108"/>
      <c r="AR11" s="109"/>
      <c r="AS11" s="96"/>
      <c r="AT11" s="96"/>
      <c r="AU11" s="108"/>
      <c r="AV11" s="109"/>
      <c r="AW11" s="96"/>
      <c r="AX11" s="96"/>
      <c r="AY11" s="96"/>
      <c r="AZ11" s="96"/>
      <c r="BA11" s="96"/>
      <c r="BB11" s="108"/>
    </row>
    <row r="12" spans="1:54" x14ac:dyDescent="0.2">
      <c r="A12" s="64">
        <f>'LISTING PROMO'!C10</f>
        <v>0</v>
      </c>
      <c r="B12" s="104">
        <f>'LISTING PROMO'!E10</f>
        <v>0</v>
      </c>
      <c r="C12" s="106" t="s">
        <v>193</v>
      </c>
      <c r="D12" s="107"/>
      <c r="E12" s="95"/>
      <c r="F12" s="95"/>
      <c r="G12" s="95"/>
      <c r="H12" s="95"/>
      <c r="I12" s="108"/>
      <c r="J12" s="109"/>
      <c r="K12" s="96"/>
      <c r="L12" s="96"/>
      <c r="M12" s="96"/>
      <c r="N12" s="108"/>
      <c r="O12" s="109"/>
      <c r="P12" s="96"/>
      <c r="Q12" s="96"/>
      <c r="R12" s="105"/>
      <c r="S12" s="109"/>
      <c r="T12" s="96"/>
      <c r="U12" s="96"/>
      <c r="V12" s="96"/>
      <c r="W12" s="108"/>
      <c r="X12" s="109"/>
      <c r="Y12" s="96"/>
      <c r="Z12" s="96"/>
      <c r="AA12" s="96"/>
      <c r="AB12" s="108"/>
      <c r="AC12" s="109"/>
      <c r="AD12" s="96"/>
      <c r="AE12" s="96"/>
      <c r="AF12" s="105"/>
      <c r="AG12" s="109"/>
      <c r="AH12" s="96"/>
      <c r="AI12" s="108"/>
      <c r="AJ12" s="109"/>
      <c r="AK12" s="96"/>
      <c r="AL12" s="96"/>
      <c r="AM12" s="105"/>
      <c r="AN12" s="109"/>
      <c r="AO12" s="96"/>
      <c r="AP12" s="96"/>
      <c r="AQ12" s="108"/>
      <c r="AR12" s="109"/>
      <c r="AS12" s="96"/>
      <c r="AT12" s="96"/>
      <c r="AU12" s="108"/>
      <c r="AV12" s="109"/>
      <c r="AW12" s="96"/>
      <c r="AX12" s="96"/>
      <c r="AY12" s="96"/>
      <c r="AZ12" s="96"/>
      <c r="BA12" s="96"/>
      <c r="BB12" s="108"/>
    </row>
    <row r="13" spans="1:54" x14ac:dyDescent="0.2">
      <c r="A13" s="64">
        <f>'LISTING PROMO'!C11</f>
        <v>0</v>
      </c>
      <c r="B13" s="104">
        <f>'LISTING PROMO'!E11</f>
        <v>0</v>
      </c>
      <c r="C13" s="106" t="s">
        <v>193</v>
      </c>
      <c r="D13" s="107"/>
      <c r="E13" s="95"/>
      <c r="F13" s="95"/>
      <c r="G13" s="95"/>
      <c r="H13" s="95"/>
      <c r="I13" s="108"/>
      <c r="J13" s="109"/>
      <c r="K13" s="96"/>
      <c r="L13" s="96"/>
      <c r="M13" s="96"/>
      <c r="N13" s="108"/>
      <c r="O13" s="109"/>
      <c r="P13" s="96"/>
      <c r="Q13" s="96"/>
      <c r="R13" s="105"/>
      <c r="S13" s="109"/>
      <c r="T13" s="96"/>
      <c r="U13" s="96"/>
      <c r="V13" s="96"/>
      <c r="W13" s="108"/>
      <c r="X13" s="109"/>
      <c r="Y13" s="96"/>
      <c r="Z13" s="96"/>
      <c r="AA13" s="96"/>
      <c r="AB13" s="108"/>
      <c r="AC13" s="109"/>
      <c r="AD13" s="96"/>
      <c r="AE13" s="96"/>
      <c r="AF13" s="105"/>
      <c r="AG13" s="109"/>
      <c r="AH13" s="96"/>
      <c r="AI13" s="108"/>
      <c r="AJ13" s="109"/>
      <c r="AK13" s="96"/>
      <c r="AL13" s="96"/>
      <c r="AM13" s="105"/>
      <c r="AN13" s="109"/>
      <c r="AO13" s="96"/>
      <c r="AP13" s="96"/>
      <c r="AQ13" s="108"/>
      <c r="AR13" s="109"/>
      <c r="AS13" s="96"/>
      <c r="AT13" s="96"/>
      <c r="AU13" s="108"/>
      <c r="AV13" s="109"/>
      <c r="AW13" s="96"/>
      <c r="AX13" s="96"/>
      <c r="AY13" s="96"/>
      <c r="AZ13" s="96"/>
      <c r="BA13" s="96"/>
      <c r="BB13" s="108"/>
    </row>
    <row r="14" spans="1:54" x14ac:dyDescent="0.2">
      <c r="A14" s="64">
        <f>'LISTING PROMO'!C12</f>
        <v>0</v>
      </c>
      <c r="B14" s="104">
        <f>'LISTING PROMO'!E12</f>
        <v>0</v>
      </c>
      <c r="C14" s="106"/>
      <c r="D14" s="107"/>
      <c r="E14" s="95"/>
      <c r="F14" s="95"/>
      <c r="G14" s="95"/>
      <c r="H14" s="95"/>
      <c r="I14" s="108"/>
      <c r="J14" s="109"/>
      <c r="K14" s="96"/>
      <c r="L14" s="96"/>
      <c r="M14" s="96"/>
      <c r="N14" s="108"/>
      <c r="O14" s="109"/>
      <c r="P14" s="96"/>
      <c r="Q14" s="96"/>
      <c r="R14" s="105"/>
      <c r="S14" s="109"/>
      <c r="T14" s="96"/>
      <c r="U14" s="96"/>
      <c r="V14" s="96"/>
      <c r="W14" s="108"/>
      <c r="X14" s="109"/>
      <c r="Y14" s="96"/>
      <c r="Z14" s="96"/>
      <c r="AA14" s="96"/>
      <c r="AB14" s="108"/>
      <c r="AC14" s="109"/>
      <c r="AD14" s="96"/>
      <c r="AE14" s="96"/>
      <c r="AF14" s="105"/>
      <c r="AG14" s="109"/>
      <c r="AH14" s="96"/>
      <c r="AI14" s="108"/>
      <c r="AJ14" s="109"/>
      <c r="AK14" s="96"/>
      <c r="AL14" s="96"/>
      <c r="AM14" s="105"/>
      <c r="AN14" s="109"/>
      <c r="AO14" s="96"/>
      <c r="AP14" s="96"/>
      <c r="AQ14" s="108"/>
      <c r="AR14" s="109"/>
      <c r="AS14" s="96"/>
      <c r="AT14" s="96"/>
      <c r="AU14" s="108"/>
      <c r="AV14" s="109"/>
      <c r="AW14" s="96"/>
      <c r="AX14" s="96"/>
      <c r="AY14" s="96"/>
      <c r="AZ14" s="96"/>
      <c r="BA14" s="96"/>
      <c r="BB14" s="108"/>
    </row>
    <row r="15" spans="1:54" x14ac:dyDescent="0.2">
      <c r="A15" s="64">
        <f>'LISTING PROMO'!C13</f>
        <v>0</v>
      </c>
      <c r="B15" s="104">
        <f>'LISTING PROMO'!E13</f>
        <v>0</v>
      </c>
      <c r="C15" s="106"/>
      <c r="D15" s="107"/>
      <c r="E15" s="95"/>
      <c r="F15" s="95"/>
      <c r="G15" s="95"/>
      <c r="H15" s="95"/>
      <c r="I15" s="108"/>
      <c r="J15" s="109"/>
      <c r="K15" s="96"/>
      <c r="L15" s="96"/>
      <c r="M15" s="96"/>
      <c r="N15" s="108"/>
      <c r="O15" s="109"/>
      <c r="P15" s="96"/>
      <c r="Q15" s="96"/>
      <c r="R15" s="105"/>
      <c r="S15" s="109"/>
      <c r="T15" s="96"/>
      <c r="U15" s="96"/>
      <c r="V15" s="96"/>
      <c r="W15" s="108"/>
      <c r="X15" s="109"/>
      <c r="Y15" s="96"/>
      <c r="Z15" s="96"/>
      <c r="AA15" s="96"/>
      <c r="AB15" s="108"/>
      <c r="AC15" s="109"/>
      <c r="AD15" s="96"/>
      <c r="AE15" s="96"/>
      <c r="AF15" s="105"/>
      <c r="AG15" s="109"/>
      <c r="AH15" s="96"/>
      <c r="AI15" s="108"/>
      <c r="AJ15" s="109"/>
      <c r="AK15" s="96"/>
      <c r="AL15" s="96"/>
      <c r="AM15" s="105"/>
      <c r="AN15" s="109"/>
      <c r="AO15" s="96"/>
      <c r="AP15" s="96"/>
      <c r="AQ15" s="108"/>
      <c r="AR15" s="109"/>
      <c r="AS15" s="96"/>
      <c r="AT15" s="96"/>
      <c r="AU15" s="108"/>
      <c r="AV15" s="109"/>
      <c r="AW15" s="96"/>
      <c r="AX15" s="96"/>
      <c r="AY15" s="96"/>
      <c r="AZ15" s="96"/>
      <c r="BA15" s="96"/>
      <c r="BB15" s="108"/>
    </row>
    <row r="16" spans="1:54" x14ac:dyDescent="0.2">
      <c r="A16" s="64">
        <f>'LISTING PROMO'!C14</f>
        <v>0</v>
      </c>
      <c r="B16" s="104">
        <f>'LISTING PROMO'!E14</f>
        <v>0</v>
      </c>
      <c r="C16" s="106"/>
      <c r="D16" s="107"/>
      <c r="E16" s="95"/>
      <c r="F16" s="95"/>
      <c r="G16" s="95"/>
      <c r="H16" s="95"/>
      <c r="I16" s="108"/>
      <c r="J16" s="109"/>
      <c r="K16" s="96"/>
      <c r="L16" s="96"/>
      <c r="M16" s="96"/>
      <c r="N16" s="108"/>
      <c r="O16" s="109"/>
      <c r="P16" s="96"/>
      <c r="Q16" s="96"/>
      <c r="R16" s="105"/>
      <c r="S16" s="109"/>
      <c r="T16" s="96"/>
      <c r="U16" s="96"/>
      <c r="V16" s="96"/>
      <c r="W16" s="108"/>
      <c r="X16" s="109"/>
      <c r="Y16" s="96"/>
      <c r="Z16" s="96"/>
      <c r="AA16" s="96"/>
      <c r="AB16" s="108"/>
      <c r="AC16" s="109"/>
      <c r="AD16" s="96"/>
      <c r="AE16" s="96"/>
      <c r="AF16" s="105"/>
      <c r="AG16" s="109"/>
      <c r="AH16" s="96"/>
      <c r="AI16" s="108"/>
      <c r="AJ16" s="109"/>
      <c r="AK16" s="96"/>
      <c r="AL16" s="96"/>
      <c r="AM16" s="105"/>
      <c r="AN16" s="109"/>
      <c r="AO16" s="96"/>
      <c r="AP16" s="96"/>
      <c r="AQ16" s="108"/>
      <c r="AR16" s="109"/>
      <c r="AS16" s="96"/>
      <c r="AT16" s="96"/>
      <c r="AU16" s="108"/>
      <c r="AV16" s="109"/>
      <c r="AW16" s="96"/>
      <c r="AX16" s="96"/>
      <c r="AY16" s="96"/>
      <c r="AZ16" s="96"/>
      <c r="BA16" s="96"/>
      <c r="BB16" s="108"/>
    </row>
    <row r="17" spans="1:54" x14ac:dyDescent="0.2">
      <c r="A17" s="64">
        <f>'LISTING PROMO'!C15</f>
        <v>0</v>
      </c>
      <c r="B17" s="104">
        <f>'LISTING PROMO'!E15</f>
        <v>0</v>
      </c>
      <c r="C17" s="106"/>
      <c r="D17" s="107"/>
      <c r="E17" s="95"/>
      <c r="F17" s="95"/>
      <c r="G17" s="95"/>
      <c r="H17" s="95"/>
      <c r="I17" s="108"/>
      <c r="J17" s="109"/>
      <c r="K17" s="96"/>
      <c r="L17" s="96"/>
      <c r="M17" s="96"/>
      <c r="N17" s="108"/>
      <c r="O17" s="109"/>
      <c r="P17" s="96"/>
      <c r="Q17" s="96"/>
      <c r="R17" s="105"/>
      <c r="S17" s="109"/>
      <c r="T17" s="96"/>
      <c r="U17" s="96"/>
      <c r="V17" s="96"/>
      <c r="W17" s="108"/>
      <c r="X17" s="109"/>
      <c r="Y17" s="96"/>
      <c r="Z17" s="96"/>
      <c r="AA17" s="96"/>
      <c r="AB17" s="108"/>
      <c r="AC17" s="109"/>
      <c r="AD17" s="96"/>
      <c r="AE17" s="96"/>
      <c r="AF17" s="105"/>
      <c r="AG17" s="109"/>
      <c r="AH17" s="96"/>
      <c r="AI17" s="108"/>
      <c r="AJ17" s="109"/>
      <c r="AK17" s="96"/>
      <c r="AL17" s="96"/>
      <c r="AM17" s="105"/>
      <c r="AN17" s="109"/>
      <c r="AO17" s="96"/>
      <c r="AP17" s="96"/>
      <c r="AQ17" s="108"/>
      <c r="AR17" s="109"/>
      <c r="AS17" s="96"/>
      <c r="AT17" s="96"/>
      <c r="AU17" s="108"/>
      <c r="AV17" s="109"/>
      <c r="AW17" s="96"/>
      <c r="AX17" s="96"/>
      <c r="AY17" s="96"/>
      <c r="AZ17" s="96"/>
      <c r="BA17" s="96"/>
      <c r="BB17" s="108"/>
    </row>
    <row r="18" spans="1:54" x14ac:dyDescent="0.2">
      <c r="A18" s="64">
        <f>'LISTING PROMO'!C16</f>
        <v>0</v>
      </c>
      <c r="B18" s="104">
        <f>'LISTING PROMO'!E16</f>
        <v>0</v>
      </c>
      <c r="C18" s="106"/>
      <c r="D18" s="107"/>
      <c r="E18" s="95"/>
      <c r="F18" s="95"/>
      <c r="G18" s="95"/>
      <c r="H18" s="95"/>
      <c r="I18" s="108"/>
      <c r="J18" s="109"/>
      <c r="K18" s="96"/>
      <c r="L18" s="96"/>
      <c r="M18" s="96"/>
      <c r="N18" s="108"/>
      <c r="O18" s="109"/>
      <c r="P18" s="96"/>
      <c r="Q18" s="96"/>
      <c r="R18" s="105"/>
      <c r="S18" s="109"/>
      <c r="T18" s="96"/>
      <c r="U18" s="96"/>
      <c r="V18" s="96"/>
      <c r="W18" s="108"/>
      <c r="X18" s="109"/>
      <c r="Y18" s="96"/>
      <c r="Z18" s="96"/>
      <c r="AA18" s="96"/>
      <c r="AB18" s="108"/>
      <c r="AC18" s="109"/>
      <c r="AD18" s="96"/>
      <c r="AE18" s="96"/>
      <c r="AF18" s="105"/>
      <c r="AG18" s="109"/>
      <c r="AH18" s="96"/>
      <c r="AI18" s="108"/>
      <c r="AJ18" s="109"/>
      <c r="AK18" s="96"/>
      <c r="AL18" s="96"/>
      <c r="AM18" s="105"/>
      <c r="AN18" s="109"/>
      <c r="AO18" s="96"/>
      <c r="AP18" s="96"/>
      <c r="AQ18" s="108"/>
      <c r="AR18" s="109"/>
      <c r="AS18" s="96"/>
      <c r="AT18" s="96"/>
      <c r="AU18" s="108"/>
      <c r="AV18" s="109"/>
      <c r="AW18" s="96"/>
      <c r="AX18" s="96"/>
      <c r="AY18" s="96"/>
      <c r="AZ18" s="96"/>
      <c r="BA18" s="96"/>
      <c r="BB18" s="108"/>
    </row>
    <row r="19" spans="1:54" x14ac:dyDescent="0.2">
      <c r="A19" s="64">
        <f>'LISTING PROMO'!C17</f>
        <v>0</v>
      </c>
      <c r="B19" s="104">
        <f>'LISTING PROMO'!E17</f>
        <v>0</v>
      </c>
      <c r="C19" s="106"/>
      <c r="D19" s="107"/>
      <c r="E19" s="95"/>
      <c r="F19" s="95"/>
      <c r="G19" s="95"/>
      <c r="H19" s="95"/>
      <c r="I19" s="108"/>
      <c r="J19" s="109"/>
      <c r="K19" s="96"/>
      <c r="L19" s="96"/>
      <c r="M19" s="96"/>
      <c r="N19" s="108"/>
      <c r="O19" s="109"/>
      <c r="P19" s="96"/>
      <c r="Q19" s="96"/>
      <c r="R19" s="105"/>
      <c r="S19" s="109"/>
      <c r="T19" s="96"/>
      <c r="U19" s="96"/>
      <c r="V19" s="96"/>
      <c r="W19" s="108"/>
      <c r="X19" s="109"/>
      <c r="Y19" s="96"/>
      <c r="Z19" s="96"/>
      <c r="AA19" s="96"/>
      <c r="AB19" s="108"/>
      <c r="AC19" s="109"/>
      <c r="AD19" s="96"/>
      <c r="AE19" s="96"/>
      <c r="AF19" s="105"/>
      <c r="AG19" s="109"/>
      <c r="AH19" s="96"/>
      <c r="AI19" s="108"/>
      <c r="AJ19" s="109"/>
      <c r="AK19" s="96"/>
      <c r="AL19" s="96"/>
      <c r="AM19" s="105"/>
      <c r="AN19" s="109"/>
      <c r="AO19" s="96"/>
      <c r="AP19" s="96"/>
      <c r="AQ19" s="108"/>
      <c r="AR19" s="109"/>
      <c r="AS19" s="96"/>
      <c r="AT19" s="96"/>
      <c r="AU19" s="108"/>
      <c r="AV19" s="109"/>
      <c r="AW19" s="96"/>
      <c r="AX19" s="96"/>
      <c r="AY19" s="96"/>
      <c r="AZ19" s="96"/>
      <c r="BA19" s="96"/>
      <c r="BB19" s="108"/>
    </row>
    <row r="20" spans="1:54" x14ac:dyDescent="0.2">
      <c r="A20" s="64">
        <f>'LISTING PROMO'!C18</f>
        <v>0</v>
      </c>
      <c r="B20" s="104">
        <f>'LISTING PROMO'!E18</f>
        <v>0</v>
      </c>
      <c r="C20" s="106"/>
      <c r="D20" s="107"/>
      <c r="E20" s="95"/>
      <c r="F20" s="95"/>
      <c r="G20" s="95"/>
      <c r="H20" s="95"/>
      <c r="I20" s="108"/>
      <c r="J20" s="109"/>
      <c r="K20" s="96"/>
      <c r="L20" s="96"/>
      <c r="M20" s="96"/>
      <c r="N20" s="108"/>
      <c r="O20" s="109"/>
      <c r="P20" s="96"/>
      <c r="Q20" s="96"/>
      <c r="R20" s="105"/>
      <c r="S20" s="109"/>
      <c r="T20" s="96"/>
      <c r="U20" s="96"/>
      <c r="V20" s="96"/>
      <c r="W20" s="108"/>
      <c r="X20" s="109"/>
      <c r="Y20" s="96"/>
      <c r="Z20" s="96"/>
      <c r="AA20" s="96"/>
      <c r="AB20" s="108"/>
      <c r="AC20" s="109"/>
      <c r="AD20" s="96"/>
      <c r="AE20" s="96"/>
      <c r="AF20" s="105"/>
      <c r="AG20" s="109"/>
      <c r="AH20" s="96"/>
      <c r="AI20" s="108"/>
      <c r="AJ20" s="109"/>
      <c r="AK20" s="96"/>
      <c r="AL20" s="96"/>
      <c r="AM20" s="105"/>
      <c r="AN20" s="109"/>
      <c r="AO20" s="96"/>
      <c r="AP20" s="96"/>
      <c r="AQ20" s="108"/>
      <c r="AR20" s="109"/>
      <c r="AS20" s="96"/>
      <c r="AT20" s="96"/>
      <c r="AU20" s="108"/>
      <c r="AV20" s="109"/>
      <c r="AW20" s="96"/>
      <c r="AX20" s="96"/>
      <c r="AY20" s="96"/>
      <c r="AZ20" s="96"/>
      <c r="BA20" s="96"/>
      <c r="BB20" s="108"/>
    </row>
    <row r="21" spans="1:54" x14ac:dyDescent="0.2">
      <c r="A21" s="64">
        <f>'LISTING PROMO'!C19</f>
        <v>0</v>
      </c>
      <c r="B21" s="104">
        <f>'LISTING PROMO'!E19</f>
        <v>0</v>
      </c>
      <c r="C21" s="106"/>
      <c r="D21" s="107"/>
      <c r="E21" s="95"/>
      <c r="F21" s="95"/>
      <c r="G21" s="95"/>
      <c r="H21" s="95"/>
      <c r="I21" s="108"/>
      <c r="J21" s="109"/>
      <c r="K21" s="96"/>
      <c r="L21" s="96"/>
      <c r="M21" s="96"/>
      <c r="N21" s="108"/>
      <c r="O21" s="109"/>
      <c r="P21" s="96"/>
      <c r="Q21" s="96"/>
      <c r="R21" s="105"/>
      <c r="S21" s="109"/>
      <c r="T21" s="96"/>
      <c r="U21" s="96"/>
      <c r="V21" s="96"/>
      <c r="W21" s="108"/>
      <c r="X21" s="109"/>
      <c r="Y21" s="96"/>
      <c r="Z21" s="96"/>
      <c r="AA21" s="96"/>
      <c r="AB21" s="108"/>
      <c r="AC21" s="109"/>
      <c r="AD21" s="96"/>
      <c r="AE21" s="96"/>
      <c r="AF21" s="105"/>
      <c r="AG21" s="109"/>
      <c r="AH21" s="96"/>
      <c r="AI21" s="108"/>
      <c r="AJ21" s="109"/>
      <c r="AK21" s="96"/>
      <c r="AL21" s="96"/>
      <c r="AM21" s="105"/>
      <c r="AN21" s="109"/>
      <c r="AO21" s="96"/>
      <c r="AP21" s="96"/>
      <c r="AQ21" s="108"/>
      <c r="AR21" s="109"/>
      <c r="AS21" s="96"/>
      <c r="AT21" s="96"/>
      <c r="AU21" s="108"/>
      <c r="AV21" s="109"/>
      <c r="AW21" s="96"/>
      <c r="AX21" s="96"/>
      <c r="AY21" s="96"/>
      <c r="AZ21" s="96"/>
      <c r="BA21" s="96"/>
      <c r="BB21" s="108"/>
    </row>
    <row r="22" spans="1:54" x14ac:dyDescent="0.2">
      <c r="A22" s="64">
        <f>'LISTING PROMO'!C20</f>
        <v>0</v>
      </c>
      <c r="B22" s="104">
        <f>'LISTING PROMO'!E20</f>
        <v>0</v>
      </c>
      <c r="C22" s="106"/>
      <c r="D22" s="107"/>
      <c r="E22" s="95"/>
      <c r="F22" s="95"/>
      <c r="G22" s="95"/>
      <c r="H22" s="95"/>
      <c r="I22" s="108"/>
      <c r="J22" s="109"/>
      <c r="K22" s="96"/>
      <c r="L22" s="96"/>
      <c r="M22" s="96"/>
      <c r="N22" s="108"/>
      <c r="O22" s="109"/>
      <c r="P22" s="96"/>
      <c r="Q22" s="96"/>
      <c r="R22" s="105"/>
      <c r="S22" s="109"/>
      <c r="T22" s="96"/>
      <c r="U22" s="96"/>
      <c r="V22" s="96"/>
      <c r="W22" s="108"/>
      <c r="X22" s="109"/>
      <c r="Y22" s="96"/>
      <c r="Z22" s="96"/>
      <c r="AA22" s="96"/>
      <c r="AB22" s="108"/>
      <c r="AC22" s="109"/>
      <c r="AD22" s="96"/>
      <c r="AE22" s="96"/>
      <c r="AF22" s="105"/>
      <c r="AG22" s="109"/>
      <c r="AH22" s="96"/>
      <c r="AI22" s="108"/>
      <c r="AJ22" s="109"/>
      <c r="AK22" s="96"/>
      <c r="AL22" s="96"/>
      <c r="AM22" s="105"/>
      <c r="AN22" s="109"/>
      <c r="AO22" s="96"/>
      <c r="AP22" s="96"/>
      <c r="AQ22" s="108"/>
      <c r="AR22" s="109"/>
      <c r="AS22" s="96"/>
      <c r="AT22" s="96"/>
      <c r="AU22" s="108"/>
      <c r="AV22" s="109"/>
      <c r="AW22" s="96"/>
      <c r="AX22" s="96"/>
      <c r="AY22" s="96"/>
      <c r="AZ22" s="96"/>
      <c r="BA22" s="96"/>
      <c r="BB22" s="108"/>
    </row>
    <row r="23" spans="1:54" x14ac:dyDescent="0.2">
      <c r="A23" s="64">
        <f>'LISTING PROMO'!C21</f>
        <v>0</v>
      </c>
      <c r="B23" s="104">
        <f>'LISTING PROMO'!E21</f>
        <v>0</v>
      </c>
      <c r="C23" s="106"/>
      <c r="D23" s="107"/>
      <c r="E23" s="95"/>
      <c r="F23" s="95"/>
      <c r="G23" s="95"/>
      <c r="H23" s="95"/>
      <c r="I23" s="108"/>
      <c r="J23" s="109"/>
      <c r="K23" s="96"/>
      <c r="L23" s="96"/>
      <c r="M23" s="96"/>
      <c r="N23" s="108"/>
      <c r="O23" s="109"/>
      <c r="P23" s="96"/>
      <c r="Q23" s="96"/>
      <c r="R23" s="105"/>
      <c r="S23" s="109"/>
      <c r="T23" s="96"/>
      <c r="U23" s="96"/>
      <c r="V23" s="96"/>
      <c r="W23" s="108"/>
      <c r="X23" s="109"/>
      <c r="Y23" s="96"/>
      <c r="Z23" s="96"/>
      <c r="AA23" s="96"/>
      <c r="AB23" s="108"/>
      <c r="AC23" s="109"/>
      <c r="AD23" s="96"/>
      <c r="AE23" s="96"/>
      <c r="AF23" s="105"/>
      <c r="AG23" s="109"/>
      <c r="AH23" s="96"/>
      <c r="AI23" s="108"/>
      <c r="AJ23" s="109"/>
      <c r="AK23" s="96"/>
      <c r="AL23" s="96"/>
      <c r="AM23" s="105"/>
      <c r="AN23" s="109"/>
      <c r="AO23" s="96"/>
      <c r="AP23" s="96"/>
      <c r="AQ23" s="108"/>
      <c r="AR23" s="109"/>
      <c r="AS23" s="96"/>
      <c r="AT23" s="96"/>
      <c r="AU23" s="108"/>
      <c r="AV23" s="109"/>
      <c r="AW23" s="96"/>
      <c r="AX23" s="96"/>
      <c r="AY23" s="96"/>
      <c r="AZ23" s="96"/>
      <c r="BA23" s="96"/>
      <c r="BB23" s="108"/>
    </row>
    <row r="24" spans="1:54" x14ac:dyDescent="0.2">
      <c r="A24" s="64">
        <f>'LISTING PROMO'!C22</f>
        <v>0</v>
      </c>
      <c r="B24" s="104">
        <f>'LISTING PROMO'!E22</f>
        <v>0</v>
      </c>
      <c r="C24" s="106"/>
      <c r="D24" s="107"/>
      <c r="E24" s="95"/>
      <c r="F24" s="95"/>
      <c r="G24" s="95"/>
      <c r="H24" s="95"/>
      <c r="I24" s="108"/>
      <c r="J24" s="109"/>
      <c r="K24" s="96"/>
      <c r="L24" s="96"/>
      <c r="M24" s="96"/>
      <c r="N24" s="108"/>
      <c r="O24" s="109"/>
      <c r="P24" s="96"/>
      <c r="Q24" s="96"/>
      <c r="R24" s="105"/>
      <c r="S24" s="109"/>
      <c r="T24" s="96"/>
      <c r="U24" s="96"/>
      <c r="V24" s="96"/>
      <c r="W24" s="108"/>
      <c r="X24" s="109"/>
      <c r="Y24" s="96"/>
      <c r="Z24" s="96"/>
      <c r="AA24" s="96"/>
      <c r="AB24" s="108"/>
      <c r="AC24" s="109"/>
      <c r="AD24" s="96"/>
      <c r="AE24" s="96"/>
      <c r="AF24" s="105"/>
      <c r="AG24" s="109"/>
      <c r="AH24" s="96"/>
      <c r="AI24" s="108"/>
      <c r="AJ24" s="109"/>
      <c r="AK24" s="96"/>
      <c r="AL24" s="96"/>
      <c r="AM24" s="105"/>
      <c r="AN24" s="109"/>
      <c r="AO24" s="96"/>
      <c r="AP24" s="96"/>
      <c r="AQ24" s="108"/>
      <c r="AR24" s="109"/>
      <c r="AS24" s="96"/>
      <c r="AT24" s="96"/>
      <c r="AU24" s="108"/>
      <c r="AV24" s="109"/>
      <c r="AW24" s="96"/>
      <c r="AX24" s="96"/>
      <c r="AY24" s="96"/>
      <c r="AZ24" s="96"/>
      <c r="BA24" s="96"/>
      <c r="BB24" s="108"/>
    </row>
    <row r="25" spans="1:54" x14ac:dyDescent="0.2">
      <c r="A25" s="64">
        <f>'LISTING PROMO'!C23</f>
        <v>0</v>
      </c>
      <c r="B25" s="104">
        <f>'LISTING PROMO'!E23</f>
        <v>0</v>
      </c>
      <c r="C25" s="106"/>
      <c r="D25" s="107"/>
      <c r="E25" s="95"/>
      <c r="F25" s="95"/>
      <c r="G25" s="95"/>
      <c r="H25" s="95"/>
      <c r="I25" s="108"/>
      <c r="J25" s="109"/>
      <c r="K25" s="96"/>
      <c r="L25" s="96"/>
      <c r="M25" s="96"/>
      <c r="N25" s="108"/>
      <c r="O25" s="109"/>
      <c r="P25" s="96"/>
      <c r="Q25" s="96"/>
      <c r="R25" s="105"/>
      <c r="S25" s="109"/>
      <c r="T25" s="96"/>
      <c r="U25" s="96"/>
      <c r="V25" s="96"/>
      <c r="W25" s="108"/>
      <c r="X25" s="109"/>
      <c r="Y25" s="96"/>
      <c r="Z25" s="96"/>
      <c r="AA25" s="96"/>
      <c r="AB25" s="108"/>
      <c r="AC25" s="109"/>
      <c r="AD25" s="96"/>
      <c r="AE25" s="96"/>
      <c r="AF25" s="105"/>
      <c r="AG25" s="109"/>
      <c r="AH25" s="96"/>
      <c r="AI25" s="108"/>
      <c r="AJ25" s="109"/>
      <c r="AK25" s="96"/>
      <c r="AL25" s="96"/>
      <c r="AM25" s="105"/>
      <c r="AN25" s="109"/>
      <c r="AO25" s="96"/>
      <c r="AP25" s="96"/>
      <c r="AQ25" s="108"/>
      <c r="AR25" s="109"/>
      <c r="AS25" s="96"/>
      <c r="AT25" s="96"/>
      <c r="AU25" s="108"/>
      <c r="AV25" s="109"/>
      <c r="AW25" s="96"/>
      <c r="AX25" s="96"/>
      <c r="AY25" s="96"/>
      <c r="AZ25" s="96"/>
      <c r="BA25" s="96"/>
      <c r="BB25" s="108"/>
    </row>
    <row r="26" spans="1:54" x14ac:dyDescent="0.2">
      <c r="A26" s="64">
        <f>'LISTING PROMO'!C24</f>
        <v>0</v>
      </c>
      <c r="B26" s="104">
        <f>'LISTING PROMO'!E24</f>
        <v>0</v>
      </c>
      <c r="C26" s="106"/>
      <c r="D26" s="107"/>
      <c r="E26" s="95"/>
      <c r="F26" s="95"/>
      <c r="G26" s="95"/>
      <c r="H26" s="95"/>
      <c r="I26" s="108"/>
      <c r="J26" s="109"/>
      <c r="K26" s="96"/>
      <c r="L26" s="96"/>
      <c r="M26" s="96"/>
      <c r="N26" s="108"/>
      <c r="O26" s="109"/>
      <c r="P26" s="96"/>
      <c r="Q26" s="96"/>
      <c r="R26" s="105"/>
      <c r="S26" s="109"/>
      <c r="T26" s="96"/>
      <c r="U26" s="96"/>
      <c r="V26" s="96"/>
      <c r="W26" s="108"/>
      <c r="X26" s="109"/>
      <c r="Y26" s="96"/>
      <c r="Z26" s="96"/>
      <c r="AA26" s="96"/>
      <c r="AB26" s="108"/>
      <c r="AC26" s="109"/>
      <c r="AD26" s="96"/>
      <c r="AE26" s="96"/>
      <c r="AF26" s="105"/>
      <c r="AG26" s="109"/>
      <c r="AH26" s="96"/>
      <c r="AI26" s="108"/>
      <c r="AJ26" s="109"/>
      <c r="AK26" s="96"/>
      <c r="AL26" s="96"/>
      <c r="AM26" s="105"/>
      <c r="AN26" s="109"/>
      <c r="AO26" s="96"/>
      <c r="AP26" s="96"/>
      <c r="AQ26" s="108"/>
      <c r="AR26" s="109"/>
      <c r="AS26" s="96"/>
      <c r="AT26" s="96"/>
      <c r="AU26" s="108"/>
      <c r="AV26" s="109"/>
      <c r="AW26" s="96"/>
      <c r="AX26" s="96"/>
      <c r="AY26" s="96"/>
      <c r="AZ26" s="96"/>
      <c r="BA26" s="96"/>
      <c r="BB26" s="108"/>
    </row>
    <row r="27" spans="1:54" x14ac:dyDescent="0.2">
      <c r="A27" s="64">
        <f>'LISTING PROMO'!C25</f>
        <v>0</v>
      </c>
      <c r="B27" s="104">
        <f>'LISTING PROMO'!E25</f>
        <v>0</v>
      </c>
      <c r="C27" s="106"/>
      <c r="D27" s="107"/>
      <c r="E27" s="95"/>
      <c r="F27" s="95"/>
      <c r="G27" s="95"/>
      <c r="H27" s="95"/>
      <c r="I27" s="108"/>
      <c r="J27" s="109"/>
      <c r="K27" s="96"/>
      <c r="L27" s="96"/>
      <c r="M27" s="96"/>
      <c r="N27" s="108"/>
      <c r="O27" s="109"/>
      <c r="P27" s="96"/>
      <c r="Q27" s="96"/>
      <c r="R27" s="105"/>
      <c r="S27" s="109"/>
      <c r="T27" s="96"/>
      <c r="U27" s="96"/>
      <c r="V27" s="96"/>
      <c r="W27" s="108"/>
      <c r="X27" s="109"/>
      <c r="Y27" s="96"/>
      <c r="Z27" s="96"/>
      <c r="AA27" s="96"/>
      <c r="AB27" s="108"/>
      <c r="AC27" s="109"/>
      <c r="AD27" s="96"/>
      <c r="AE27" s="96"/>
      <c r="AF27" s="105"/>
      <c r="AG27" s="109"/>
      <c r="AH27" s="96"/>
      <c r="AI27" s="108"/>
      <c r="AJ27" s="109"/>
      <c r="AK27" s="96"/>
      <c r="AL27" s="96"/>
      <c r="AM27" s="105"/>
      <c r="AN27" s="109"/>
      <c r="AO27" s="96"/>
      <c r="AP27" s="96"/>
      <c r="AQ27" s="108"/>
      <c r="AR27" s="109"/>
      <c r="AS27" s="96"/>
      <c r="AT27" s="96"/>
      <c r="AU27" s="108"/>
      <c r="AV27" s="109"/>
      <c r="AW27" s="96"/>
      <c r="AX27" s="96"/>
      <c r="AY27" s="96"/>
      <c r="AZ27" s="96"/>
      <c r="BA27" s="96"/>
      <c r="BB27" s="108"/>
    </row>
    <row r="28" spans="1:54" x14ac:dyDescent="0.2">
      <c r="A28" s="64">
        <f>'LISTING PROMO'!C26</f>
        <v>0</v>
      </c>
      <c r="B28" s="104">
        <f>'LISTING PROMO'!E26</f>
        <v>0</v>
      </c>
      <c r="C28" s="106"/>
      <c r="D28" s="107"/>
      <c r="E28" s="95"/>
      <c r="F28" s="95"/>
      <c r="G28" s="95"/>
      <c r="H28" s="95"/>
      <c r="I28" s="108"/>
      <c r="J28" s="109"/>
      <c r="K28" s="96"/>
      <c r="L28" s="96"/>
      <c r="M28" s="96"/>
      <c r="N28" s="108"/>
      <c r="O28" s="109"/>
      <c r="P28" s="96"/>
      <c r="Q28" s="96"/>
      <c r="R28" s="105"/>
      <c r="S28" s="109"/>
      <c r="T28" s="96"/>
      <c r="U28" s="96"/>
      <c r="V28" s="96"/>
      <c r="W28" s="108"/>
      <c r="X28" s="109"/>
      <c r="Y28" s="96"/>
      <c r="Z28" s="96"/>
      <c r="AA28" s="96"/>
      <c r="AB28" s="108"/>
      <c r="AC28" s="109"/>
      <c r="AD28" s="96"/>
      <c r="AE28" s="96"/>
      <c r="AF28" s="105"/>
      <c r="AG28" s="109"/>
      <c r="AH28" s="96"/>
      <c r="AI28" s="108"/>
      <c r="AJ28" s="109"/>
      <c r="AK28" s="96"/>
      <c r="AL28" s="96"/>
      <c r="AM28" s="105"/>
      <c r="AN28" s="109"/>
      <c r="AO28" s="96"/>
      <c r="AP28" s="96"/>
      <c r="AQ28" s="108"/>
      <c r="AR28" s="109"/>
      <c r="AS28" s="96"/>
      <c r="AT28" s="96"/>
      <c r="AU28" s="108"/>
      <c r="AV28" s="109"/>
      <c r="AW28" s="96"/>
      <c r="AX28" s="96"/>
      <c r="AY28" s="96"/>
      <c r="AZ28" s="96"/>
      <c r="BA28" s="96"/>
      <c r="BB28" s="108"/>
    </row>
    <row r="29" spans="1:54" x14ac:dyDescent="0.2">
      <c r="A29" s="64">
        <f>'LISTING PROMO'!C27</f>
        <v>0</v>
      </c>
      <c r="B29" s="104">
        <f>'LISTING PROMO'!E27</f>
        <v>0</v>
      </c>
      <c r="C29" s="106"/>
      <c r="D29" s="107"/>
      <c r="E29" s="95"/>
      <c r="F29" s="95"/>
      <c r="G29" s="95"/>
      <c r="H29" s="95"/>
      <c r="I29" s="108"/>
      <c r="J29" s="109"/>
      <c r="K29" s="96"/>
      <c r="L29" s="96"/>
      <c r="M29" s="96"/>
      <c r="N29" s="108"/>
      <c r="O29" s="109"/>
      <c r="P29" s="96"/>
      <c r="Q29" s="96"/>
      <c r="R29" s="105"/>
      <c r="S29" s="109"/>
      <c r="T29" s="96"/>
      <c r="U29" s="96"/>
      <c r="V29" s="96"/>
      <c r="W29" s="108"/>
      <c r="X29" s="109"/>
      <c r="Y29" s="96"/>
      <c r="Z29" s="96"/>
      <c r="AA29" s="96"/>
      <c r="AB29" s="108"/>
      <c r="AC29" s="109"/>
      <c r="AD29" s="96"/>
      <c r="AE29" s="96"/>
      <c r="AF29" s="105"/>
      <c r="AG29" s="109"/>
      <c r="AH29" s="96"/>
      <c r="AI29" s="108"/>
      <c r="AJ29" s="109"/>
      <c r="AK29" s="96"/>
      <c r="AL29" s="96"/>
      <c r="AM29" s="105"/>
      <c r="AN29" s="109"/>
      <c r="AO29" s="96"/>
      <c r="AP29" s="96"/>
      <c r="AQ29" s="108"/>
      <c r="AR29" s="109"/>
      <c r="AS29" s="96"/>
      <c r="AT29" s="96"/>
      <c r="AU29" s="108"/>
      <c r="AV29" s="109"/>
      <c r="AW29" s="96"/>
      <c r="AX29" s="96"/>
      <c r="AY29" s="96"/>
      <c r="AZ29" s="96"/>
      <c r="BA29" s="96"/>
      <c r="BB29" s="108"/>
    </row>
    <row r="30" spans="1:54" x14ac:dyDescent="0.2">
      <c r="A30" s="64">
        <f>'LISTING PROMO'!C28</f>
        <v>0</v>
      </c>
      <c r="B30" s="104">
        <f>'LISTING PROMO'!E28</f>
        <v>0</v>
      </c>
      <c r="C30" s="106"/>
      <c r="D30" s="107"/>
      <c r="E30" s="95"/>
      <c r="F30" s="95"/>
      <c r="G30" s="95"/>
      <c r="H30" s="95"/>
      <c r="I30" s="108"/>
      <c r="J30" s="109"/>
      <c r="K30" s="96"/>
      <c r="L30" s="96"/>
      <c r="M30" s="96"/>
      <c r="N30" s="108"/>
      <c r="O30" s="109"/>
      <c r="P30" s="96"/>
      <c r="Q30" s="96"/>
      <c r="R30" s="105"/>
      <c r="S30" s="109"/>
      <c r="T30" s="96"/>
      <c r="U30" s="96"/>
      <c r="V30" s="96"/>
      <c r="W30" s="108"/>
      <c r="X30" s="109"/>
      <c r="Y30" s="96"/>
      <c r="Z30" s="96"/>
      <c r="AA30" s="96"/>
      <c r="AB30" s="108"/>
      <c r="AC30" s="109"/>
      <c r="AD30" s="96"/>
      <c r="AE30" s="96"/>
      <c r="AF30" s="105"/>
      <c r="AG30" s="109"/>
      <c r="AH30" s="96"/>
      <c r="AI30" s="108"/>
      <c r="AJ30" s="109"/>
      <c r="AK30" s="96"/>
      <c r="AL30" s="96"/>
      <c r="AM30" s="105"/>
      <c r="AN30" s="109"/>
      <c r="AO30" s="96"/>
      <c r="AP30" s="96"/>
      <c r="AQ30" s="108"/>
      <c r="AR30" s="109"/>
      <c r="AS30" s="96"/>
      <c r="AT30" s="96"/>
      <c r="AU30" s="108"/>
      <c r="AV30" s="109"/>
      <c r="AW30" s="96"/>
      <c r="AX30" s="96"/>
      <c r="AY30" s="96"/>
      <c r="AZ30" s="96"/>
      <c r="BA30" s="96"/>
      <c r="BB30" s="108"/>
    </row>
    <row r="31" spans="1:54" x14ac:dyDescent="0.2">
      <c r="A31" s="64">
        <f>'LISTING PROMO'!C29</f>
        <v>0</v>
      </c>
      <c r="B31" s="104">
        <f>'LISTING PROMO'!E29</f>
        <v>0</v>
      </c>
      <c r="C31" s="106"/>
      <c r="D31" s="107"/>
      <c r="E31" s="95"/>
      <c r="F31" s="95"/>
      <c r="G31" s="95"/>
      <c r="H31" s="95"/>
      <c r="I31" s="108"/>
      <c r="J31" s="109"/>
      <c r="K31" s="96"/>
      <c r="L31" s="96"/>
      <c r="M31" s="96"/>
      <c r="N31" s="108"/>
      <c r="O31" s="109"/>
      <c r="P31" s="96"/>
      <c r="Q31" s="96"/>
      <c r="R31" s="105"/>
      <c r="S31" s="109"/>
      <c r="T31" s="96"/>
      <c r="U31" s="96"/>
      <c r="V31" s="96"/>
      <c r="W31" s="108"/>
      <c r="X31" s="109"/>
      <c r="Y31" s="96"/>
      <c r="Z31" s="96"/>
      <c r="AA31" s="96"/>
      <c r="AB31" s="108"/>
      <c r="AC31" s="109"/>
      <c r="AD31" s="96"/>
      <c r="AE31" s="96"/>
      <c r="AF31" s="105"/>
      <c r="AG31" s="109"/>
      <c r="AH31" s="96"/>
      <c r="AI31" s="108"/>
      <c r="AJ31" s="109"/>
      <c r="AK31" s="96"/>
      <c r="AL31" s="96"/>
      <c r="AM31" s="105"/>
      <c r="AN31" s="109"/>
      <c r="AO31" s="96"/>
      <c r="AP31" s="96"/>
      <c r="AQ31" s="108"/>
      <c r="AR31" s="109"/>
      <c r="AS31" s="96"/>
      <c r="AT31" s="96"/>
      <c r="AU31" s="108"/>
      <c r="AV31" s="109"/>
      <c r="AW31" s="96"/>
      <c r="AX31" s="96"/>
      <c r="AY31" s="96"/>
      <c r="AZ31" s="96"/>
      <c r="BA31" s="96"/>
      <c r="BB31" s="108"/>
    </row>
    <row r="32" spans="1:54" x14ac:dyDescent="0.2">
      <c r="A32" s="64">
        <f>'LISTING PROMO'!C30</f>
        <v>0</v>
      </c>
      <c r="B32" s="104">
        <f>'LISTING PROMO'!E30</f>
        <v>0</v>
      </c>
      <c r="C32" s="106"/>
      <c r="D32" s="107"/>
      <c r="E32" s="95"/>
      <c r="F32" s="95"/>
      <c r="G32" s="95"/>
      <c r="H32" s="95"/>
      <c r="I32" s="108"/>
      <c r="J32" s="109"/>
      <c r="K32" s="96"/>
      <c r="L32" s="96"/>
      <c r="M32" s="96"/>
      <c r="N32" s="108"/>
      <c r="O32" s="109"/>
      <c r="P32" s="96"/>
      <c r="Q32" s="96"/>
      <c r="R32" s="105"/>
      <c r="S32" s="109"/>
      <c r="T32" s="96"/>
      <c r="U32" s="96"/>
      <c r="V32" s="96"/>
      <c r="W32" s="108"/>
      <c r="X32" s="109"/>
      <c r="Y32" s="96"/>
      <c r="Z32" s="96"/>
      <c r="AA32" s="96"/>
      <c r="AB32" s="108"/>
      <c r="AC32" s="109"/>
      <c r="AD32" s="96"/>
      <c r="AE32" s="96"/>
      <c r="AF32" s="105"/>
      <c r="AG32" s="109"/>
      <c r="AH32" s="96"/>
      <c r="AI32" s="108"/>
      <c r="AJ32" s="109"/>
      <c r="AK32" s="96"/>
      <c r="AL32" s="96"/>
      <c r="AM32" s="105"/>
      <c r="AN32" s="109"/>
      <c r="AO32" s="96"/>
      <c r="AP32" s="96"/>
      <c r="AQ32" s="108"/>
      <c r="AR32" s="109"/>
      <c r="AS32" s="96"/>
      <c r="AT32" s="96"/>
      <c r="AU32" s="108"/>
      <c r="AV32" s="109"/>
      <c r="AW32" s="96"/>
      <c r="AX32" s="96"/>
      <c r="AY32" s="96"/>
      <c r="AZ32" s="96"/>
      <c r="BA32" s="96"/>
      <c r="BB32" s="108"/>
    </row>
    <row r="33" spans="1:54" x14ac:dyDescent="0.2">
      <c r="A33" s="64">
        <f>'LISTING PROMO'!C31</f>
        <v>0</v>
      </c>
      <c r="B33" s="104">
        <f>'LISTING PROMO'!E31</f>
        <v>0</v>
      </c>
      <c r="C33" s="106"/>
      <c r="D33" s="107"/>
      <c r="E33" s="95"/>
      <c r="F33" s="95"/>
      <c r="G33" s="95"/>
      <c r="H33" s="95"/>
      <c r="I33" s="108"/>
      <c r="J33" s="109"/>
      <c r="K33" s="96"/>
      <c r="L33" s="96"/>
      <c r="M33" s="96"/>
      <c r="N33" s="108"/>
      <c r="O33" s="109"/>
      <c r="P33" s="96"/>
      <c r="Q33" s="96"/>
      <c r="R33" s="105"/>
      <c r="S33" s="109"/>
      <c r="T33" s="96"/>
      <c r="U33" s="96"/>
      <c r="V33" s="96"/>
      <c r="W33" s="108"/>
      <c r="X33" s="109"/>
      <c r="Y33" s="96"/>
      <c r="Z33" s="96"/>
      <c r="AA33" s="96"/>
      <c r="AB33" s="108"/>
      <c r="AC33" s="109"/>
      <c r="AD33" s="96"/>
      <c r="AE33" s="96"/>
      <c r="AF33" s="105"/>
      <c r="AG33" s="109"/>
      <c r="AH33" s="96"/>
      <c r="AI33" s="108"/>
      <c r="AJ33" s="109"/>
      <c r="AK33" s="96"/>
      <c r="AL33" s="96"/>
      <c r="AM33" s="105"/>
      <c r="AN33" s="109"/>
      <c r="AO33" s="96"/>
      <c r="AP33" s="96"/>
      <c r="AQ33" s="108"/>
      <c r="AR33" s="109"/>
      <c r="AS33" s="96"/>
      <c r="AT33" s="96"/>
      <c r="AU33" s="108"/>
      <c r="AV33" s="109"/>
      <c r="AW33" s="96"/>
      <c r="AX33" s="96"/>
      <c r="AY33" s="96"/>
      <c r="AZ33" s="96"/>
      <c r="BA33" s="96"/>
      <c r="BB33" s="108"/>
    </row>
    <row r="34" spans="1:54" x14ac:dyDescent="0.2">
      <c r="A34" s="64">
        <f>'LISTING PROMO'!C32</f>
        <v>0</v>
      </c>
      <c r="B34" s="104">
        <f>'LISTING PROMO'!E32</f>
        <v>0</v>
      </c>
      <c r="C34" s="106"/>
      <c r="D34" s="107"/>
      <c r="E34" s="95"/>
      <c r="F34" s="95"/>
      <c r="G34" s="95"/>
      <c r="H34" s="95"/>
      <c r="I34" s="108"/>
      <c r="J34" s="109"/>
      <c r="K34" s="96"/>
      <c r="L34" s="96"/>
      <c r="M34" s="96"/>
      <c r="N34" s="108"/>
      <c r="O34" s="109"/>
      <c r="P34" s="96"/>
      <c r="Q34" s="96"/>
      <c r="R34" s="105"/>
      <c r="S34" s="109"/>
      <c r="T34" s="96"/>
      <c r="U34" s="96"/>
      <c r="V34" s="96"/>
      <c r="W34" s="108"/>
      <c r="X34" s="109"/>
      <c r="Y34" s="96"/>
      <c r="Z34" s="96"/>
      <c r="AA34" s="96"/>
      <c r="AB34" s="108"/>
      <c r="AC34" s="109"/>
      <c r="AD34" s="96"/>
      <c r="AE34" s="96"/>
      <c r="AF34" s="105"/>
      <c r="AG34" s="109"/>
      <c r="AH34" s="96"/>
      <c r="AI34" s="108"/>
      <c r="AJ34" s="109"/>
      <c r="AK34" s="96"/>
      <c r="AL34" s="96"/>
      <c r="AM34" s="105"/>
      <c r="AN34" s="109"/>
      <c r="AO34" s="96"/>
      <c r="AP34" s="96"/>
      <c r="AQ34" s="108"/>
      <c r="AR34" s="109"/>
      <c r="AS34" s="96"/>
      <c r="AT34" s="96"/>
      <c r="AU34" s="108"/>
      <c r="AV34" s="109"/>
      <c r="AW34" s="96"/>
      <c r="AX34" s="96"/>
      <c r="AY34" s="96"/>
      <c r="AZ34" s="96"/>
      <c r="BA34" s="96"/>
      <c r="BB34" s="108"/>
    </row>
    <row r="35" spans="1:54" x14ac:dyDescent="0.2">
      <c r="A35" s="64">
        <f>'LISTING PROMO'!C33</f>
        <v>0</v>
      </c>
      <c r="B35" s="104">
        <f>'LISTING PROMO'!E33</f>
        <v>0</v>
      </c>
      <c r="C35" s="106"/>
      <c r="D35" s="107"/>
      <c r="E35" s="95"/>
      <c r="F35" s="95"/>
      <c r="G35" s="95"/>
      <c r="H35" s="95"/>
      <c r="I35" s="108"/>
      <c r="J35" s="109"/>
      <c r="K35" s="96"/>
      <c r="L35" s="96"/>
      <c r="M35" s="96"/>
      <c r="N35" s="108"/>
      <c r="O35" s="109"/>
      <c r="P35" s="96"/>
      <c r="Q35" s="96"/>
      <c r="R35" s="105"/>
      <c r="S35" s="109"/>
      <c r="T35" s="96"/>
      <c r="U35" s="96"/>
      <c r="V35" s="96"/>
      <c r="W35" s="108"/>
      <c r="X35" s="109"/>
      <c r="Y35" s="96"/>
      <c r="Z35" s="96"/>
      <c r="AA35" s="96"/>
      <c r="AB35" s="108"/>
      <c r="AC35" s="109"/>
      <c r="AD35" s="96"/>
      <c r="AE35" s="96"/>
      <c r="AF35" s="105"/>
      <c r="AG35" s="109"/>
      <c r="AH35" s="96"/>
      <c r="AI35" s="108"/>
      <c r="AJ35" s="109"/>
      <c r="AK35" s="96"/>
      <c r="AL35" s="96"/>
      <c r="AM35" s="105"/>
      <c r="AN35" s="109"/>
      <c r="AO35" s="96"/>
      <c r="AP35" s="96"/>
      <c r="AQ35" s="108"/>
      <c r="AR35" s="109"/>
      <c r="AS35" s="96"/>
      <c r="AT35" s="96"/>
      <c r="AU35" s="108"/>
      <c r="AV35" s="109"/>
      <c r="AW35" s="96"/>
      <c r="AX35" s="96"/>
      <c r="AY35" s="96"/>
      <c r="AZ35" s="96"/>
      <c r="BA35" s="96"/>
      <c r="BB35" s="108"/>
    </row>
    <row r="36" spans="1:54" x14ac:dyDescent="0.2">
      <c r="A36" s="64">
        <f>'LISTING PROMO'!C34</f>
        <v>0</v>
      </c>
      <c r="B36" s="104">
        <f>'LISTING PROMO'!E34</f>
        <v>0</v>
      </c>
      <c r="C36" s="106"/>
      <c r="D36" s="107"/>
      <c r="E36" s="95"/>
      <c r="F36" s="95"/>
      <c r="G36" s="95"/>
      <c r="H36" s="95"/>
      <c r="I36" s="108"/>
      <c r="J36" s="109"/>
      <c r="K36" s="96"/>
      <c r="L36" s="96"/>
      <c r="M36" s="96"/>
      <c r="N36" s="108"/>
      <c r="O36" s="109"/>
      <c r="P36" s="96"/>
      <c r="Q36" s="96"/>
      <c r="R36" s="105"/>
      <c r="S36" s="109"/>
      <c r="T36" s="96"/>
      <c r="U36" s="96"/>
      <c r="V36" s="96"/>
      <c r="W36" s="108"/>
      <c r="X36" s="109"/>
      <c r="Y36" s="96"/>
      <c r="Z36" s="96"/>
      <c r="AA36" s="96"/>
      <c r="AB36" s="108"/>
      <c r="AC36" s="109"/>
      <c r="AD36" s="96"/>
      <c r="AE36" s="96"/>
      <c r="AF36" s="105"/>
      <c r="AG36" s="109"/>
      <c r="AH36" s="96"/>
      <c r="AI36" s="108"/>
      <c r="AJ36" s="109"/>
      <c r="AK36" s="96"/>
      <c r="AL36" s="96"/>
      <c r="AM36" s="105"/>
      <c r="AN36" s="109"/>
      <c r="AO36" s="96"/>
      <c r="AP36" s="96"/>
      <c r="AQ36" s="108"/>
      <c r="AR36" s="109"/>
      <c r="AS36" s="96"/>
      <c r="AT36" s="96"/>
      <c r="AU36" s="108"/>
      <c r="AV36" s="109"/>
      <c r="AW36" s="96"/>
      <c r="AX36" s="96"/>
      <c r="AY36" s="96"/>
      <c r="AZ36" s="96"/>
      <c r="BA36" s="96"/>
      <c r="BB36" s="108"/>
    </row>
    <row r="37" spans="1:54" ht="13.5" thickBot="1" x14ac:dyDescent="0.25">
      <c r="A37" s="64">
        <f>'LISTING PROMO'!C35</f>
        <v>0</v>
      </c>
      <c r="B37" s="104">
        <f>'LISTING PROMO'!E35</f>
        <v>0</v>
      </c>
      <c r="C37" s="106"/>
      <c r="D37" s="107"/>
      <c r="E37" s="95"/>
      <c r="F37" s="95"/>
      <c r="G37" s="95"/>
      <c r="H37" s="95"/>
      <c r="I37" s="108"/>
      <c r="J37" s="109"/>
      <c r="K37" s="96"/>
      <c r="L37" s="96"/>
      <c r="M37" s="96"/>
      <c r="N37" s="108"/>
      <c r="O37" s="109"/>
      <c r="P37" s="96"/>
      <c r="Q37" s="96"/>
      <c r="R37" s="105"/>
      <c r="S37" s="109"/>
      <c r="T37" s="96"/>
      <c r="U37" s="96"/>
      <c r="V37" s="96"/>
      <c r="W37" s="108"/>
      <c r="X37" s="109"/>
      <c r="Y37" s="96"/>
      <c r="Z37" s="96"/>
      <c r="AA37" s="96"/>
      <c r="AB37" s="108"/>
      <c r="AC37" s="109"/>
      <c r="AD37" s="96"/>
      <c r="AE37" s="96"/>
      <c r="AF37" s="105"/>
      <c r="AG37" s="109"/>
      <c r="AH37" s="96"/>
      <c r="AI37" s="108"/>
      <c r="AJ37" s="109"/>
      <c r="AK37" s="96"/>
      <c r="AL37" s="96"/>
      <c r="AM37" s="105"/>
      <c r="AN37" s="114"/>
      <c r="AO37" s="115"/>
      <c r="AP37" s="115"/>
      <c r="AQ37" s="116"/>
      <c r="AR37" s="109"/>
      <c r="AS37" s="96"/>
      <c r="AT37" s="96"/>
      <c r="AU37" s="108"/>
      <c r="AV37" s="109"/>
      <c r="AW37" s="96"/>
      <c r="AX37" s="96"/>
      <c r="AY37" s="96"/>
      <c r="AZ37" s="96"/>
      <c r="BA37" s="96"/>
      <c r="BB37" s="108"/>
    </row>
    <row r="38" spans="1:54" ht="13.5" thickBot="1" x14ac:dyDescent="0.25">
      <c r="A38" s="64">
        <f>'LISTING PROMO'!C36</f>
        <v>0</v>
      </c>
      <c r="B38" s="104">
        <f>'LISTING PROMO'!E36</f>
        <v>0</v>
      </c>
      <c r="C38" s="106"/>
      <c r="D38" s="117"/>
      <c r="E38" s="118"/>
      <c r="F38" s="118"/>
      <c r="G38" s="118"/>
      <c r="H38" s="118"/>
      <c r="I38" s="116"/>
      <c r="J38" s="114"/>
      <c r="K38" s="115"/>
      <c r="L38" s="115"/>
      <c r="M38" s="115"/>
      <c r="N38" s="116"/>
      <c r="O38" s="114"/>
      <c r="P38" s="115"/>
      <c r="Q38" s="115"/>
      <c r="R38" s="119"/>
      <c r="S38" s="114"/>
      <c r="T38" s="115"/>
      <c r="U38" s="115"/>
      <c r="V38" s="115"/>
      <c r="W38" s="116"/>
      <c r="X38" s="114"/>
      <c r="Y38" s="115"/>
      <c r="Z38" s="115"/>
      <c r="AA38" s="115"/>
      <c r="AB38" s="116"/>
      <c r="AC38" s="114"/>
      <c r="AD38" s="115"/>
      <c r="AE38" s="115"/>
      <c r="AF38" s="119"/>
      <c r="AG38" s="114"/>
      <c r="AH38" s="115"/>
      <c r="AI38" s="116"/>
      <c r="AJ38" s="114"/>
      <c r="AK38" s="115"/>
      <c r="AL38" s="115"/>
      <c r="AM38" s="115"/>
      <c r="AN38" s="120"/>
      <c r="AO38" s="120"/>
      <c r="AP38" s="120"/>
      <c r="AQ38" s="121"/>
      <c r="AR38" s="114"/>
      <c r="AS38" s="115"/>
      <c r="AT38" s="115"/>
      <c r="AU38" s="116"/>
      <c r="AV38" s="114"/>
      <c r="AW38" s="115"/>
      <c r="AX38" s="115"/>
      <c r="AY38" s="115"/>
      <c r="AZ38" s="115"/>
      <c r="BA38" s="115"/>
      <c r="BB38" s="116"/>
    </row>
  </sheetData>
  <sheetProtection selectLockedCells="1"/>
  <mergeCells count="19">
    <mergeCell ref="AN2:AQ2"/>
    <mergeCell ref="AR2:AU2"/>
    <mergeCell ref="AV2:BB2"/>
    <mergeCell ref="O2:R2"/>
    <mergeCell ref="S2:W2"/>
    <mergeCell ref="X2:AB2"/>
    <mergeCell ref="AC2:AF2"/>
    <mergeCell ref="AG2:AI2"/>
    <mergeCell ref="AJ2:AM2"/>
    <mergeCell ref="D1:N1"/>
    <mergeCell ref="O1:AB1"/>
    <mergeCell ref="AC1:AI1"/>
    <mergeCell ref="AJ1:AQ1"/>
    <mergeCell ref="AR1:BB1"/>
    <mergeCell ref="A2:A3"/>
    <mergeCell ref="B2:B3"/>
    <mergeCell ref="C2:C3"/>
    <mergeCell ref="D2:I2"/>
    <mergeCell ref="J2:N2"/>
  </mergeCells>
  <dataValidations count="1">
    <dataValidation type="list" allowBlank="1" showInputMessage="1" showErrorMessage="1" sqref="AB4 AB5 O4 P4 Q4 R4 S4 T4 U4 V4 W4 X4 Y4 Z4 AA4 AC4:BB4 D5:N5 BB5 O5 P5 Q5 R5 S5 T5 U5 V5 W5 X5 Y5 Z5 AA5 AJ5 AK5 AL5 AM5 AN5 AO5 AP5 AQ5 AR5 AS5 AT5 AU5 AV5 AW5 AX5 AY5 AZ5 BA5 E4:N4" xr:uid="{8D1D7D97-4434-470D-B937-8D95EA04F1D5}">
      <formula1>competences</formula1>
    </dataValidation>
  </dataValidations>
  <pageMargins left="0.7" right="0.7" top="0.75" bottom="0.75" header="0.3" footer="0.3"/>
  <tableParts count="1">
    <tablePart r:id="rId1"/>
  </tableParts>
  <extLst>
    <ext xmlns:x14="http://schemas.microsoft.com/office/spreadsheetml/2009/9/main" uri="{CCE6A557-97BC-4b89-ADB6-D9C93CAAB3DF}">
      <x14:dataValidations xmlns:xm="http://schemas.microsoft.com/office/excel/2006/main" count="1">
        <x14:dataValidation type="list" allowBlank="1" showInputMessage="1" showErrorMessage="1" xr:uid="{1C94F95F-EBF3-4A99-B5DE-3101BEDD2736}">
          <x14:formula1>
            <xm:f>listes!$C$1:$C$11</xm:f>
          </x14:formula1>
          <xm:sqref>C1:C2 C4:C1048576</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1626FC-950C-4D04-85E6-733A8214C768}">
  <sheetPr codeName="Feuil11">
    <tabColor rgb="FF00B0F0"/>
  </sheetPr>
  <dimension ref="A1:BB38"/>
  <sheetViews>
    <sheetView workbookViewId="0">
      <pane xSplit="3" ySplit="3" topLeftCell="D4" activePane="bottomRight" state="frozen"/>
      <selection pane="topRight" activeCell="D1" sqref="D1"/>
      <selection pane="bottomLeft" activeCell="A4" sqref="A4"/>
      <selection pane="bottomRight" activeCell="D4" sqref="D4"/>
    </sheetView>
  </sheetViews>
  <sheetFormatPr baseColWidth="10" defaultRowHeight="12.75" x14ac:dyDescent="0.2"/>
  <cols>
    <col min="1" max="1" width="11.7109375" style="63" customWidth="1"/>
    <col min="2" max="2" width="11.7109375" style="99" customWidth="1"/>
    <col min="3" max="3" width="11.7109375" style="92" customWidth="1"/>
    <col min="4" max="8" width="19.85546875" style="93" customWidth="1"/>
    <col min="9" max="9" width="12.7109375" style="92" customWidth="1"/>
    <col min="10" max="13" width="19.85546875" style="92" customWidth="1"/>
    <col min="14" max="14" width="12.7109375" style="92" customWidth="1"/>
    <col min="15" max="17" width="19.85546875" style="92" customWidth="1"/>
    <col min="18" max="18" width="12.7109375" style="92" customWidth="1"/>
    <col min="19" max="22" width="19.85546875" style="92" customWidth="1"/>
    <col min="23" max="23" width="12.7109375" style="92" customWidth="1"/>
    <col min="24" max="27" width="19.85546875" style="92" customWidth="1"/>
    <col min="28" max="28" width="12.7109375" style="92" customWidth="1"/>
    <col min="29" max="31" width="19.85546875" style="92" customWidth="1"/>
    <col min="32" max="32" width="12.5703125" style="92" customWidth="1"/>
    <col min="33" max="34" width="19.85546875" style="92" customWidth="1"/>
    <col min="35" max="35" width="12.5703125" style="92" customWidth="1"/>
    <col min="36" max="38" width="19.85546875" style="92" customWidth="1"/>
    <col min="39" max="39" width="12.5703125" style="92" customWidth="1"/>
    <col min="40" max="42" width="19.85546875" style="92" customWidth="1"/>
    <col min="43" max="43" width="12.5703125" style="92" customWidth="1"/>
    <col min="44" max="46" width="19.85546875" style="92" customWidth="1"/>
    <col min="47" max="47" width="12.5703125" style="92" customWidth="1"/>
    <col min="48" max="53" width="19.85546875" style="92" customWidth="1"/>
    <col min="54" max="54" width="12.5703125" style="92" customWidth="1"/>
  </cols>
  <sheetData>
    <row r="1" spans="1:54" ht="18" customHeight="1" thickBot="1" x14ac:dyDescent="0.25">
      <c r="A1" s="64"/>
      <c r="B1" s="104"/>
      <c r="C1" s="68"/>
      <c r="D1" s="268" t="s">
        <v>236</v>
      </c>
      <c r="E1" s="269"/>
      <c r="F1" s="269"/>
      <c r="G1" s="269"/>
      <c r="H1" s="269"/>
      <c r="I1" s="269"/>
      <c r="J1" s="269"/>
      <c r="K1" s="269"/>
      <c r="L1" s="269"/>
      <c r="M1" s="269"/>
      <c r="N1" s="270"/>
      <c r="O1" s="271" t="s">
        <v>237</v>
      </c>
      <c r="P1" s="272"/>
      <c r="Q1" s="272"/>
      <c r="R1" s="272"/>
      <c r="S1" s="273"/>
      <c r="T1" s="273"/>
      <c r="U1" s="273"/>
      <c r="V1" s="273"/>
      <c r="W1" s="273"/>
      <c r="X1" s="273"/>
      <c r="Y1" s="273"/>
      <c r="Z1" s="273"/>
      <c r="AA1" s="273"/>
      <c r="AB1" s="274"/>
      <c r="AC1" s="275" t="s">
        <v>238</v>
      </c>
      <c r="AD1" s="276"/>
      <c r="AE1" s="276"/>
      <c r="AF1" s="276"/>
      <c r="AG1" s="277"/>
      <c r="AH1" s="277"/>
      <c r="AI1" s="278"/>
      <c r="AJ1" s="279" t="s">
        <v>248</v>
      </c>
      <c r="AK1" s="280"/>
      <c r="AL1" s="280"/>
      <c r="AM1" s="280"/>
      <c r="AN1" s="281"/>
      <c r="AO1" s="281"/>
      <c r="AP1" s="281"/>
      <c r="AQ1" s="282"/>
      <c r="AR1" s="283" t="s">
        <v>258</v>
      </c>
      <c r="AS1" s="284"/>
      <c r="AT1" s="284"/>
      <c r="AU1" s="284"/>
      <c r="AV1" s="284"/>
      <c r="AW1" s="284"/>
      <c r="AX1" s="284"/>
      <c r="AY1" s="284"/>
      <c r="AZ1" s="284"/>
      <c r="BA1" s="284"/>
      <c r="BB1" s="285"/>
    </row>
    <row r="2" spans="1:54" s="63" customFormat="1" ht="36.75" customHeight="1" x14ac:dyDescent="0.2">
      <c r="A2" s="257" t="s">
        <v>200</v>
      </c>
      <c r="B2" s="257" t="s">
        <v>201</v>
      </c>
      <c r="C2" s="246" t="s">
        <v>81</v>
      </c>
      <c r="D2" s="259" t="s">
        <v>234</v>
      </c>
      <c r="E2" s="260"/>
      <c r="F2" s="260"/>
      <c r="G2" s="260"/>
      <c r="H2" s="260"/>
      <c r="I2" s="261"/>
      <c r="J2" s="262" t="s">
        <v>235</v>
      </c>
      <c r="K2" s="263"/>
      <c r="L2" s="263"/>
      <c r="M2" s="263"/>
      <c r="N2" s="264"/>
      <c r="O2" s="243" t="s">
        <v>233</v>
      </c>
      <c r="P2" s="244"/>
      <c r="Q2" s="244"/>
      <c r="R2" s="245"/>
      <c r="S2" s="248" t="s">
        <v>221</v>
      </c>
      <c r="T2" s="249"/>
      <c r="U2" s="249"/>
      <c r="V2" s="249"/>
      <c r="W2" s="250"/>
      <c r="X2" s="251" t="s">
        <v>227</v>
      </c>
      <c r="Y2" s="252"/>
      <c r="Z2" s="252"/>
      <c r="AA2" s="252"/>
      <c r="AB2" s="253"/>
      <c r="AC2" s="225" t="s">
        <v>239</v>
      </c>
      <c r="AD2" s="226"/>
      <c r="AE2" s="226"/>
      <c r="AF2" s="227"/>
      <c r="AG2" s="228" t="s">
        <v>244</v>
      </c>
      <c r="AH2" s="229"/>
      <c r="AI2" s="230"/>
      <c r="AJ2" s="234" t="s">
        <v>249</v>
      </c>
      <c r="AK2" s="235"/>
      <c r="AL2" s="235"/>
      <c r="AM2" s="236"/>
      <c r="AN2" s="237" t="s">
        <v>253</v>
      </c>
      <c r="AO2" s="238"/>
      <c r="AP2" s="238"/>
      <c r="AQ2" s="239"/>
      <c r="AR2" s="216" t="s">
        <v>259</v>
      </c>
      <c r="AS2" s="217"/>
      <c r="AT2" s="217"/>
      <c r="AU2" s="218"/>
      <c r="AV2" s="219" t="s">
        <v>264</v>
      </c>
      <c r="AW2" s="220"/>
      <c r="AX2" s="220"/>
      <c r="AY2" s="220"/>
      <c r="AZ2" s="220"/>
      <c r="BA2" s="220"/>
      <c r="BB2" s="221"/>
    </row>
    <row r="3" spans="1:54" s="99" customFormat="1" ht="140.25" x14ac:dyDescent="0.2">
      <c r="A3" s="258"/>
      <c r="B3" s="258"/>
      <c r="C3" s="247"/>
      <c r="D3" s="122" t="s">
        <v>206</v>
      </c>
      <c r="E3" s="123" t="s">
        <v>207</v>
      </c>
      <c r="F3" s="123" t="s">
        <v>208</v>
      </c>
      <c r="G3" s="123" t="s">
        <v>209</v>
      </c>
      <c r="H3" s="123" t="s">
        <v>210</v>
      </c>
      <c r="I3" s="124" t="s">
        <v>215</v>
      </c>
      <c r="J3" s="122" t="s">
        <v>211</v>
      </c>
      <c r="K3" s="123" t="s">
        <v>212</v>
      </c>
      <c r="L3" s="123" t="s">
        <v>213</v>
      </c>
      <c r="M3" s="123" t="s">
        <v>214</v>
      </c>
      <c r="N3" s="125" t="s">
        <v>216</v>
      </c>
      <c r="O3" s="122" t="s">
        <v>217</v>
      </c>
      <c r="P3" s="123" t="s">
        <v>218</v>
      </c>
      <c r="Q3" s="123" t="s">
        <v>219</v>
      </c>
      <c r="R3" s="126" t="s">
        <v>220</v>
      </c>
      <c r="S3" s="122" t="s">
        <v>222</v>
      </c>
      <c r="T3" s="123" t="s">
        <v>223</v>
      </c>
      <c r="U3" s="123" t="s">
        <v>224</v>
      </c>
      <c r="V3" s="123" t="s">
        <v>225</v>
      </c>
      <c r="W3" s="127" t="s">
        <v>226</v>
      </c>
      <c r="X3" s="122" t="s">
        <v>228</v>
      </c>
      <c r="Y3" s="123" t="s">
        <v>229</v>
      </c>
      <c r="Z3" s="123" t="s">
        <v>230</v>
      </c>
      <c r="AA3" s="123" t="s">
        <v>231</v>
      </c>
      <c r="AB3" s="128" t="s">
        <v>232</v>
      </c>
      <c r="AC3" s="122" t="s">
        <v>240</v>
      </c>
      <c r="AD3" s="123" t="s">
        <v>241</v>
      </c>
      <c r="AE3" s="123" t="s">
        <v>242</v>
      </c>
      <c r="AF3" s="129" t="s">
        <v>243</v>
      </c>
      <c r="AG3" s="122" t="s">
        <v>245</v>
      </c>
      <c r="AH3" s="123" t="s">
        <v>246</v>
      </c>
      <c r="AI3" s="130" t="s">
        <v>247</v>
      </c>
      <c r="AJ3" s="122" t="s">
        <v>250</v>
      </c>
      <c r="AK3" s="123" t="s">
        <v>274</v>
      </c>
      <c r="AL3" s="123" t="s">
        <v>251</v>
      </c>
      <c r="AM3" s="131" t="s">
        <v>252</v>
      </c>
      <c r="AN3" s="122" t="s">
        <v>254</v>
      </c>
      <c r="AO3" s="123" t="s">
        <v>255</v>
      </c>
      <c r="AP3" s="123" t="s">
        <v>256</v>
      </c>
      <c r="AQ3" s="132" t="s">
        <v>257</v>
      </c>
      <c r="AR3" s="122" t="s">
        <v>260</v>
      </c>
      <c r="AS3" s="123" t="s">
        <v>261</v>
      </c>
      <c r="AT3" s="123" t="s">
        <v>262</v>
      </c>
      <c r="AU3" s="133" t="s">
        <v>263</v>
      </c>
      <c r="AV3" s="122" t="s">
        <v>265</v>
      </c>
      <c r="AW3" s="123" t="s">
        <v>266</v>
      </c>
      <c r="AX3" s="123" t="s">
        <v>267</v>
      </c>
      <c r="AY3" s="123" t="s">
        <v>268</v>
      </c>
      <c r="AZ3" s="123" t="s">
        <v>271</v>
      </c>
      <c r="BA3" s="123" t="s">
        <v>269</v>
      </c>
      <c r="BB3" s="134" t="s">
        <v>270</v>
      </c>
    </row>
    <row r="4" spans="1:54" x14ac:dyDescent="0.2">
      <c r="A4" s="64" t="str">
        <f>'LISTING PROMO'!C2</f>
        <v>TEST</v>
      </c>
      <c r="B4" s="104" t="str">
        <f>'LISTING PROMO'!E2</f>
        <v>Prénom Test</v>
      </c>
      <c r="C4" s="106" t="s">
        <v>6</v>
      </c>
      <c r="D4" s="107"/>
      <c r="E4" s="95"/>
      <c r="F4" s="95"/>
      <c r="G4" s="95"/>
      <c r="H4" s="95"/>
      <c r="I4" s="108"/>
      <c r="J4" s="109"/>
      <c r="K4" s="96"/>
      <c r="L4" s="96"/>
      <c r="M4" s="96"/>
      <c r="N4" s="108"/>
      <c r="O4" s="109"/>
      <c r="P4" s="96"/>
      <c r="Q4" s="96"/>
      <c r="R4" s="105"/>
      <c r="S4" s="109"/>
      <c r="T4" s="96"/>
      <c r="U4" s="96"/>
      <c r="V4" s="96"/>
      <c r="W4" s="108"/>
      <c r="X4" s="109" t="s">
        <v>297</v>
      </c>
      <c r="Y4" s="96" t="s">
        <v>297</v>
      </c>
      <c r="Z4" s="96" t="s">
        <v>297</v>
      </c>
      <c r="AA4" s="96" t="s">
        <v>297</v>
      </c>
      <c r="AB4" s="108" t="s">
        <v>297</v>
      </c>
      <c r="AC4" s="110" t="s">
        <v>297</v>
      </c>
      <c r="AD4" s="111" t="s">
        <v>297</v>
      </c>
      <c r="AE4" s="111" t="s">
        <v>297</v>
      </c>
      <c r="AF4" s="112" t="s">
        <v>297</v>
      </c>
      <c r="AG4" s="110" t="s">
        <v>297</v>
      </c>
      <c r="AH4" s="111" t="s">
        <v>297</v>
      </c>
      <c r="AI4" s="113" t="s">
        <v>297</v>
      </c>
      <c r="AJ4" s="110" t="s">
        <v>297</v>
      </c>
      <c r="AK4" s="111" t="s">
        <v>297</v>
      </c>
      <c r="AL4" s="111" t="s">
        <v>297</v>
      </c>
      <c r="AM4" s="112" t="s">
        <v>297</v>
      </c>
      <c r="AN4" s="110" t="s">
        <v>297</v>
      </c>
      <c r="AO4" s="111" t="s">
        <v>297</v>
      </c>
      <c r="AP4" s="111" t="s">
        <v>297</v>
      </c>
      <c r="AQ4" s="113" t="s">
        <v>297</v>
      </c>
      <c r="AR4" s="110" t="s">
        <v>297</v>
      </c>
      <c r="AS4" s="111" t="s">
        <v>297</v>
      </c>
      <c r="AT4" s="111" t="s">
        <v>297</v>
      </c>
      <c r="AU4" s="113" t="s">
        <v>297</v>
      </c>
      <c r="AV4" s="110" t="s">
        <v>297</v>
      </c>
      <c r="AW4" s="111" t="s">
        <v>297</v>
      </c>
      <c r="AX4" s="111" t="s">
        <v>297</v>
      </c>
      <c r="AY4" s="111" t="s">
        <v>297</v>
      </c>
      <c r="AZ4" s="111" t="s">
        <v>297</v>
      </c>
      <c r="BA4" s="111" t="s">
        <v>297</v>
      </c>
      <c r="BB4" s="113" t="s">
        <v>297</v>
      </c>
    </row>
    <row r="5" spans="1:54" x14ac:dyDescent="0.2">
      <c r="A5" s="64" t="str">
        <f>'LISTING PROMO'!C3</f>
        <v>test</v>
      </c>
      <c r="B5" s="104">
        <f>'LISTING PROMO'!E3</f>
        <v>0</v>
      </c>
      <c r="C5" s="106" t="s">
        <v>193</v>
      </c>
      <c r="D5" s="107"/>
      <c r="E5" s="95"/>
      <c r="F5" s="95"/>
      <c r="G5" s="95"/>
      <c r="H5" s="95"/>
      <c r="I5" s="108"/>
      <c r="J5" s="109"/>
      <c r="K5" s="96"/>
      <c r="L5" s="96"/>
      <c r="M5" s="96"/>
      <c r="N5" s="108"/>
      <c r="O5" s="109"/>
      <c r="P5" s="96"/>
      <c r="Q5" s="96"/>
      <c r="R5" s="105"/>
      <c r="S5" s="109"/>
      <c r="T5" s="96"/>
      <c r="U5" s="96"/>
      <c r="V5" s="96"/>
      <c r="W5" s="108"/>
      <c r="X5" s="109"/>
      <c r="Y5" s="96"/>
      <c r="Z5" s="96"/>
      <c r="AA5" s="96"/>
      <c r="AB5" s="108"/>
      <c r="AC5" s="109"/>
      <c r="AD5" s="96"/>
      <c r="AE5" s="96"/>
      <c r="AF5" s="105"/>
      <c r="AG5" s="109"/>
      <c r="AH5" s="96"/>
      <c r="AI5" s="108"/>
      <c r="AJ5" s="109"/>
      <c r="AK5" s="96"/>
      <c r="AL5" s="96"/>
      <c r="AM5" s="105"/>
      <c r="AN5" s="109"/>
      <c r="AO5" s="96"/>
      <c r="AP5" s="96"/>
      <c r="AQ5" s="108"/>
      <c r="AR5" s="109"/>
      <c r="AS5" s="96"/>
      <c r="AT5" s="96"/>
      <c r="AU5" s="108"/>
      <c r="AV5" s="109"/>
      <c r="AW5" s="96"/>
      <c r="AX5" s="96"/>
      <c r="AY5" s="96"/>
      <c r="AZ5" s="96"/>
      <c r="BA5" s="96"/>
      <c r="BB5" s="108"/>
    </row>
    <row r="6" spans="1:54" x14ac:dyDescent="0.2">
      <c r="A6" s="64">
        <f>'LISTING PROMO'!C4</f>
        <v>0</v>
      </c>
      <c r="B6" s="104">
        <f>'LISTING PROMO'!E4</f>
        <v>0</v>
      </c>
      <c r="C6" s="106" t="s">
        <v>193</v>
      </c>
      <c r="D6" s="107"/>
      <c r="E6" s="95"/>
      <c r="F6" s="95"/>
      <c r="G6" s="95"/>
      <c r="H6" s="95"/>
      <c r="I6" s="108"/>
      <c r="J6" s="109"/>
      <c r="K6" s="96"/>
      <c r="L6" s="96"/>
      <c r="M6" s="96"/>
      <c r="N6" s="108"/>
      <c r="O6" s="109"/>
      <c r="P6" s="96"/>
      <c r="Q6" s="96"/>
      <c r="R6" s="105"/>
      <c r="S6" s="109"/>
      <c r="T6" s="96"/>
      <c r="U6" s="96"/>
      <c r="V6" s="96"/>
      <c r="W6" s="108"/>
      <c r="X6" s="109"/>
      <c r="Y6" s="96"/>
      <c r="Z6" s="96"/>
      <c r="AA6" s="96"/>
      <c r="AB6" s="108"/>
      <c r="AC6" s="109"/>
      <c r="AD6" s="96"/>
      <c r="AE6" s="96"/>
      <c r="AF6" s="105"/>
      <c r="AG6" s="109"/>
      <c r="AH6" s="96"/>
      <c r="AI6" s="108"/>
      <c r="AJ6" s="109"/>
      <c r="AK6" s="96"/>
      <c r="AL6" s="96"/>
      <c r="AM6" s="105"/>
      <c r="AN6" s="109"/>
      <c r="AO6" s="96"/>
      <c r="AP6" s="96"/>
      <c r="AQ6" s="108"/>
      <c r="AR6" s="109"/>
      <c r="AS6" s="96"/>
      <c r="AT6" s="96"/>
      <c r="AU6" s="108"/>
      <c r="AV6" s="109"/>
      <c r="AW6" s="96"/>
      <c r="AX6" s="96"/>
      <c r="AY6" s="96"/>
      <c r="AZ6" s="96"/>
      <c r="BA6" s="96"/>
      <c r="BB6" s="108"/>
    </row>
    <row r="7" spans="1:54" x14ac:dyDescent="0.2">
      <c r="A7" s="64">
        <f>'LISTING PROMO'!C5</f>
        <v>0</v>
      </c>
      <c r="B7" s="104">
        <f>'LISTING PROMO'!E5</f>
        <v>0</v>
      </c>
      <c r="C7" s="106" t="s">
        <v>193</v>
      </c>
      <c r="D7" s="107"/>
      <c r="E7" s="95"/>
      <c r="F7" s="95"/>
      <c r="G7" s="95"/>
      <c r="H7" s="95"/>
      <c r="I7" s="108"/>
      <c r="J7" s="109"/>
      <c r="K7" s="96"/>
      <c r="L7" s="96"/>
      <c r="M7" s="96"/>
      <c r="N7" s="108"/>
      <c r="O7" s="109"/>
      <c r="P7" s="96"/>
      <c r="Q7" s="96"/>
      <c r="R7" s="105"/>
      <c r="S7" s="109"/>
      <c r="T7" s="96"/>
      <c r="U7" s="96"/>
      <c r="V7" s="96"/>
      <c r="W7" s="108"/>
      <c r="X7" s="109"/>
      <c r="Y7" s="96"/>
      <c r="Z7" s="96"/>
      <c r="AA7" s="96"/>
      <c r="AB7" s="108"/>
      <c r="AC7" s="109"/>
      <c r="AD7" s="96"/>
      <c r="AE7" s="96"/>
      <c r="AF7" s="105"/>
      <c r="AG7" s="109"/>
      <c r="AH7" s="96"/>
      <c r="AI7" s="108"/>
      <c r="AJ7" s="109"/>
      <c r="AK7" s="96"/>
      <c r="AL7" s="96"/>
      <c r="AM7" s="105"/>
      <c r="AN7" s="109"/>
      <c r="AO7" s="96"/>
      <c r="AP7" s="96"/>
      <c r="AQ7" s="108"/>
      <c r="AR7" s="109"/>
      <c r="AS7" s="96"/>
      <c r="AT7" s="96"/>
      <c r="AU7" s="108"/>
      <c r="AV7" s="109"/>
      <c r="AW7" s="96"/>
      <c r="AX7" s="96"/>
      <c r="AY7" s="96"/>
      <c r="AZ7" s="96"/>
      <c r="BA7" s="96"/>
      <c r="BB7" s="108"/>
    </row>
    <row r="8" spans="1:54" x14ac:dyDescent="0.2">
      <c r="A8" s="64">
        <f>'LISTING PROMO'!C6</f>
        <v>0</v>
      </c>
      <c r="B8" s="104">
        <f>'LISTING PROMO'!E6</f>
        <v>0</v>
      </c>
      <c r="C8" s="106" t="s">
        <v>193</v>
      </c>
      <c r="D8" s="107"/>
      <c r="E8" s="95"/>
      <c r="F8" s="95"/>
      <c r="G8" s="95"/>
      <c r="H8" s="95"/>
      <c r="I8" s="108"/>
      <c r="J8" s="109"/>
      <c r="K8" s="96"/>
      <c r="L8" s="96"/>
      <c r="M8" s="96"/>
      <c r="N8" s="108"/>
      <c r="O8" s="109"/>
      <c r="P8" s="96"/>
      <c r="Q8" s="96"/>
      <c r="R8" s="105"/>
      <c r="S8" s="109"/>
      <c r="T8" s="96"/>
      <c r="U8" s="96"/>
      <c r="V8" s="96"/>
      <c r="W8" s="108"/>
      <c r="X8" s="109"/>
      <c r="Y8" s="96"/>
      <c r="Z8" s="96"/>
      <c r="AA8" s="96"/>
      <c r="AB8" s="108"/>
      <c r="AC8" s="109"/>
      <c r="AD8" s="96"/>
      <c r="AE8" s="96"/>
      <c r="AF8" s="105"/>
      <c r="AG8" s="109"/>
      <c r="AH8" s="96"/>
      <c r="AI8" s="108"/>
      <c r="AJ8" s="109"/>
      <c r="AK8" s="96"/>
      <c r="AL8" s="96"/>
      <c r="AM8" s="105"/>
      <c r="AN8" s="109"/>
      <c r="AO8" s="96"/>
      <c r="AP8" s="96"/>
      <c r="AQ8" s="108"/>
      <c r="AR8" s="109"/>
      <c r="AS8" s="96"/>
      <c r="AT8" s="96"/>
      <c r="AU8" s="108"/>
      <c r="AV8" s="109"/>
      <c r="AW8" s="96"/>
      <c r="AX8" s="96"/>
      <c r="AY8" s="96"/>
      <c r="AZ8" s="96"/>
      <c r="BA8" s="96"/>
      <c r="BB8" s="108"/>
    </row>
    <row r="9" spans="1:54" x14ac:dyDescent="0.2">
      <c r="A9" s="64">
        <f>'LISTING PROMO'!C7</f>
        <v>0</v>
      </c>
      <c r="B9" s="104">
        <f>'LISTING PROMO'!E7</f>
        <v>0</v>
      </c>
      <c r="C9" s="106" t="s">
        <v>193</v>
      </c>
      <c r="D9" s="107"/>
      <c r="E9" s="95"/>
      <c r="F9" s="95"/>
      <c r="G9" s="95"/>
      <c r="H9" s="95"/>
      <c r="I9" s="108"/>
      <c r="J9" s="109"/>
      <c r="K9" s="96"/>
      <c r="L9" s="96"/>
      <c r="M9" s="96"/>
      <c r="N9" s="108"/>
      <c r="O9" s="109"/>
      <c r="P9" s="96"/>
      <c r="Q9" s="96"/>
      <c r="R9" s="105"/>
      <c r="S9" s="109"/>
      <c r="T9" s="96"/>
      <c r="U9" s="96"/>
      <c r="V9" s="96"/>
      <c r="W9" s="108"/>
      <c r="X9" s="109"/>
      <c r="Y9" s="96"/>
      <c r="Z9" s="96"/>
      <c r="AA9" s="96"/>
      <c r="AB9" s="108"/>
      <c r="AC9" s="109"/>
      <c r="AD9" s="96"/>
      <c r="AE9" s="96"/>
      <c r="AF9" s="105"/>
      <c r="AG9" s="109"/>
      <c r="AH9" s="96"/>
      <c r="AI9" s="108"/>
      <c r="AJ9" s="109"/>
      <c r="AK9" s="96"/>
      <c r="AL9" s="96"/>
      <c r="AM9" s="105"/>
      <c r="AN9" s="109"/>
      <c r="AO9" s="96"/>
      <c r="AP9" s="96"/>
      <c r="AQ9" s="108"/>
      <c r="AR9" s="109"/>
      <c r="AS9" s="96"/>
      <c r="AT9" s="96"/>
      <c r="AU9" s="108"/>
      <c r="AV9" s="109"/>
      <c r="AW9" s="96"/>
      <c r="AX9" s="96"/>
      <c r="AY9" s="96"/>
      <c r="AZ9" s="96"/>
      <c r="BA9" s="96"/>
      <c r="BB9" s="108"/>
    </row>
    <row r="10" spans="1:54" x14ac:dyDescent="0.2">
      <c r="A10" s="64">
        <f>'LISTING PROMO'!C8</f>
        <v>0</v>
      </c>
      <c r="B10" s="104">
        <f>'LISTING PROMO'!E8</f>
        <v>0</v>
      </c>
      <c r="C10" s="106" t="s">
        <v>193</v>
      </c>
      <c r="D10" s="107"/>
      <c r="E10" s="95"/>
      <c r="F10" s="95"/>
      <c r="G10" s="95"/>
      <c r="H10" s="95"/>
      <c r="I10" s="108"/>
      <c r="J10" s="109"/>
      <c r="K10" s="96"/>
      <c r="L10" s="96"/>
      <c r="M10" s="96"/>
      <c r="N10" s="108"/>
      <c r="O10" s="109"/>
      <c r="P10" s="96"/>
      <c r="Q10" s="96"/>
      <c r="R10" s="105"/>
      <c r="S10" s="109"/>
      <c r="T10" s="96"/>
      <c r="U10" s="96"/>
      <c r="V10" s="96"/>
      <c r="W10" s="108"/>
      <c r="X10" s="109"/>
      <c r="Y10" s="96"/>
      <c r="Z10" s="96"/>
      <c r="AA10" s="96"/>
      <c r="AB10" s="108"/>
      <c r="AC10" s="109"/>
      <c r="AD10" s="96"/>
      <c r="AE10" s="96"/>
      <c r="AF10" s="105"/>
      <c r="AG10" s="109"/>
      <c r="AH10" s="96"/>
      <c r="AI10" s="108"/>
      <c r="AJ10" s="109"/>
      <c r="AK10" s="96"/>
      <c r="AL10" s="96"/>
      <c r="AM10" s="105"/>
      <c r="AN10" s="109"/>
      <c r="AO10" s="96"/>
      <c r="AP10" s="96"/>
      <c r="AQ10" s="108"/>
      <c r="AR10" s="109"/>
      <c r="AS10" s="96"/>
      <c r="AT10" s="96"/>
      <c r="AU10" s="108"/>
      <c r="AV10" s="109"/>
      <c r="AW10" s="96"/>
      <c r="AX10" s="96"/>
      <c r="AY10" s="96"/>
      <c r="AZ10" s="96"/>
      <c r="BA10" s="96"/>
      <c r="BB10" s="108"/>
    </row>
    <row r="11" spans="1:54" x14ac:dyDescent="0.2">
      <c r="A11" s="64">
        <f>'LISTING PROMO'!C9</f>
        <v>0</v>
      </c>
      <c r="B11" s="104">
        <f>'LISTING PROMO'!E9</f>
        <v>0</v>
      </c>
      <c r="C11" s="106" t="s">
        <v>193</v>
      </c>
      <c r="D11" s="107"/>
      <c r="E11" s="95"/>
      <c r="F11" s="95"/>
      <c r="G11" s="95"/>
      <c r="H11" s="95"/>
      <c r="I11" s="108"/>
      <c r="J11" s="109"/>
      <c r="K11" s="96"/>
      <c r="L11" s="96"/>
      <c r="M11" s="96"/>
      <c r="N11" s="108"/>
      <c r="O11" s="109"/>
      <c r="P11" s="96"/>
      <c r="Q11" s="96"/>
      <c r="R11" s="105"/>
      <c r="S11" s="109"/>
      <c r="T11" s="96"/>
      <c r="U11" s="96"/>
      <c r="V11" s="96"/>
      <c r="W11" s="108"/>
      <c r="X11" s="109"/>
      <c r="Y11" s="96"/>
      <c r="Z11" s="96"/>
      <c r="AA11" s="96"/>
      <c r="AB11" s="108"/>
      <c r="AC11" s="109"/>
      <c r="AD11" s="96"/>
      <c r="AE11" s="96"/>
      <c r="AF11" s="105"/>
      <c r="AG11" s="109"/>
      <c r="AH11" s="96"/>
      <c r="AI11" s="108"/>
      <c r="AJ11" s="109"/>
      <c r="AK11" s="96"/>
      <c r="AL11" s="96"/>
      <c r="AM11" s="105"/>
      <c r="AN11" s="109"/>
      <c r="AO11" s="96"/>
      <c r="AP11" s="96"/>
      <c r="AQ11" s="108"/>
      <c r="AR11" s="109"/>
      <c r="AS11" s="96"/>
      <c r="AT11" s="96"/>
      <c r="AU11" s="108"/>
      <c r="AV11" s="109"/>
      <c r="AW11" s="96"/>
      <c r="AX11" s="96"/>
      <c r="AY11" s="96"/>
      <c r="AZ11" s="96"/>
      <c r="BA11" s="96"/>
      <c r="BB11" s="108"/>
    </row>
    <row r="12" spans="1:54" x14ac:dyDescent="0.2">
      <c r="A12" s="64">
        <f>'LISTING PROMO'!C10</f>
        <v>0</v>
      </c>
      <c r="B12" s="104">
        <f>'LISTING PROMO'!E10</f>
        <v>0</v>
      </c>
      <c r="C12" s="106" t="s">
        <v>193</v>
      </c>
      <c r="D12" s="107"/>
      <c r="E12" s="95"/>
      <c r="F12" s="95"/>
      <c r="G12" s="95"/>
      <c r="H12" s="95"/>
      <c r="I12" s="108"/>
      <c r="J12" s="109"/>
      <c r="K12" s="96"/>
      <c r="L12" s="96"/>
      <c r="M12" s="96"/>
      <c r="N12" s="108"/>
      <c r="O12" s="109"/>
      <c r="P12" s="96"/>
      <c r="Q12" s="96"/>
      <c r="R12" s="105"/>
      <c r="S12" s="109"/>
      <c r="T12" s="96"/>
      <c r="U12" s="96"/>
      <c r="V12" s="96"/>
      <c r="W12" s="108"/>
      <c r="X12" s="109"/>
      <c r="Y12" s="96"/>
      <c r="Z12" s="96"/>
      <c r="AA12" s="96"/>
      <c r="AB12" s="108"/>
      <c r="AC12" s="109"/>
      <c r="AD12" s="96"/>
      <c r="AE12" s="96"/>
      <c r="AF12" s="105"/>
      <c r="AG12" s="109"/>
      <c r="AH12" s="96"/>
      <c r="AI12" s="108"/>
      <c r="AJ12" s="109"/>
      <c r="AK12" s="96"/>
      <c r="AL12" s="96"/>
      <c r="AM12" s="105"/>
      <c r="AN12" s="109"/>
      <c r="AO12" s="96"/>
      <c r="AP12" s="96"/>
      <c r="AQ12" s="108"/>
      <c r="AR12" s="109"/>
      <c r="AS12" s="96"/>
      <c r="AT12" s="96"/>
      <c r="AU12" s="108"/>
      <c r="AV12" s="109"/>
      <c r="AW12" s="96"/>
      <c r="AX12" s="96"/>
      <c r="AY12" s="96"/>
      <c r="AZ12" s="96"/>
      <c r="BA12" s="96"/>
      <c r="BB12" s="108"/>
    </row>
    <row r="13" spans="1:54" x14ac:dyDescent="0.2">
      <c r="A13" s="64">
        <f>'LISTING PROMO'!C11</f>
        <v>0</v>
      </c>
      <c r="B13" s="104">
        <f>'LISTING PROMO'!E11</f>
        <v>0</v>
      </c>
      <c r="C13" s="106" t="s">
        <v>193</v>
      </c>
      <c r="D13" s="107"/>
      <c r="E13" s="95"/>
      <c r="F13" s="95"/>
      <c r="G13" s="95"/>
      <c r="H13" s="95"/>
      <c r="I13" s="108"/>
      <c r="J13" s="109"/>
      <c r="K13" s="96"/>
      <c r="L13" s="96"/>
      <c r="M13" s="96"/>
      <c r="N13" s="108"/>
      <c r="O13" s="109"/>
      <c r="P13" s="96"/>
      <c r="Q13" s="96"/>
      <c r="R13" s="105"/>
      <c r="S13" s="109"/>
      <c r="T13" s="96"/>
      <c r="U13" s="96"/>
      <c r="V13" s="96"/>
      <c r="W13" s="108"/>
      <c r="X13" s="109"/>
      <c r="Y13" s="96"/>
      <c r="Z13" s="96"/>
      <c r="AA13" s="96"/>
      <c r="AB13" s="108"/>
      <c r="AC13" s="109"/>
      <c r="AD13" s="96"/>
      <c r="AE13" s="96"/>
      <c r="AF13" s="105"/>
      <c r="AG13" s="109"/>
      <c r="AH13" s="96"/>
      <c r="AI13" s="108"/>
      <c r="AJ13" s="109"/>
      <c r="AK13" s="96"/>
      <c r="AL13" s="96"/>
      <c r="AM13" s="105"/>
      <c r="AN13" s="109"/>
      <c r="AO13" s="96"/>
      <c r="AP13" s="96"/>
      <c r="AQ13" s="108"/>
      <c r="AR13" s="109"/>
      <c r="AS13" s="96"/>
      <c r="AT13" s="96"/>
      <c r="AU13" s="108"/>
      <c r="AV13" s="109"/>
      <c r="AW13" s="96"/>
      <c r="AX13" s="96"/>
      <c r="AY13" s="96"/>
      <c r="AZ13" s="96"/>
      <c r="BA13" s="96"/>
      <c r="BB13" s="108"/>
    </row>
    <row r="14" spans="1:54" x14ac:dyDescent="0.2">
      <c r="A14" s="64">
        <f>'LISTING PROMO'!C12</f>
        <v>0</v>
      </c>
      <c r="B14" s="104">
        <f>'LISTING PROMO'!E12</f>
        <v>0</v>
      </c>
      <c r="C14" s="106"/>
      <c r="D14" s="107"/>
      <c r="E14" s="95"/>
      <c r="F14" s="95"/>
      <c r="G14" s="95"/>
      <c r="H14" s="95"/>
      <c r="I14" s="108"/>
      <c r="J14" s="109"/>
      <c r="K14" s="96"/>
      <c r="L14" s="96"/>
      <c r="M14" s="96"/>
      <c r="N14" s="108"/>
      <c r="O14" s="109"/>
      <c r="P14" s="96"/>
      <c r="Q14" s="96"/>
      <c r="R14" s="105"/>
      <c r="S14" s="109"/>
      <c r="T14" s="96"/>
      <c r="U14" s="96"/>
      <c r="V14" s="96"/>
      <c r="W14" s="108"/>
      <c r="X14" s="109"/>
      <c r="Y14" s="96"/>
      <c r="Z14" s="96"/>
      <c r="AA14" s="96"/>
      <c r="AB14" s="108"/>
      <c r="AC14" s="109"/>
      <c r="AD14" s="96"/>
      <c r="AE14" s="96"/>
      <c r="AF14" s="105"/>
      <c r="AG14" s="109"/>
      <c r="AH14" s="96"/>
      <c r="AI14" s="108"/>
      <c r="AJ14" s="109"/>
      <c r="AK14" s="96"/>
      <c r="AL14" s="96"/>
      <c r="AM14" s="105"/>
      <c r="AN14" s="109"/>
      <c r="AO14" s="96"/>
      <c r="AP14" s="96"/>
      <c r="AQ14" s="108"/>
      <c r="AR14" s="109"/>
      <c r="AS14" s="96"/>
      <c r="AT14" s="96"/>
      <c r="AU14" s="108"/>
      <c r="AV14" s="109"/>
      <c r="AW14" s="96"/>
      <c r="AX14" s="96"/>
      <c r="AY14" s="96"/>
      <c r="AZ14" s="96"/>
      <c r="BA14" s="96"/>
      <c r="BB14" s="108"/>
    </row>
    <row r="15" spans="1:54" x14ac:dyDescent="0.2">
      <c r="A15" s="64">
        <f>'LISTING PROMO'!C13</f>
        <v>0</v>
      </c>
      <c r="B15" s="104">
        <f>'LISTING PROMO'!E13</f>
        <v>0</v>
      </c>
      <c r="C15" s="106"/>
      <c r="D15" s="107"/>
      <c r="E15" s="95"/>
      <c r="F15" s="95"/>
      <c r="G15" s="95"/>
      <c r="H15" s="95"/>
      <c r="I15" s="108"/>
      <c r="J15" s="109"/>
      <c r="K15" s="96"/>
      <c r="L15" s="96"/>
      <c r="M15" s="96"/>
      <c r="N15" s="108"/>
      <c r="O15" s="109"/>
      <c r="P15" s="96"/>
      <c r="Q15" s="96"/>
      <c r="R15" s="105"/>
      <c r="S15" s="109"/>
      <c r="T15" s="96"/>
      <c r="U15" s="96"/>
      <c r="V15" s="96"/>
      <c r="W15" s="108"/>
      <c r="X15" s="109"/>
      <c r="Y15" s="96"/>
      <c r="Z15" s="96"/>
      <c r="AA15" s="96"/>
      <c r="AB15" s="108"/>
      <c r="AC15" s="109"/>
      <c r="AD15" s="96"/>
      <c r="AE15" s="96"/>
      <c r="AF15" s="105"/>
      <c r="AG15" s="109"/>
      <c r="AH15" s="96"/>
      <c r="AI15" s="108"/>
      <c r="AJ15" s="109"/>
      <c r="AK15" s="96"/>
      <c r="AL15" s="96"/>
      <c r="AM15" s="105"/>
      <c r="AN15" s="109"/>
      <c r="AO15" s="96"/>
      <c r="AP15" s="96"/>
      <c r="AQ15" s="108"/>
      <c r="AR15" s="109"/>
      <c r="AS15" s="96"/>
      <c r="AT15" s="96"/>
      <c r="AU15" s="108"/>
      <c r="AV15" s="109"/>
      <c r="AW15" s="96"/>
      <c r="AX15" s="96"/>
      <c r="AY15" s="96"/>
      <c r="AZ15" s="96"/>
      <c r="BA15" s="96"/>
      <c r="BB15" s="108"/>
    </row>
    <row r="16" spans="1:54" x14ac:dyDescent="0.2">
      <c r="A16" s="64">
        <f>'LISTING PROMO'!C14</f>
        <v>0</v>
      </c>
      <c r="B16" s="104">
        <f>'LISTING PROMO'!E14</f>
        <v>0</v>
      </c>
      <c r="C16" s="106"/>
      <c r="D16" s="107"/>
      <c r="E16" s="95"/>
      <c r="F16" s="95"/>
      <c r="G16" s="95"/>
      <c r="H16" s="95"/>
      <c r="I16" s="108"/>
      <c r="J16" s="109"/>
      <c r="K16" s="96"/>
      <c r="L16" s="96"/>
      <c r="M16" s="96"/>
      <c r="N16" s="108"/>
      <c r="O16" s="109"/>
      <c r="P16" s="96"/>
      <c r="Q16" s="96"/>
      <c r="R16" s="105"/>
      <c r="S16" s="109"/>
      <c r="T16" s="96"/>
      <c r="U16" s="96"/>
      <c r="V16" s="96"/>
      <c r="W16" s="108"/>
      <c r="X16" s="109"/>
      <c r="Y16" s="96"/>
      <c r="Z16" s="96"/>
      <c r="AA16" s="96"/>
      <c r="AB16" s="108"/>
      <c r="AC16" s="109"/>
      <c r="AD16" s="96"/>
      <c r="AE16" s="96"/>
      <c r="AF16" s="105"/>
      <c r="AG16" s="109"/>
      <c r="AH16" s="96"/>
      <c r="AI16" s="108"/>
      <c r="AJ16" s="109"/>
      <c r="AK16" s="96"/>
      <c r="AL16" s="96"/>
      <c r="AM16" s="105"/>
      <c r="AN16" s="109"/>
      <c r="AO16" s="96"/>
      <c r="AP16" s="96"/>
      <c r="AQ16" s="108"/>
      <c r="AR16" s="109"/>
      <c r="AS16" s="96"/>
      <c r="AT16" s="96"/>
      <c r="AU16" s="108"/>
      <c r="AV16" s="109"/>
      <c r="AW16" s="96"/>
      <c r="AX16" s="96"/>
      <c r="AY16" s="96"/>
      <c r="AZ16" s="96"/>
      <c r="BA16" s="96"/>
      <c r="BB16" s="108"/>
    </row>
    <row r="17" spans="1:54" x14ac:dyDescent="0.2">
      <c r="A17" s="64">
        <f>'LISTING PROMO'!C15</f>
        <v>0</v>
      </c>
      <c r="B17" s="104">
        <f>'LISTING PROMO'!E15</f>
        <v>0</v>
      </c>
      <c r="C17" s="106"/>
      <c r="D17" s="107"/>
      <c r="E17" s="95"/>
      <c r="F17" s="95"/>
      <c r="G17" s="95"/>
      <c r="H17" s="95"/>
      <c r="I17" s="108"/>
      <c r="J17" s="109"/>
      <c r="K17" s="96"/>
      <c r="L17" s="96"/>
      <c r="M17" s="96"/>
      <c r="N17" s="108"/>
      <c r="O17" s="109"/>
      <c r="P17" s="96"/>
      <c r="Q17" s="96"/>
      <c r="R17" s="105"/>
      <c r="S17" s="109"/>
      <c r="T17" s="96"/>
      <c r="U17" s="96"/>
      <c r="V17" s="96"/>
      <c r="W17" s="108"/>
      <c r="X17" s="109"/>
      <c r="Y17" s="96"/>
      <c r="Z17" s="96"/>
      <c r="AA17" s="96"/>
      <c r="AB17" s="108"/>
      <c r="AC17" s="109"/>
      <c r="AD17" s="96"/>
      <c r="AE17" s="96"/>
      <c r="AF17" s="105"/>
      <c r="AG17" s="109"/>
      <c r="AH17" s="96"/>
      <c r="AI17" s="108"/>
      <c r="AJ17" s="109"/>
      <c r="AK17" s="96"/>
      <c r="AL17" s="96"/>
      <c r="AM17" s="105"/>
      <c r="AN17" s="109"/>
      <c r="AO17" s="96"/>
      <c r="AP17" s="96"/>
      <c r="AQ17" s="108"/>
      <c r="AR17" s="109"/>
      <c r="AS17" s="96"/>
      <c r="AT17" s="96"/>
      <c r="AU17" s="108"/>
      <c r="AV17" s="109"/>
      <c r="AW17" s="96"/>
      <c r="AX17" s="96"/>
      <c r="AY17" s="96"/>
      <c r="AZ17" s="96"/>
      <c r="BA17" s="96"/>
      <c r="BB17" s="108"/>
    </row>
    <row r="18" spans="1:54" x14ac:dyDescent="0.2">
      <c r="A18" s="64">
        <f>'LISTING PROMO'!C16</f>
        <v>0</v>
      </c>
      <c r="B18" s="104">
        <f>'LISTING PROMO'!E16</f>
        <v>0</v>
      </c>
      <c r="C18" s="106"/>
      <c r="D18" s="107"/>
      <c r="E18" s="95"/>
      <c r="F18" s="95"/>
      <c r="G18" s="95"/>
      <c r="H18" s="95"/>
      <c r="I18" s="108"/>
      <c r="J18" s="109"/>
      <c r="K18" s="96"/>
      <c r="L18" s="96"/>
      <c r="M18" s="96"/>
      <c r="N18" s="108"/>
      <c r="O18" s="109"/>
      <c r="P18" s="96"/>
      <c r="Q18" s="96"/>
      <c r="R18" s="105"/>
      <c r="S18" s="109"/>
      <c r="T18" s="96"/>
      <c r="U18" s="96"/>
      <c r="V18" s="96"/>
      <c r="W18" s="108"/>
      <c r="X18" s="109"/>
      <c r="Y18" s="96"/>
      <c r="Z18" s="96"/>
      <c r="AA18" s="96"/>
      <c r="AB18" s="108"/>
      <c r="AC18" s="109"/>
      <c r="AD18" s="96"/>
      <c r="AE18" s="96"/>
      <c r="AF18" s="105"/>
      <c r="AG18" s="109"/>
      <c r="AH18" s="96"/>
      <c r="AI18" s="108"/>
      <c r="AJ18" s="109"/>
      <c r="AK18" s="96"/>
      <c r="AL18" s="96"/>
      <c r="AM18" s="105"/>
      <c r="AN18" s="109"/>
      <c r="AO18" s="96"/>
      <c r="AP18" s="96"/>
      <c r="AQ18" s="108"/>
      <c r="AR18" s="109"/>
      <c r="AS18" s="96"/>
      <c r="AT18" s="96"/>
      <c r="AU18" s="108"/>
      <c r="AV18" s="109"/>
      <c r="AW18" s="96"/>
      <c r="AX18" s="96"/>
      <c r="AY18" s="96"/>
      <c r="AZ18" s="96"/>
      <c r="BA18" s="96"/>
      <c r="BB18" s="108"/>
    </row>
    <row r="19" spans="1:54" x14ac:dyDescent="0.2">
      <c r="A19" s="64">
        <f>'LISTING PROMO'!C17</f>
        <v>0</v>
      </c>
      <c r="B19" s="104">
        <f>'LISTING PROMO'!E17</f>
        <v>0</v>
      </c>
      <c r="C19" s="106"/>
      <c r="D19" s="107"/>
      <c r="E19" s="95"/>
      <c r="F19" s="95"/>
      <c r="G19" s="95"/>
      <c r="H19" s="95"/>
      <c r="I19" s="108"/>
      <c r="J19" s="109"/>
      <c r="K19" s="96"/>
      <c r="L19" s="96"/>
      <c r="M19" s="96"/>
      <c r="N19" s="108"/>
      <c r="O19" s="109"/>
      <c r="P19" s="96"/>
      <c r="Q19" s="96"/>
      <c r="R19" s="105"/>
      <c r="S19" s="109"/>
      <c r="T19" s="96"/>
      <c r="U19" s="96"/>
      <c r="V19" s="96"/>
      <c r="W19" s="108"/>
      <c r="X19" s="109"/>
      <c r="Y19" s="96"/>
      <c r="Z19" s="96"/>
      <c r="AA19" s="96"/>
      <c r="AB19" s="108"/>
      <c r="AC19" s="109"/>
      <c r="AD19" s="96"/>
      <c r="AE19" s="96"/>
      <c r="AF19" s="105"/>
      <c r="AG19" s="109"/>
      <c r="AH19" s="96"/>
      <c r="AI19" s="108"/>
      <c r="AJ19" s="109"/>
      <c r="AK19" s="96"/>
      <c r="AL19" s="96"/>
      <c r="AM19" s="105"/>
      <c r="AN19" s="109"/>
      <c r="AO19" s="96"/>
      <c r="AP19" s="96"/>
      <c r="AQ19" s="108"/>
      <c r="AR19" s="109"/>
      <c r="AS19" s="96"/>
      <c r="AT19" s="96"/>
      <c r="AU19" s="108"/>
      <c r="AV19" s="109"/>
      <c r="AW19" s="96"/>
      <c r="AX19" s="96"/>
      <c r="AY19" s="96"/>
      <c r="AZ19" s="96"/>
      <c r="BA19" s="96"/>
      <c r="BB19" s="108"/>
    </row>
    <row r="20" spans="1:54" x14ac:dyDescent="0.2">
      <c r="A20" s="64">
        <f>'LISTING PROMO'!C18</f>
        <v>0</v>
      </c>
      <c r="B20" s="104">
        <f>'LISTING PROMO'!E18</f>
        <v>0</v>
      </c>
      <c r="C20" s="106"/>
      <c r="D20" s="107"/>
      <c r="E20" s="95"/>
      <c r="F20" s="95"/>
      <c r="G20" s="95"/>
      <c r="H20" s="95"/>
      <c r="I20" s="108"/>
      <c r="J20" s="109"/>
      <c r="K20" s="96"/>
      <c r="L20" s="96"/>
      <c r="M20" s="96"/>
      <c r="N20" s="108"/>
      <c r="O20" s="109"/>
      <c r="P20" s="96"/>
      <c r="Q20" s="96"/>
      <c r="R20" s="105"/>
      <c r="S20" s="109"/>
      <c r="T20" s="96"/>
      <c r="U20" s="96"/>
      <c r="V20" s="96"/>
      <c r="W20" s="108"/>
      <c r="X20" s="109"/>
      <c r="Y20" s="96"/>
      <c r="Z20" s="96"/>
      <c r="AA20" s="96"/>
      <c r="AB20" s="108"/>
      <c r="AC20" s="109"/>
      <c r="AD20" s="96"/>
      <c r="AE20" s="96"/>
      <c r="AF20" s="105"/>
      <c r="AG20" s="109"/>
      <c r="AH20" s="96"/>
      <c r="AI20" s="108"/>
      <c r="AJ20" s="109"/>
      <c r="AK20" s="96"/>
      <c r="AL20" s="96"/>
      <c r="AM20" s="105"/>
      <c r="AN20" s="109"/>
      <c r="AO20" s="96"/>
      <c r="AP20" s="96"/>
      <c r="AQ20" s="108"/>
      <c r="AR20" s="109"/>
      <c r="AS20" s="96"/>
      <c r="AT20" s="96"/>
      <c r="AU20" s="108"/>
      <c r="AV20" s="109"/>
      <c r="AW20" s="96"/>
      <c r="AX20" s="96"/>
      <c r="AY20" s="96"/>
      <c r="AZ20" s="96"/>
      <c r="BA20" s="96"/>
      <c r="BB20" s="108"/>
    </row>
    <row r="21" spans="1:54" x14ac:dyDescent="0.2">
      <c r="A21" s="64">
        <f>'LISTING PROMO'!C19</f>
        <v>0</v>
      </c>
      <c r="B21" s="104">
        <f>'LISTING PROMO'!E19</f>
        <v>0</v>
      </c>
      <c r="C21" s="106"/>
      <c r="D21" s="107"/>
      <c r="E21" s="95"/>
      <c r="F21" s="95"/>
      <c r="G21" s="95"/>
      <c r="H21" s="95"/>
      <c r="I21" s="108"/>
      <c r="J21" s="109"/>
      <c r="K21" s="96"/>
      <c r="L21" s="96"/>
      <c r="M21" s="96"/>
      <c r="N21" s="108"/>
      <c r="O21" s="109"/>
      <c r="P21" s="96"/>
      <c r="Q21" s="96"/>
      <c r="R21" s="105"/>
      <c r="S21" s="109"/>
      <c r="T21" s="96"/>
      <c r="U21" s="96"/>
      <c r="V21" s="96"/>
      <c r="W21" s="108"/>
      <c r="X21" s="109"/>
      <c r="Y21" s="96"/>
      <c r="Z21" s="96"/>
      <c r="AA21" s="96"/>
      <c r="AB21" s="108"/>
      <c r="AC21" s="109"/>
      <c r="AD21" s="96"/>
      <c r="AE21" s="96"/>
      <c r="AF21" s="105"/>
      <c r="AG21" s="109"/>
      <c r="AH21" s="96"/>
      <c r="AI21" s="108"/>
      <c r="AJ21" s="109"/>
      <c r="AK21" s="96"/>
      <c r="AL21" s="96"/>
      <c r="AM21" s="105"/>
      <c r="AN21" s="109"/>
      <c r="AO21" s="96"/>
      <c r="AP21" s="96"/>
      <c r="AQ21" s="108"/>
      <c r="AR21" s="109"/>
      <c r="AS21" s="96"/>
      <c r="AT21" s="96"/>
      <c r="AU21" s="108"/>
      <c r="AV21" s="109"/>
      <c r="AW21" s="96"/>
      <c r="AX21" s="96"/>
      <c r="AY21" s="96"/>
      <c r="AZ21" s="96"/>
      <c r="BA21" s="96"/>
      <c r="BB21" s="108"/>
    </row>
    <row r="22" spans="1:54" x14ac:dyDescent="0.2">
      <c r="A22" s="64">
        <f>'LISTING PROMO'!C20</f>
        <v>0</v>
      </c>
      <c r="B22" s="104">
        <f>'LISTING PROMO'!E20</f>
        <v>0</v>
      </c>
      <c r="C22" s="106"/>
      <c r="D22" s="107"/>
      <c r="E22" s="95"/>
      <c r="F22" s="95"/>
      <c r="G22" s="95"/>
      <c r="H22" s="95"/>
      <c r="I22" s="108"/>
      <c r="J22" s="109"/>
      <c r="K22" s="96"/>
      <c r="L22" s="96"/>
      <c r="M22" s="96"/>
      <c r="N22" s="108"/>
      <c r="O22" s="109"/>
      <c r="P22" s="96"/>
      <c r="Q22" s="96"/>
      <c r="R22" s="105"/>
      <c r="S22" s="109"/>
      <c r="T22" s="96"/>
      <c r="U22" s="96"/>
      <c r="V22" s="96"/>
      <c r="W22" s="108"/>
      <c r="X22" s="109"/>
      <c r="Y22" s="96"/>
      <c r="Z22" s="96"/>
      <c r="AA22" s="96"/>
      <c r="AB22" s="108"/>
      <c r="AC22" s="109"/>
      <c r="AD22" s="96"/>
      <c r="AE22" s="96"/>
      <c r="AF22" s="105"/>
      <c r="AG22" s="109"/>
      <c r="AH22" s="96"/>
      <c r="AI22" s="108"/>
      <c r="AJ22" s="109"/>
      <c r="AK22" s="96"/>
      <c r="AL22" s="96"/>
      <c r="AM22" s="105"/>
      <c r="AN22" s="109"/>
      <c r="AO22" s="96"/>
      <c r="AP22" s="96"/>
      <c r="AQ22" s="108"/>
      <c r="AR22" s="109"/>
      <c r="AS22" s="96"/>
      <c r="AT22" s="96"/>
      <c r="AU22" s="108"/>
      <c r="AV22" s="109"/>
      <c r="AW22" s="96"/>
      <c r="AX22" s="96"/>
      <c r="AY22" s="96"/>
      <c r="AZ22" s="96"/>
      <c r="BA22" s="96"/>
      <c r="BB22" s="108"/>
    </row>
    <row r="23" spans="1:54" x14ac:dyDescent="0.2">
      <c r="A23" s="64">
        <f>'LISTING PROMO'!C21</f>
        <v>0</v>
      </c>
      <c r="B23" s="104">
        <f>'LISTING PROMO'!E21</f>
        <v>0</v>
      </c>
      <c r="C23" s="106"/>
      <c r="D23" s="107"/>
      <c r="E23" s="95"/>
      <c r="F23" s="95"/>
      <c r="G23" s="95"/>
      <c r="H23" s="95"/>
      <c r="I23" s="108"/>
      <c r="J23" s="109"/>
      <c r="K23" s="96"/>
      <c r="L23" s="96"/>
      <c r="M23" s="96"/>
      <c r="N23" s="108"/>
      <c r="O23" s="109"/>
      <c r="P23" s="96"/>
      <c r="Q23" s="96"/>
      <c r="R23" s="105"/>
      <c r="S23" s="109"/>
      <c r="T23" s="96"/>
      <c r="U23" s="96"/>
      <c r="V23" s="96"/>
      <c r="W23" s="108"/>
      <c r="X23" s="109"/>
      <c r="Y23" s="96"/>
      <c r="Z23" s="96"/>
      <c r="AA23" s="96"/>
      <c r="AB23" s="108"/>
      <c r="AC23" s="109"/>
      <c r="AD23" s="96"/>
      <c r="AE23" s="96"/>
      <c r="AF23" s="105"/>
      <c r="AG23" s="109"/>
      <c r="AH23" s="96"/>
      <c r="AI23" s="108"/>
      <c r="AJ23" s="109"/>
      <c r="AK23" s="96"/>
      <c r="AL23" s="96"/>
      <c r="AM23" s="105"/>
      <c r="AN23" s="109"/>
      <c r="AO23" s="96"/>
      <c r="AP23" s="96"/>
      <c r="AQ23" s="108"/>
      <c r="AR23" s="109"/>
      <c r="AS23" s="96"/>
      <c r="AT23" s="96"/>
      <c r="AU23" s="108"/>
      <c r="AV23" s="109"/>
      <c r="AW23" s="96"/>
      <c r="AX23" s="96"/>
      <c r="AY23" s="96"/>
      <c r="AZ23" s="96"/>
      <c r="BA23" s="96"/>
      <c r="BB23" s="108"/>
    </row>
    <row r="24" spans="1:54" x14ac:dyDescent="0.2">
      <c r="A24" s="64">
        <f>'LISTING PROMO'!C22</f>
        <v>0</v>
      </c>
      <c r="B24" s="104">
        <f>'LISTING PROMO'!E22</f>
        <v>0</v>
      </c>
      <c r="C24" s="106"/>
      <c r="D24" s="107"/>
      <c r="E24" s="95"/>
      <c r="F24" s="95"/>
      <c r="G24" s="95"/>
      <c r="H24" s="95"/>
      <c r="I24" s="108"/>
      <c r="J24" s="109"/>
      <c r="K24" s="96"/>
      <c r="L24" s="96"/>
      <c r="M24" s="96"/>
      <c r="N24" s="108"/>
      <c r="O24" s="109"/>
      <c r="P24" s="96"/>
      <c r="Q24" s="96"/>
      <c r="R24" s="105"/>
      <c r="S24" s="109"/>
      <c r="T24" s="96"/>
      <c r="U24" s="96"/>
      <c r="V24" s="96"/>
      <c r="W24" s="108"/>
      <c r="X24" s="109"/>
      <c r="Y24" s="96"/>
      <c r="Z24" s="96"/>
      <c r="AA24" s="96"/>
      <c r="AB24" s="108"/>
      <c r="AC24" s="109"/>
      <c r="AD24" s="96"/>
      <c r="AE24" s="96"/>
      <c r="AF24" s="105"/>
      <c r="AG24" s="109"/>
      <c r="AH24" s="96"/>
      <c r="AI24" s="108"/>
      <c r="AJ24" s="109"/>
      <c r="AK24" s="96"/>
      <c r="AL24" s="96"/>
      <c r="AM24" s="105"/>
      <c r="AN24" s="109"/>
      <c r="AO24" s="96"/>
      <c r="AP24" s="96"/>
      <c r="AQ24" s="108"/>
      <c r="AR24" s="109"/>
      <c r="AS24" s="96"/>
      <c r="AT24" s="96"/>
      <c r="AU24" s="108"/>
      <c r="AV24" s="109"/>
      <c r="AW24" s="96"/>
      <c r="AX24" s="96"/>
      <c r="AY24" s="96"/>
      <c r="AZ24" s="96"/>
      <c r="BA24" s="96"/>
      <c r="BB24" s="108"/>
    </row>
    <row r="25" spans="1:54" x14ac:dyDescent="0.2">
      <c r="A25" s="64">
        <f>'LISTING PROMO'!C23</f>
        <v>0</v>
      </c>
      <c r="B25" s="104">
        <f>'LISTING PROMO'!E23</f>
        <v>0</v>
      </c>
      <c r="C25" s="106"/>
      <c r="D25" s="107"/>
      <c r="E25" s="95"/>
      <c r="F25" s="95"/>
      <c r="G25" s="95"/>
      <c r="H25" s="95"/>
      <c r="I25" s="108"/>
      <c r="J25" s="109"/>
      <c r="K25" s="96"/>
      <c r="L25" s="96"/>
      <c r="M25" s="96"/>
      <c r="N25" s="108"/>
      <c r="O25" s="109"/>
      <c r="P25" s="96"/>
      <c r="Q25" s="96"/>
      <c r="R25" s="105"/>
      <c r="S25" s="109"/>
      <c r="T25" s="96"/>
      <c r="U25" s="96"/>
      <c r="V25" s="96"/>
      <c r="W25" s="108"/>
      <c r="X25" s="109"/>
      <c r="Y25" s="96"/>
      <c r="Z25" s="96"/>
      <c r="AA25" s="96"/>
      <c r="AB25" s="108"/>
      <c r="AC25" s="109"/>
      <c r="AD25" s="96"/>
      <c r="AE25" s="96"/>
      <c r="AF25" s="105"/>
      <c r="AG25" s="109"/>
      <c r="AH25" s="96"/>
      <c r="AI25" s="108"/>
      <c r="AJ25" s="109"/>
      <c r="AK25" s="96"/>
      <c r="AL25" s="96"/>
      <c r="AM25" s="105"/>
      <c r="AN25" s="109"/>
      <c r="AO25" s="96"/>
      <c r="AP25" s="96"/>
      <c r="AQ25" s="108"/>
      <c r="AR25" s="109"/>
      <c r="AS25" s="96"/>
      <c r="AT25" s="96"/>
      <c r="AU25" s="108"/>
      <c r="AV25" s="109"/>
      <c r="AW25" s="96"/>
      <c r="AX25" s="96"/>
      <c r="AY25" s="96"/>
      <c r="AZ25" s="96"/>
      <c r="BA25" s="96"/>
      <c r="BB25" s="108"/>
    </row>
    <row r="26" spans="1:54" x14ac:dyDescent="0.2">
      <c r="A26" s="64">
        <f>'LISTING PROMO'!C24</f>
        <v>0</v>
      </c>
      <c r="B26" s="104">
        <f>'LISTING PROMO'!E24</f>
        <v>0</v>
      </c>
      <c r="C26" s="106"/>
      <c r="D26" s="107"/>
      <c r="E26" s="95"/>
      <c r="F26" s="95"/>
      <c r="G26" s="95"/>
      <c r="H26" s="95"/>
      <c r="I26" s="108"/>
      <c r="J26" s="109"/>
      <c r="K26" s="96"/>
      <c r="L26" s="96"/>
      <c r="M26" s="96"/>
      <c r="N26" s="108"/>
      <c r="O26" s="109"/>
      <c r="P26" s="96"/>
      <c r="Q26" s="96"/>
      <c r="R26" s="105"/>
      <c r="S26" s="109"/>
      <c r="T26" s="96"/>
      <c r="U26" s="96"/>
      <c r="V26" s="96"/>
      <c r="W26" s="108"/>
      <c r="X26" s="109"/>
      <c r="Y26" s="96"/>
      <c r="Z26" s="96"/>
      <c r="AA26" s="96"/>
      <c r="AB26" s="108"/>
      <c r="AC26" s="109"/>
      <c r="AD26" s="96"/>
      <c r="AE26" s="96"/>
      <c r="AF26" s="105"/>
      <c r="AG26" s="109"/>
      <c r="AH26" s="96"/>
      <c r="AI26" s="108"/>
      <c r="AJ26" s="109"/>
      <c r="AK26" s="96"/>
      <c r="AL26" s="96"/>
      <c r="AM26" s="105"/>
      <c r="AN26" s="109"/>
      <c r="AO26" s="96"/>
      <c r="AP26" s="96"/>
      <c r="AQ26" s="108"/>
      <c r="AR26" s="109"/>
      <c r="AS26" s="96"/>
      <c r="AT26" s="96"/>
      <c r="AU26" s="108"/>
      <c r="AV26" s="109"/>
      <c r="AW26" s="96"/>
      <c r="AX26" s="96"/>
      <c r="AY26" s="96"/>
      <c r="AZ26" s="96"/>
      <c r="BA26" s="96"/>
      <c r="BB26" s="108"/>
    </row>
    <row r="27" spans="1:54" x14ac:dyDescent="0.2">
      <c r="A27" s="64">
        <f>'LISTING PROMO'!C25</f>
        <v>0</v>
      </c>
      <c r="B27" s="104">
        <f>'LISTING PROMO'!E25</f>
        <v>0</v>
      </c>
      <c r="C27" s="106"/>
      <c r="D27" s="107"/>
      <c r="E27" s="95"/>
      <c r="F27" s="95"/>
      <c r="G27" s="95"/>
      <c r="H27" s="95"/>
      <c r="I27" s="108"/>
      <c r="J27" s="109"/>
      <c r="K27" s="96"/>
      <c r="L27" s="96"/>
      <c r="M27" s="96"/>
      <c r="N27" s="108"/>
      <c r="O27" s="109"/>
      <c r="P27" s="96"/>
      <c r="Q27" s="96"/>
      <c r="R27" s="105"/>
      <c r="S27" s="109"/>
      <c r="T27" s="96"/>
      <c r="U27" s="96"/>
      <c r="V27" s="96"/>
      <c r="W27" s="108"/>
      <c r="X27" s="109"/>
      <c r="Y27" s="96"/>
      <c r="Z27" s="96"/>
      <c r="AA27" s="96"/>
      <c r="AB27" s="108"/>
      <c r="AC27" s="109"/>
      <c r="AD27" s="96"/>
      <c r="AE27" s="96"/>
      <c r="AF27" s="105"/>
      <c r="AG27" s="109"/>
      <c r="AH27" s="96"/>
      <c r="AI27" s="108"/>
      <c r="AJ27" s="109"/>
      <c r="AK27" s="96"/>
      <c r="AL27" s="96"/>
      <c r="AM27" s="105"/>
      <c r="AN27" s="109"/>
      <c r="AO27" s="96"/>
      <c r="AP27" s="96"/>
      <c r="AQ27" s="108"/>
      <c r="AR27" s="109"/>
      <c r="AS27" s="96"/>
      <c r="AT27" s="96"/>
      <c r="AU27" s="108"/>
      <c r="AV27" s="109"/>
      <c r="AW27" s="96"/>
      <c r="AX27" s="96"/>
      <c r="AY27" s="96"/>
      <c r="AZ27" s="96"/>
      <c r="BA27" s="96"/>
      <c r="BB27" s="108"/>
    </row>
    <row r="28" spans="1:54" x14ac:dyDescent="0.2">
      <c r="A28" s="64">
        <f>'LISTING PROMO'!C26</f>
        <v>0</v>
      </c>
      <c r="B28" s="104">
        <f>'LISTING PROMO'!E26</f>
        <v>0</v>
      </c>
      <c r="C28" s="106"/>
      <c r="D28" s="107"/>
      <c r="E28" s="95"/>
      <c r="F28" s="95"/>
      <c r="G28" s="95"/>
      <c r="H28" s="95"/>
      <c r="I28" s="108"/>
      <c r="J28" s="109"/>
      <c r="K28" s="96"/>
      <c r="L28" s="96"/>
      <c r="M28" s="96"/>
      <c r="N28" s="108"/>
      <c r="O28" s="109"/>
      <c r="P28" s="96"/>
      <c r="Q28" s="96"/>
      <c r="R28" s="105"/>
      <c r="S28" s="109"/>
      <c r="T28" s="96"/>
      <c r="U28" s="96"/>
      <c r="V28" s="96"/>
      <c r="W28" s="108"/>
      <c r="X28" s="109"/>
      <c r="Y28" s="96"/>
      <c r="Z28" s="96"/>
      <c r="AA28" s="96"/>
      <c r="AB28" s="108"/>
      <c r="AC28" s="109"/>
      <c r="AD28" s="96"/>
      <c r="AE28" s="96"/>
      <c r="AF28" s="105"/>
      <c r="AG28" s="109"/>
      <c r="AH28" s="96"/>
      <c r="AI28" s="108"/>
      <c r="AJ28" s="109"/>
      <c r="AK28" s="96"/>
      <c r="AL28" s="96"/>
      <c r="AM28" s="105"/>
      <c r="AN28" s="109"/>
      <c r="AO28" s="96"/>
      <c r="AP28" s="96"/>
      <c r="AQ28" s="108"/>
      <c r="AR28" s="109"/>
      <c r="AS28" s="96"/>
      <c r="AT28" s="96"/>
      <c r="AU28" s="108"/>
      <c r="AV28" s="109"/>
      <c r="AW28" s="96"/>
      <c r="AX28" s="96"/>
      <c r="AY28" s="96"/>
      <c r="AZ28" s="96"/>
      <c r="BA28" s="96"/>
      <c r="BB28" s="108"/>
    </row>
    <row r="29" spans="1:54" x14ac:dyDescent="0.2">
      <c r="A29" s="64">
        <f>'LISTING PROMO'!C27</f>
        <v>0</v>
      </c>
      <c r="B29" s="104">
        <f>'LISTING PROMO'!E27</f>
        <v>0</v>
      </c>
      <c r="C29" s="106"/>
      <c r="D29" s="107"/>
      <c r="E29" s="95"/>
      <c r="F29" s="95"/>
      <c r="G29" s="95"/>
      <c r="H29" s="95"/>
      <c r="I29" s="108"/>
      <c r="J29" s="109"/>
      <c r="K29" s="96"/>
      <c r="L29" s="96"/>
      <c r="M29" s="96"/>
      <c r="N29" s="108"/>
      <c r="O29" s="109"/>
      <c r="P29" s="96"/>
      <c r="Q29" s="96"/>
      <c r="R29" s="105"/>
      <c r="S29" s="109"/>
      <c r="T29" s="96"/>
      <c r="U29" s="96"/>
      <c r="V29" s="96"/>
      <c r="W29" s="108"/>
      <c r="X29" s="109"/>
      <c r="Y29" s="96"/>
      <c r="Z29" s="96"/>
      <c r="AA29" s="96"/>
      <c r="AB29" s="108"/>
      <c r="AC29" s="109"/>
      <c r="AD29" s="96"/>
      <c r="AE29" s="96"/>
      <c r="AF29" s="105"/>
      <c r="AG29" s="109"/>
      <c r="AH29" s="96"/>
      <c r="AI29" s="108"/>
      <c r="AJ29" s="109"/>
      <c r="AK29" s="96"/>
      <c r="AL29" s="96"/>
      <c r="AM29" s="105"/>
      <c r="AN29" s="109"/>
      <c r="AO29" s="96"/>
      <c r="AP29" s="96"/>
      <c r="AQ29" s="108"/>
      <c r="AR29" s="109"/>
      <c r="AS29" s="96"/>
      <c r="AT29" s="96"/>
      <c r="AU29" s="108"/>
      <c r="AV29" s="109"/>
      <c r="AW29" s="96"/>
      <c r="AX29" s="96"/>
      <c r="AY29" s="96"/>
      <c r="AZ29" s="96"/>
      <c r="BA29" s="96"/>
      <c r="BB29" s="108"/>
    </row>
    <row r="30" spans="1:54" x14ac:dyDescent="0.2">
      <c r="A30" s="64">
        <f>'LISTING PROMO'!C28</f>
        <v>0</v>
      </c>
      <c r="B30" s="104">
        <f>'LISTING PROMO'!E28</f>
        <v>0</v>
      </c>
      <c r="C30" s="106"/>
      <c r="D30" s="107"/>
      <c r="E30" s="95"/>
      <c r="F30" s="95"/>
      <c r="G30" s="95"/>
      <c r="H30" s="95"/>
      <c r="I30" s="108"/>
      <c r="J30" s="109"/>
      <c r="K30" s="96"/>
      <c r="L30" s="96"/>
      <c r="M30" s="96"/>
      <c r="N30" s="108"/>
      <c r="O30" s="109"/>
      <c r="P30" s="96"/>
      <c r="Q30" s="96"/>
      <c r="R30" s="105"/>
      <c r="S30" s="109"/>
      <c r="T30" s="96"/>
      <c r="U30" s="96"/>
      <c r="V30" s="96"/>
      <c r="W30" s="108"/>
      <c r="X30" s="109"/>
      <c r="Y30" s="96"/>
      <c r="Z30" s="96"/>
      <c r="AA30" s="96"/>
      <c r="AB30" s="108"/>
      <c r="AC30" s="109"/>
      <c r="AD30" s="96"/>
      <c r="AE30" s="96"/>
      <c r="AF30" s="105"/>
      <c r="AG30" s="109"/>
      <c r="AH30" s="96"/>
      <c r="AI30" s="108"/>
      <c r="AJ30" s="109"/>
      <c r="AK30" s="96"/>
      <c r="AL30" s="96"/>
      <c r="AM30" s="105"/>
      <c r="AN30" s="109"/>
      <c r="AO30" s="96"/>
      <c r="AP30" s="96"/>
      <c r="AQ30" s="108"/>
      <c r="AR30" s="109"/>
      <c r="AS30" s="96"/>
      <c r="AT30" s="96"/>
      <c r="AU30" s="108"/>
      <c r="AV30" s="109"/>
      <c r="AW30" s="96"/>
      <c r="AX30" s="96"/>
      <c r="AY30" s="96"/>
      <c r="AZ30" s="96"/>
      <c r="BA30" s="96"/>
      <c r="BB30" s="108"/>
    </row>
    <row r="31" spans="1:54" x14ac:dyDescent="0.2">
      <c r="A31" s="64">
        <f>'LISTING PROMO'!C29</f>
        <v>0</v>
      </c>
      <c r="B31" s="104">
        <f>'LISTING PROMO'!E29</f>
        <v>0</v>
      </c>
      <c r="C31" s="106"/>
      <c r="D31" s="107"/>
      <c r="E31" s="95"/>
      <c r="F31" s="95"/>
      <c r="G31" s="95"/>
      <c r="H31" s="95"/>
      <c r="I31" s="108"/>
      <c r="J31" s="109"/>
      <c r="K31" s="96"/>
      <c r="L31" s="96"/>
      <c r="M31" s="96"/>
      <c r="N31" s="108"/>
      <c r="O31" s="109"/>
      <c r="P31" s="96"/>
      <c r="Q31" s="96"/>
      <c r="R31" s="105"/>
      <c r="S31" s="109"/>
      <c r="T31" s="96"/>
      <c r="U31" s="96"/>
      <c r="V31" s="96"/>
      <c r="W31" s="108"/>
      <c r="X31" s="109"/>
      <c r="Y31" s="96"/>
      <c r="Z31" s="96"/>
      <c r="AA31" s="96"/>
      <c r="AB31" s="108"/>
      <c r="AC31" s="109"/>
      <c r="AD31" s="96"/>
      <c r="AE31" s="96"/>
      <c r="AF31" s="105"/>
      <c r="AG31" s="109"/>
      <c r="AH31" s="96"/>
      <c r="AI31" s="108"/>
      <c r="AJ31" s="109"/>
      <c r="AK31" s="96"/>
      <c r="AL31" s="96"/>
      <c r="AM31" s="105"/>
      <c r="AN31" s="109"/>
      <c r="AO31" s="96"/>
      <c r="AP31" s="96"/>
      <c r="AQ31" s="108"/>
      <c r="AR31" s="109"/>
      <c r="AS31" s="96"/>
      <c r="AT31" s="96"/>
      <c r="AU31" s="108"/>
      <c r="AV31" s="109"/>
      <c r="AW31" s="96"/>
      <c r="AX31" s="96"/>
      <c r="AY31" s="96"/>
      <c r="AZ31" s="96"/>
      <c r="BA31" s="96"/>
      <c r="BB31" s="108"/>
    </row>
    <row r="32" spans="1:54" x14ac:dyDescent="0.2">
      <c r="A32" s="64">
        <f>'LISTING PROMO'!C30</f>
        <v>0</v>
      </c>
      <c r="B32" s="104">
        <f>'LISTING PROMO'!E30</f>
        <v>0</v>
      </c>
      <c r="C32" s="106"/>
      <c r="D32" s="107"/>
      <c r="E32" s="95"/>
      <c r="F32" s="95"/>
      <c r="G32" s="95"/>
      <c r="H32" s="95"/>
      <c r="I32" s="108"/>
      <c r="J32" s="109"/>
      <c r="K32" s="96"/>
      <c r="L32" s="96"/>
      <c r="M32" s="96"/>
      <c r="N32" s="108"/>
      <c r="O32" s="109"/>
      <c r="P32" s="96"/>
      <c r="Q32" s="96"/>
      <c r="R32" s="105"/>
      <c r="S32" s="109"/>
      <c r="T32" s="96"/>
      <c r="U32" s="96"/>
      <c r="V32" s="96"/>
      <c r="W32" s="108"/>
      <c r="X32" s="109"/>
      <c r="Y32" s="96"/>
      <c r="Z32" s="96"/>
      <c r="AA32" s="96"/>
      <c r="AB32" s="108"/>
      <c r="AC32" s="109"/>
      <c r="AD32" s="96"/>
      <c r="AE32" s="96"/>
      <c r="AF32" s="105"/>
      <c r="AG32" s="109"/>
      <c r="AH32" s="96"/>
      <c r="AI32" s="108"/>
      <c r="AJ32" s="109"/>
      <c r="AK32" s="96"/>
      <c r="AL32" s="96"/>
      <c r="AM32" s="105"/>
      <c r="AN32" s="109"/>
      <c r="AO32" s="96"/>
      <c r="AP32" s="96"/>
      <c r="AQ32" s="108"/>
      <c r="AR32" s="109"/>
      <c r="AS32" s="96"/>
      <c r="AT32" s="96"/>
      <c r="AU32" s="108"/>
      <c r="AV32" s="109"/>
      <c r="AW32" s="96"/>
      <c r="AX32" s="96"/>
      <c r="AY32" s="96"/>
      <c r="AZ32" s="96"/>
      <c r="BA32" s="96"/>
      <c r="BB32" s="108"/>
    </row>
    <row r="33" spans="1:54" x14ac:dyDescent="0.2">
      <c r="A33" s="64">
        <f>'LISTING PROMO'!C31</f>
        <v>0</v>
      </c>
      <c r="B33" s="104">
        <f>'LISTING PROMO'!E31</f>
        <v>0</v>
      </c>
      <c r="C33" s="106"/>
      <c r="D33" s="107"/>
      <c r="E33" s="95"/>
      <c r="F33" s="95"/>
      <c r="G33" s="95"/>
      <c r="H33" s="95"/>
      <c r="I33" s="108"/>
      <c r="J33" s="109"/>
      <c r="K33" s="96"/>
      <c r="L33" s="96"/>
      <c r="M33" s="96"/>
      <c r="N33" s="108"/>
      <c r="O33" s="109"/>
      <c r="P33" s="96"/>
      <c r="Q33" s="96"/>
      <c r="R33" s="105"/>
      <c r="S33" s="109"/>
      <c r="T33" s="96"/>
      <c r="U33" s="96"/>
      <c r="V33" s="96"/>
      <c r="W33" s="108"/>
      <c r="X33" s="109"/>
      <c r="Y33" s="96"/>
      <c r="Z33" s="96"/>
      <c r="AA33" s="96"/>
      <c r="AB33" s="108"/>
      <c r="AC33" s="109"/>
      <c r="AD33" s="96"/>
      <c r="AE33" s="96"/>
      <c r="AF33" s="105"/>
      <c r="AG33" s="109"/>
      <c r="AH33" s="96"/>
      <c r="AI33" s="108"/>
      <c r="AJ33" s="109"/>
      <c r="AK33" s="96"/>
      <c r="AL33" s="96"/>
      <c r="AM33" s="105"/>
      <c r="AN33" s="109"/>
      <c r="AO33" s="96"/>
      <c r="AP33" s="96"/>
      <c r="AQ33" s="108"/>
      <c r="AR33" s="109"/>
      <c r="AS33" s="96"/>
      <c r="AT33" s="96"/>
      <c r="AU33" s="108"/>
      <c r="AV33" s="109"/>
      <c r="AW33" s="96"/>
      <c r="AX33" s="96"/>
      <c r="AY33" s="96"/>
      <c r="AZ33" s="96"/>
      <c r="BA33" s="96"/>
      <c r="BB33" s="108"/>
    </row>
    <row r="34" spans="1:54" x14ac:dyDescent="0.2">
      <c r="A34" s="64">
        <f>'LISTING PROMO'!C32</f>
        <v>0</v>
      </c>
      <c r="B34" s="104">
        <f>'LISTING PROMO'!E32</f>
        <v>0</v>
      </c>
      <c r="C34" s="106"/>
      <c r="D34" s="107"/>
      <c r="E34" s="95"/>
      <c r="F34" s="95"/>
      <c r="G34" s="95"/>
      <c r="H34" s="95"/>
      <c r="I34" s="108"/>
      <c r="J34" s="109"/>
      <c r="K34" s="96"/>
      <c r="L34" s="96"/>
      <c r="M34" s="96"/>
      <c r="N34" s="108"/>
      <c r="O34" s="109"/>
      <c r="P34" s="96"/>
      <c r="Q34" s="96"/>
      <c r="R34" s="105"/>
      <c r="S34" s="109"/>
      <c r="T34" s="96"/>
      <c r="U34" s="96"/>
      <c r="V34" s="96"/>
      <c r="W34" s="108"/>
      <c r="X34" s="109"/>
      <c r="Y34" s="96"/>
      <c r="Z34" s="96"/>
      <c r="AA34" s="96"/>
      <c r="AB34" s="108"/>
      <c r="AC34" s="109"/>
      <c r="AD34" s="96"/>
      <c r="AE34" s="96"/>
      <c r="AF34" s="105"/>
      <c r="AG34" s="109"/>
      <c r="AH34" s="96"/>
      <c r="AI34" s="108"/>
      <c r="AJ34" s="109"/>
      <c r="AK34" s="96"/>
      <c r="AL34" s="96"/>
      <c r="AM34" s="105"/>
      <c r="AN34" s="109"/>
      <c r="AO34" s="96"/>
      <c r="AP34" s="96"/>
      <c r="AQ34" s="108"/>
      <c r="AR34" s="109"/>
      <c r="AS34" s="96"/>
      <c r="AT34" s="96"/>
      <c r="AU34" s="108"/>
      <c r="AV34" s="109"/>
      <c r="AW34" s="96"/>
      <c r="AX34" s="96"/>
      <c r="AY34" s="96"/>
      <c r="AZ34" s="96"/>
      <c r="BA34" s="96"/>
      <c r="BB34" s="108"/>
    </row>
    <row r="35" spans="1:54" x14ac:dyDescent="0.2">
      <c r="A35" s="64">
        <f>'LISTING PROMO'!C33</f>
        <v>0</v>
      </c>
      <c r="B35" s="104">
        <f>'LISTING PROMO'!E33</f>
        <v>0</v>
      </c>
      <c r="C35" s="106"/>
      <c r="D35" s="107"/>
      <c r="E35" s="95"/>
      <c r="F35" s="95"/>
      <c r="G35" s="95"/>
      <c r="H35" s="95"/>
      <c r="I35" s="108"/>
      <c r="J35" s="109"/>
      <c r="K35" s="96"/>
      <c r="L35" s="96"/>
      <c r="M35" s="96"/>
      <c r="N35" s="108"/>
      <c r="O35" s="109"/>
      <c r="P35" s="96"/>
      <c r="Q35" s="96"/>
      <c r="R35" s="105"/>
      <c r="S35" s="109"/>
      <c r="T35" s="96"/>
      <c r="U35" s="96"/>
      <c r="V35" s="96"/>
      <c r="W35" s="108"/>
      <c r="X35" s="109"/>
      <c r="Y35" s="96"/>
      <c r="Z35" s="96"/>
      <c r="AA35" s="96"/>
      <c r="AB35" s="108"/>
      <c r="AC35" s="109"/>
      <c r="AD35" s="96"/>
      <c r="AE35" s="96"/>
      <c r="AF35" s="105"/>
      <c r="AG35" s="109"/>
      <c r="AH35" s="96"/>
      <c r="AI35" s="108"/>
      <c r="AJ35" s="109"/>
      <c r="AK35" s="96"/>
      <c r="AL35" s="96"/>
      <c r="AM35" s="105"/>
      <c r="AN35" s="109"/>
      <c r="AO35" s="96"/>
      <c r="AP35" s="96"/>
      <c r="AQ35" s="108"/>
      <c r="AR35" s="109"/>
      <c r="AS35" s="96"/>
      <c r="AT35" s="96"/>
      <c r="AU35" s="108"/>
      <c r="AV35" s="109"/>
      <c r="AW35" s="96"/>
      <c r="AX35" s="96"/>
      <c r="AY35" s="96"/>
      <c r="AZ35" s="96"/>
      <c r="BA35" s="96"/>
      <c r="BB35" s="108"/>
    </row>
    <row r="36" spans="1:54" x14ac:dyDescent="0.2">
      <c r="A36" s="64">
        <f>'LISTING PROMO'!C34</f>
        <v>0</v>
      </c>
      <c r="B36" s="104">
        <f>'LISTING PROMO'!E34</f>
        <v>0</v>
      </c>
      <c r="C36" s="106"/>
      <c r="D36" s="107"/>
      <c r="E36" s="95"/>
      <c r="F36" s="95"/>
      <c r="G36" s="95"/>
      <c r="H36" s="95"/>
      <c r="I36" s="108"/>
      <c r="J36" s="109"/>
      <c r="K36" s="96"/>
      <c r="L36" s="96"/>
      <c r="M36" s="96"/>
      <c r="N36" s="108"/>
      <c r="O36" s="109"/>
      <c r="P36" s="96"/>
      <c r="Q36" s="96"/>
      <c r="R36" s="105"/>
      <c r="S36" s="109"/>
      <c r="T36" s="96"/>
      <c r="U36" s="96"/>
      <c r="V36" s="96"/>
      <c r="W36" s="108"/>
      <c r="X36" s="109"/>
      <c r="Y36" s="96"/>
      <c r="Z36" s="96"/>
      <c r="AA36" s="96"/>
      <c r="AB36" s="108"/>
      <c r="AC36" s="109"/>
      <c r="AD36" s="96"/>
      <c r="AE36" s="96"/>
      <c r="AF36" s="105"/>
      <c r="AG36" s="109"/>
      <c r="AH36" s="96"/>
      <c r="AI36" s="108"/>
      <c r="AJ36" s="109"/>
      <c r="AK36" s="96"/>
      <c r="AL36" s="96"/>
      <c r="AM36" s="105"/>
      <c r="AN36" s="109"/>
      <c r="AO36" s="96"/>
      <c r="AP36" s="96"/>
      <c r="AQ36" s="108"/>
      <c r="AR36" s="109"/>
      <c r="AS36" s="96"/>
      <c r="AT36" s="96"/>
      <c r="AU36" s="108"/>
      <c r="AV36" s="109"/>
      <c r="AW36" s="96"/>
      <c r="AX36" s="96"/>
      <c r="AY36" s="96"/>
      <c r="AZ36" s="96"/>
      <c r="BA36" s="96"/>
      <c r="BB36" s="108"/>
    </row>
    <row r="37" spans="1:54" ht="13.5" thickBot="1" x14ac:dyDescent="0.25">
      <c r="A37" s="64">
        <f>'LISTING PROMO'!C35</f>
        <v>0</v>
      </c>
      <c r="B37" s="104">
        <f>'LISTING PROMO'!E35</f>
        <v>0</v>
      </c>
      <c r="C37" s="106"/>
      <c r="D37" s="107"/>
      <c r="E37" s="95"/>
      <c r="F37" s="95"/>
      <c r="G37" s="95"/>
      <c r="H37" s="95"/>
      <c r="I37" s="108"/>
      <c r="J37" s="109"/>
      <c r="K37" s="96"/>
      <c r="L37" s="96"/>
      <c r="M37" s="96"/>
      <c r="N37" s="108"/>
      <c r="O37" s="109"/>
      <c r="P37" s="96"/>
      <c r="Q37" s="96"/>
      <c r="R37" s="105"/>
      <c r="S37" s="109"/>
      <c r="T37" s="96"/>
      <c r="U37" s="96"/>
      <c r="V37" s="96"/>
      <c r="W37" s="108"/>
      <c r="X37" s="109"/>
      <c r="Y37" s="96"/>
      <c r="Z37" s="96"/>
      <c r="AA37" s="96"/>
      <c r="AB37" s="108"/>
      <c r="AC37" s="109"/>
      <c r="AD37" s="96"/>
      <c r="AE37" s="96"/>
      <c r="AF37" s="105"/>
      <c r="AG37" s="109"/>
      <c r="AH37" s="96"/>
      <c r="AI37" s="108"/>
      <c r="AJ37" s="109"/>
      <c r="AK37" s="96"/>
      <c r="AL37" s="96"/>
      <c r="AM37" s="105"/>
      <c r="AN37" s="114"/>
      <c r="AO37" s="115"/>
      <c r="AP37" s="115"/>
      <c r="AQ37" s="116"/>
      <c r="AR37" s="109"/>
      <c r="AS37" s="96"/>
      <c r="AT37" s="96"/>
      <c r="AU37" s="108"/>
      <c r="AV37" s="109"/>
      <c r="AW37" s="96"/>
      <c r="AX37" s="96"/>
      <c r="AY37" s="96"/>
      <c r="AZ37" s="96"/>
      <c r="BA37" s="96"/>
      <c r="BB37" s="108"/>
    </row>
    <row r="38" spans="1:54" ht="13.5" thickBot="1" x14ac:dyDescent="0.25">
      <c r="A38" s="64">
        <f>'LISTING PROMO'!C36</f>
        <v>0</v>
      </c>
      <c r="B38" s="104">
        <f>'LISTING PROMO'!E36</f>
        <v>0</v>
      </c>
      <c r="C38" s="106"/>
      <c r="D38" s="117"/>
      <c r="E38" s="118"/>
      <c r="F38" s="118"/>
      <c r="G38" s="118"/>
      <c r="H38" s="118"/>
      <c r="I38" s="116"/>
      <c r="J38" s="114"/>
      <c r="K38" s="115"/>
      <c r="L38" s="115"/>
      <c r="M38" s="115"/>
      <c r="N38" s="116"/>
      <c r="O38" s="114"/>
      <c r="P38" s="115"/>
      <c r="Q38" s="115"/>
      <c r="R38" s="119"/>
      <c r="S38" s="114"/>
      <c r="T38" s="115"/>
      <c r="U38" s="115"/>
      <c r="V38" s="115"/>
      <c r="W38" s="116"/>
      <c r="X38" s="114"/>
      <c r="Y38" s="115"/>
      <c r="Z38" s="115"/>
      <c r="AA38" s="115"/>
      <c r="AB38" s="116"/>
      <c r="AC38" s="114"/>
      <c r="AD38" s="115"/>
      <c r="AE38" s="115"/>
      <c r="AF38" s="119"/>
      <c r="AG38" s="114"/>
      <c r="AH38" s="115"/>
      <c r="AI38" s="116"/>
      <c r="AJ38" s="114"/>
      <c r="AK38" s="115"/>
      <c r="AL38" s="115"/>
      <c r="AM38" s="115"/>
      <c r="AN38" s="120"/>
      <c r="AO38" s="120"/>
      <c r="AP38" s="120"/>
      <c r="AQ38" s="121"/>
      <c r="AR38" s="114"/>
      <c r="AS38" s="115"/>
      <c r="AT38" s="115"/>
      <c r="AU38" s="116"/>
      <c r="AV38" s="114"/>
      <c r="AW38" s="115"/>
      <c r="AX38" s="115"/>
      <c r="AY38" s="115"/>
      <c r="AZ38" s="115"/>
      <c r="BA38" s="115"/>
      <c r="BB38" s="116"/>
    </row>
  </sheetData>
  <sheetProtection selectLockedCells="1"/>
  <mergeCells count="19">
    <mergeCell ref="AN2:AQ2"/>
    <mergeCell ref="AR2:AU2"/>
    <mergeCell ref="AV2:BB2"/>
    <mergeCell ref="O2:R2"/>
    <mergeCell ref="S2:W2"/>
    <mergeCell ref="X2:AB2"/>
    <mergeCell ref="AC2:AF2"/>
    <mergeCell ref="AG2:AI2"/>
    <mergeCell ref="AJ2:AM2"/>
    <mergeCell ref="D1:N1"/>
    <mergeCell ref="O1:AB1"/>
    <mergeCell ref="AC1:AI1"/>
    <mergeCell ref="AJ1:AQ1"/>
    <mergeCell ref="AR1:BB1"/>
    <mergeCell ref="A2:A3"/>
    <mergeCell ref="B2:B3"/>
    <mergeCell ref="C2:C3"/>
    <mergeCell ref="D2:I2"/>
    <mergeCell ref="J2:N2"/>
  </mergeCells>
  <dataValidations count="1">
    <dataValidation type="list" allowBlank="1" showInputMessage="1" showErrorMessage="1" sqref="D5:W5 AB4 E4 F4 G4 H4 I4 J4 K4 L4 M4 N4 BB4 AA4 O4 P4 Q4 R4 S4 T4 U4 V4 W4 X4 Y4 Z4 AC4 AD4 AE4 AF4 AG4 AH4 AI4 AJ4 AK4 AL4 AM4 AN4 AO4 AP4 AQ4 AR4:AU4 AV4 AW4 AX4 AY4 AZ4 BA4" xr:uid="{B458ED48-1A02-4DD0-AE9F-E0F93CF1A6B7}">
      <formula1>competences</formula1>
    </dataValidation>
  </dataValidations>
  <pageMargins left="0.7" right="0.7" top="0.75" bottom="0.75" header="0.3" footer="0.3"/>
  <tableParts count="1">
    <tablePart r:id="rId1"/>
  </tableParts>
  <extLst>
    <ext xmlns:x14="http://schemas.microsoft.com/office/spreadsheetml/2009/9/main" uri="{CCE6A557-97BC-4b89-ADB6-D9C93CAAB3DF}">
      <x14:dataValidations xmlns:xm="http://schemas.microsoft.com/office/excel/2006/main" count="1">
        <x14:dataValidation type="list" allowBlank="1" showInputMessage="1" showErrorMessage="1" xr:uid="{3CEFE6B9-28D9-44D0-89B7-541695490FE9}">
          <x14:formula1>
            <xm:f>listes!$C$1:$C$11</xm:f>
          </x14:formula1>
          <xm:sqref>C1:C2 C4:C1048576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36DAC-4BCF-4C25-A99E-549B3DB9645B}">
  <sheetPr codeName="Feuil12">
    <tabColor rgb="FF00B0F0"/>
  </sheetPr>
  <dimension ref="A1:BK34"/>
  <sheetViews>
    <sheetView workbookViewId="0">
      <pane xSplit="3" ySplit="3" topLeftCell="D4" activePane="bottomRight" state="frozen"/>
      <selection pane="topRight" activeCell="D1" sqref="D1"/>
      <selection pane="bottomLeft" activeCell="A4" sqref="A4"/>
      <selection pane="bottomRight" activeCell="N4" sqref="N4"/>
    </sheetView>
  </sheetViews>
  <sheetFormatPr baseColWidth="10" defaultRowHeight="12.75" x14ac:dyDescent="0.2"/>
  <cols>
    <col min="3" max="3" width="11.42578125" style="92"/>
    <col min="8" max="8" width="11.42578125" style="92"/>
    <col min="13" max="14" width="11.42578125" style="92"/>
    <col min="19" max="19" width="11.42578125" style="92"/>
    <col min="24" max="24" width="11.42578125" style="92"/>
    <col min="29" max="30" width="11.42578125" style="92"/>
    <col min="35" max="35" width="11.42578125" style="92"/>
    <col min="40" max="41" width="11.42578125" style="92"/>
    <col min="46" max="46" width="11.42578125" style="92"/>
    <col min="51" max="52" width="11.42578125" style="92"/>
    <col min="57" max="57" width="11.42578125" style="92"/>
    <col min="62" max="63" width="11.42578125" style="92"/>
  </cols>
  <sheetData>
    <row r="1" spans="1:63" s="3" customFormat="1" ht="34.5" customHeight="1" thickBot="1" x14ac:dyDescent="0.25">
      <c r="A1" s="104"/>
      <c r="B1" s="104"/>
      <c r="C1" s="142"/>
      <c r="D1" s="302" t="s">
        <v>236</v>
      </c>
      <c r="E1" s="303"/>
      <c r="F1" s="303"/>
      <c r="G1" s="303"/>
      <c r="H1" s="303"/>
      <c r="I1" s="303"/>
      <c r="J1" s="303"/>
      <c r="K1" s="303"/>
      <c r="L1" s="303"/>
      <c r="M1" s="304"/>
      <c r="N1" s="300" t="s">
        <v>291</v>
      </c>
      <c r="O1" s="295" t="s">
        <v>237</v>
      </c>
      <c r="P1" s="296"/>
      <c r="Q1" s="296"/>
      <c r="R1" s="296"/>
      <c r="S1" s="296"/>
      <c r="T1" s="296"/>
      <c r="U1" s="296"/>
      <c r="V1" s="296"/>
      <c r="W1" s="296"/>
      <c r="X1" s="296"/>
      <c r="Y1" s="296"/>
      <c r="Z1" s="296"/>
      <c r="AA1" s="296"/>
      <c r="AB1" s="296"/>
      <c r="AC1" s="297"/>
      <c r="AD1" s="292" t="s">
        <v>292</v>
      </c>
      <c r="AE1" s="331" t="s">
        <v>238</v>
      </c>
      <c r="AF1" s="332"/>
      <c r="AG1" s="332"/>
      <c r="AH1" s="332"/>
      <c r="AI1" s="332"/>
      <c r="AJ1" s="332"/>
      <c r="AK1" s="332"/>
      <c r="AL1" s="332"/>
      <c r="AM1" s="332"/>
      <c r="AN1" s="333"/>
      <c r="AO1" s="328" t="s">
        <v>293</v>
      </c>
      <c r="AP1" s="356" t="s">
        <v>248</v>
      </c>
      <c r="AQ1" s="357"/>
      <c r="AR1" s="357"/>
      <c r="AS1" s="357"/>
      <c r="AT1" s="357"/>
      <c r="AU1" s="357"/>
      <c r="AV1" s="357"/>
      <c r="AW1" s="357"/>
      <c r="AX1" s="357"/>
      <c r="AY1" s="358"/>
      <c r="AZ1" s="282" t="s">
        <v>295</v>
      </c>
      <c r="BA1" s="337" t="s">
        <v>258</v>
      </c>
      <c r="BB1" s="338"/>
      <c r="BC1" s="338"/>
      <c r="BD1" s="338"/>
      <c r="BE1" s="338"/>
      <c r="BF1" s="338"/>
      <c r="BG1" s="338"/>
      <c r="BH1" s="338"/>
      <c r="BI1" s="338"/>
      <c r="BJ1" s="338"/>
      <c r="BK1" s="334" t="s">
        <v>296</v>
      </c>
    </row>
    <row r="2" spans="1:63" s="3" customFormat="1" ht="84.75" customHeight="1" x14ac:dyDescent="0.2">
      <c r="A2" s="286" t="s">
        <v>200</v>
      </c>
      <c r="B2" s="286" t="s">
        <v>201</v>
      </c>
      <c r="C2" s="287" t="s">
        <v>81</v>
      </c>
      <c r="D2" s="317" t="s">
        <v>280</v>
      </c>
      <c r="E2" s="318"/>
      <c r="F2" s="318"/>
      <c r="G2" s="318"/>
      <c r="H2" s="261" t="s">
        <v>215</v>
      </c>
      <c r="I2" s="319" t="s">
        <v>235</v>
      </c>
      <c r="J2" s="320"/>
      <c r="K2" s="320"/>
      <c r="L2" s="320"/>
      <c r="M2" s="264" t="s">
        <v>216</v>
      </c>
      <c r="N2" s="301"/>
      <c r="O2" s="288" t="s">
        <v>233</v>
      </c>
      <c r="P2" s="289"/>
      <c r="Q2" s="289"/>
      <c r="R2" s="289"/>
      <c r="S2" s="308" t="s">
        <v>220</v>
      </c>
      <c r="T2" s="305" t="s">
        <v>221</v>
      </c>
      <c r="U2" s="306"/>
      <c r="V2" s="306"/>
      <c r="W2" s="307"/>
      <c r="X2" s="310" t="s">
        <v>226</v>
      </c>
      <c r="Y2" s="312" t="s">
        <v>227</v>
      </c>
      <c r="Z2" s="313"/>
      <c r="AA2" s="313"/>
      <c r="AB2" s="314"/>
      <c r="AC2" s="315" t="s">
        <v>232</v>
      </c>
      <c r="AD2" s="293"/>
      <c r="AE2" s="290" t="s">
        <v>239</v>
      </c>
      <c r="AF2" s="291"/>
      <c r="AG2" s="291"/>
      <c r="AH2" s="291"/>
      <c r="AI2" s="321" t="s">
        <v>243</v>
      </c>
      <c r="AJ2" s="325" t="s">
        <v>244</v>
      </c>
      <c r="AK2" s="326"/>
      <c r="AL2" s="326"/>
      <c r="AM2" s="327"/>
      <c r="AN2" s="323" t="s">
        <v>247</v>
      </c>
      <c r="AO2" s="329"/>
      <c r="AP2" s="350" t="s">
        <v>249</v>
      </c>
      <c r="AQ2" s="351"/>
      <c r="AR2" s="351"/>
      <c r="AS2" s="351"/>
      <c r="AT2" s="339" t="s">
        <v>294</v>
      </c>
      <c r="AU2" s="352" t="s">
        <v>253</v>
      </c>
      <c r="AV2" s="353"/>
      <c r="AW2" s="353"/>
      <c r="AX2" s="353"/>
      <c r="AY2" s="341" t="s">
        <v>257</v>
      </c>
      <c r="AZ2" s="343"/>
      <c r="BA2" s="354" t="s">
        <v>259</v>
      </c>
      <c r="BB2" s="355"/>
      <c r="BC2" s="355"/>
      <c r="BD2" s="355"/>
      <c r="BE2" s="345" t="s">
        <v>263</v>
      </c>
      <c r="BF2" s="347" t="s">
        <v>264</v>
      </c>
      <c r="BG2" s="348"/>
      <c r="BH2" s="348"/>
      <c r="BI2" s="349"/>
      <c r="BJ2" s="359" t="s">
        <v>270</v>
      </c>
      <c r="BK2" s="335"/>
    </row>
    <row r="3" spans="1:63" x14ac:dyDescent="0.2">
      <c r="A3" s="286"/>
      <c r="B3" s="286"/>
      <c r="C3" s="287"/>
      <c r="D3" s="137" t="s">
        <v>276</v>
      </c>
      <c r="E3" s="66" t="s">
        <v>277</v>
      </c>
      <c r="F3" s="66" t="s">
        <v>278</v>
      </c>
      <c r="G3" s="66" t="s">
        <v>279</v>
      </c>
      <c r="H3" s="298"/>
      <c r="I3" s="137" t="s">
        <v>276</v>
      </c>
      <c r="J3" s="66" t="s">
        <v>277</v>
      </c>
      <c r="K3" s="66" t="s">
        <v>278</v>
      </c>
      <c r="L3" s="66" t="s">
        <v>279</v>
      </c>
      <c r="M3" s="299"/>
      <c r="N3" s="301"/>
      <c r="O3" s="137" t="s">
        <v>276</v>
      </c>
      <c r="P3" s="66" t="s">
        <v>277</v>
      </c>
      <c r="Q3" s="66" t="s">
        <v>278</v>
      </c>
      <c r="R3" s="66" t="s">
        <v>279</v>
      </c>
      <c r="S3" s="309"/>
      <c r="T3" s="137" t="s">
        <v>276</v>
      </c>
      <c r="U3" s="66" t="s">
        <v>277</v>
      </c>
      <c r="V3" s="66" t="s">
        <v>278</v>
      </c>
      <c r="W3" s="66" t="s">
        <v>279</v>
      </c>
      <c r="X3" s="311"/>
      <c r="Y3" s="137" t="s">
        <v>276</v>
      </c>
      <c r="Z3" s="66" t="s">
        <v>277</v>
      </c>
      <c r="AA3" s="66" t="s">
        <v>278</v>
      </c>
      <c r="AB3" s="66" t="s">
        <v>279</v>
      </c>
      <c r="AC3" s="316"/>
      <c r="AD3" s="294"/>
      <c r="AE3" s="137" t="s">
        <v>276</v>
      </c>
      <c r="AF3" s="66" t="s">
        <v>277</v>
      </c>
      <c r="AG3" s="66" t="s">
        <v>278</v>
      </c>
      <c r="AH3" s="66" t="s">
        <v>279</v>
      </c>
      <c r="AI3" s="322"/>
      <c r="AJ3" s="137" t="s">
        <v>276</v>
      </c>
      <c r="AK3" s="66" t="s">
        <v>277</v>
      </c>
      <c r="AL3" s="66" t="s">
        <v>278</v>
      </c>
      <c r="AM3" s="66" t="s">
        <v>279</v>
      </c>
      <c r="AN3" s="324"/>
      <c r="AO3" s="330"/>
      <c r="AP3" s="137" t="s">
        <v>276</v>
      </c>
      <c r="AQ3" s="66" t="s">
        <v>277</v>
      </c>
      <c r="AR3" s="66" t="s">
        <v>278</v>
      </c>
      <c r="AS3" s="66" t="s">
        <v>279</v>
      </c>
      <c r="AT3" s="340"/>
      <c r="AU3" s="137" t="s">
        <v>276</v>
      </c>
      <c r="AV3" s="66" t="s">
        <v>277</v>
      </c>
      <c r="AW3" s="66" t="s">
        <v>278</v>
      </c>
      <c r="AX3" s="66" t="s">
        <v>279</v>
      </c>
      <c r="AY3" s="342"/>
      <c r="AZ3" s="344"/>
      <c r="BA3" s="137" t="s">
        <v>276</v>
      </c>
      <c r="BB3" s="66" t="s">
        <v>277</v>
      </c>
      <c r="BC3" s="66" t="s">
        <v>278</v>
      </c>
      <c r="BD3" s="66" t="s">
        <v>279</v>
      </c>
      <c r="BE3" s="346"/>
      <c r="BF3" s="137" t="s">
        <v>276</v>
      </c>
      <c r="BG3" s="66" t="s">
        <v>277</v>
      </c>
      <c r="BH3" s="66" t="s">
        <v>278</v>
      </c>
      <c r="BI3" s="66" t="s">
        <v>279</v>
      </c>
      <c r="BJ3" s="360"/>
      <c r="BK3" s="336"/>
    </row>
    <row r="4" spans="1:63" x14ac:dyDescent="0.2">
      <c r="A4" s="66" t="str">
        <f>'LISTING PROMO'!C2</f>
        <v>TEST</v>
      </c>
      <c r="B4" s="66" t="str">
        <f>'LISTING PROMO'!E2</f>
        <v>Prénom Test</v>
      </c>
      <c r="C4" s="105" t="s">
        <v>6</v>
      </c>
      <c r="D4" s="137">
        <f>Tableau3[[#This Row],[Colonne11]]</f>
        <v>0</v>
      </c>
      <c r="E4" s="66">
        <f>Tableau37[[#This Row],[Colonne11]]</f>
        <v>0</v>
      </c>
      <c r="F4" s="66">
        <f>Tableau378[[#This Row],[Colonne11]]</f>
        <v>0</v>
      </c>
      <c r="G4" s="66">
        <f>Tableau3789[[#This Row],[Colonne11]]</f>
        <v>0</v>
      </c>
      <c r="H4" s="108"/>
      <c r="I4" s="137">
        <f>Tableau3[[#This Row],[Colonne15]]</f>
        <v>0</v>
      </c>
      <c r="J4" s="66">
        <f>Tableau37[[#This Row],[Colonne15]]</f>
        <v>0</v>
      </c>
      <c r="K4" s="66">
        <f>Tableau378[[#This Row],[Colonne15]]</f>
        <v>0</v>
      </c>
      <c r="L4" s="66">
        <f>Tableau3789[[#This Row],[Colonne15]]</f>
        <v>0</v>
      </c>
      <c r="M4" s="108"/>
      <c r="N4" s="140"/>
      <c r="O4" s="137">
        <f>Tableau3[[#This Row],[Colonne20]]</f>
        <v>0</v>
      </c>
      <c r="P4" s="66">
        <f>Tableau37[[#This Row],[Colonne20]]</f>
        <v>0</v>
      </c>
      <c r="Q4" s="66">
        <f>Tableau378[[#This Row],[Colonne20]]</f>
        <v>0</v>
      </c>
      <c r="R4" s="66">
        <f>Tableau3789[[#This Row],[Colonne20]]</f>
        <v>0</v>
      </c>
      <c r="S4" s="108"/>
      <c r="T4" s="137">
        <f>Tableau3[[#This Row],[Colonne25]]</f>
        <v>0</v>
      </c>
      <c r="U4" s="66">
        <f>Tableau37[[#This Row],[Colonne25]]</f>
        <v>0</v>
      </c>
      <c r="V4" s="66">
        <f>Tableau378[[#This Row],[Colonne25]]</f>
        <v>0</v>
      </c>
      <c r="W4" s="66">
        <f>Tableau3789[[#This Row],[Colonne25]]</f>
        <v>0</v>
      </c>
      <c r="X4" s="108"/>
      <c r="Y4" s="137">
        <f>Tableau3[[#This Row],[Colonne30]]</f>
        <v>0</v>
      </c>
      <c r="Z4" s="66" t="str">
        <f>Tableau37[[#This Row],[Colonne30]]</f>
        <v>Equivalence</v>
      </c>
      <c r="AA4" s="66" t="str">
        <f>Tableau378[[#This Row],[Colonne30]]</f>
        <v>Equivalence</v>
      </c>
      <c r="AB4" s="66" t="str">
        <f>Tableau3789[[#This Row],[Colonne30]]</f>
        <v>Equivalence</v>
      </c>
      <c r="AC4" s="108"/>
      <c r="AD4" s="140"/>
      <c r="AE4" s="137">
        <f>Tableau3[[#This Row],[Colonne34]]</f>
        <v>0</v>
      </c>
      <c r="AF4" s="66" t="str">
        <f>Tableau37[[#This Row],[Colonne34]]</f>
        <v>Equivalence</v>
      </c>
      <c r="AG4" s="66" t="str">
        <f>Tableau378[[#This Row],[Colonne34]]</f>
        <v>Equivalence</v>
      </c>
      <c r="AH4" s="66" t="str">
        <f>Tableau3789[[#This Row],[Colonne34]]</f>
        <v>Equivalence</v>
      </c>
      <c r="AI4" s="108"/>
      <c r="AJ4" s="137">
        <f>Tableau3[[#This Row],[Colonne37]]</f>
        <v>0</v>
      </c>
      <c r="AK4" s="66" t="str">
        <f>Tableau37[[#This Row],[Colonne37]]</f>
        <v>Equivalence</v>
      </c>
      <c r="AL4" s="66" t="str">
        <f>Tableau378[[#This Row],[Colonne37]]</f>
        <v>Equivalence</v>
      </c>
      <c r="AM4" s="66" t="str">
        <f>Tableau3789[[#This Row],[Colonne37]]</f>
        <v>Equivalence</v>
      </c>
      <c r="AN4" s="108"/>
      <c r="AO4" s="140"/>
      <c r="AP4" s="137">
        <f>Tableau3[[#This Row],[Colonne41]]</f>
        <v>0</v>
      </c>
      <c r="AQ4" s="66" t="str">
        <f>Tableau37[[#This Row],[Colonne41]]</f>
        <v>Equivalence</v>
      </c>
      <c r="AR4" s="66" t="str">
        <f>Tableau378[[#This Row],[Colonne41]]</f>
        <v>Equivalence</v>
      </c>
      <c r="AS4" s="66" t="str">
        <f>Tableau3789[[#This Row],[Colonne41]]</f>
        <v>Equivalence</v>
      </c>
      <c r="AT4" s="108"/>
      <c r="AU4" s="137">
        <f>Tableau3[[#This Row],[Colonne45]]</f>
        <v>0</v>
      </c>
      <c r="AV4" s="66" t="str">
        <f>Tableau37[[#This Row],[Colonne45]]</f>
        <v>Equivalence</v>
      </c>
      <c r="AW4" s="66" t="str">
        <f>Tableau378[[#This Row],[Colonne45]]</f>
        <v>Equivalence</v>
      </c>
      <c r="AX4" s="66" t="str">
        <f>Tableau3789[[#This Row],[Colonne45]]</f>
        <v>Equivalence</v>
      </c>
      <c r="AY4" s="108"/>
      <c r="AZ4" s="140"/>
      <c r="BA4" s="137">
        <f>Tableau3[[#This Row],[Colonne49]]</f>
        <v>0</v>
      </c>
      <c r="BB4" s="66" t="str">
        <f>Tableau37[[#This Row],[Colonne49]]</f>
        <v>Equivalence</v>
      </c>
      <c r="BC4" s="66" t="str">
        <f>Tableau378[[#This Row],[Colonne49]]</f>
        <v>Equivalence</v>
      </c>
      <c r="BD4" s="66" t="str">
        <f>Tableau3789[[#This Row],[Colonne49]]</f>
        <v>Equivalence</v>
      </c>
      <c r="BE4" s="108"/>
      <c r="BF4" s="137">
        <f>Tableau3[[#This Row],[Colonne56]]</f>
        <v>0</v>
      </c>
      <c r="BG4" s="66" t="str">
        <f>Tableau37[[#This Row],[Colonne56]]</f>
        <v>Equivalence</v>
      </c>
      <c r="BH4" s="66" t="str">
        <f>Tableau378[[#This Row],[Colonne56]]</f>
        <v>Equivalence</v>
      </c>
      <c r="BI4" s="66" t="str">
        <f>Tableau3789[[#This Row],[Colonne56]]</f>
        <v>Equivalence</v>
      </c>
      <c r="BJ4" s="108"/>
      <c r="BK4" s="176"/>
    </row>
    <row r="5" spans="1:63" x14ac:dyDescent="0.2">
      <c r="A5" s="66" t="str">
        <f>'LISTING PROMO'!C3</f>
        <v>test</v>
      </c>
      <c r="B5" s="66">
        <f>'LISTING PROMO'!E3</f>
        <v>0</v>
      </c>
      <c r="C5" s="105"/>
      <c r="D5" s="137">
        <f>Tableau3[[#This Row],[Colonne11]]</f>
        <v>0</v>
      </c>
      <c r="E5" s="66">
        <f>Tableau37[[#This Row],[Colonne11]]</f>
        <v>0</v>
      </c>
      <c r="F5" s="66">
        <f>Tableau378[[#This Row],[Colonne11]]</f>
        <v>0</v>
      </c>
      <c r="G5" s="66">
        <f>Tableau3789[[#This Row],[Colonne11]]</f>
        <v>0</v>
      </c>
      <c r="H5" s="108"/>
      <c r="I5" s="137">
        <f>Tableau3[[#This Row],[Colonne15]]</f>
        <v>0</v>
      </c>
      <c r="J5" s="66">
        <f>Tableau37[[#This Row],[Colonne15]]</f>
        <v>0</v>
      </c>
      <c r="K5" s="66">
        <f>Tableau378[[#This Row],[Colonne15]]</f>
        <v>0</v>
      </c>
      <c r="L5" s="66">
        <f>Tableau3789[[#This Row],[Colonne15]]</f>
        <v>0</v>
      </c>
      <c r="M5" s="108"/>
      <c r="N5" s="140"/>
      <c r="O5" s="137">
        <f>Tableau3[[#This Row],[Colonne20]]</f>
        <v>0</v>
      </c>
      <c r="P5" s="66">
        <f>Tableau37[[#This Row],[Colonne20]]</f>
        <v>0</v>
      </c>
      <c r="Q5" s="66">
        <f>Tableau378[[#This Row],[Colonne20]]</f>
        <v>0</v>
      </c>
      <c r="R5" s="66">
        <f>Tableau3789[[#This Row],[Colonne20]]</f>
        <v>0</v>
      </c>
      <c r="S5" s="108"/>
      <c r="T5" s="137">
        <f>Tableau3[[#This Row],[Colonne25]]</f>
        <v>0</v>
      </c>
      <c r="U5" s="66">
        <f>Tableau37[[#This Row],[Colonne25]]</f>
        <v>0</v>
      </c>
      <c r="V5" s="66">
        <f>Tableau378[[#This Row],[Colonne25]]</f>
        <v>0</v>
      </c>
      <c r="W5" s="66">
        <f>Tableau3789[[#This Row],[Colonne25]]</f>
        <v>0</v>
      </c>
      <c r="X5" s="108"/>
      <c r="Y5" s="137">
        <f>Tableau3[[#This Row],[Colonne30]]</f>
        <v>0</v>
      </c>
      <c r="Z5" s="66">
        <f>Tableau37[[#This Row],[Colonne30]]</f>
        <v>0</v>
      </c>
      <c r="AA5" s="66">
        <f>Tableau378[[#This Row],[Colonne30]]</f>
        <v>0</v>
      </c>
      <c r="AB5" s="66">
        <f>Tableau3789[[#This Row],[Colonne30]]</f>
        <v>0</v>
      </c>
      <c r="AC5" s="108"/>
      <c r="AD5" s="140"/>
      <c r="AE5" s="137" t="str">
        <f>Tableau3[[#This Row],[Colonne34]]</f>
        <v>Equivalence</v>
      </c>
      <c r="AF5" s="66">
        <f>Tableau37[[#This Row],[Colonne34]]</f>
        <v>0</v>
      </c>
      <c r="AG5" s="66">
        <f>Tableau378[[#This Row],[Colonne34]]</f>
        <v>0</v>
      </c>
      <c r="AH5" s="66">
        <f>Tableau3789[[#This Row],[Colonne34]]</f>
        <v>0</v>
      </c>
      <c r="AI5" s="108"/>
      <c r="AJ5" s="137" t="str">
        <f>Tableau3[[#This Row],[Colonne37]]</f>
        <v>Equivalence</v>
      </c>
      <c r="AK5" s="66">
        <f>Tableau37[[#This Row],[Colonne37]]</f>
        <v>0</v>
      </c>
      <c r="AL5" s="66">
        <f>Tableau378[[#This Row],[Colonne37]]</f>
        <v>0</v>
      </c>
      <c r="AM5" s="66">
        <f>Tableau3789[[#This Row],[Colonne37]]</f>
        <v>0</v>
      </c>
      <c r="AN5" s="108"/>
      <c r="AO5" s="140"/>
      <c r="AP5" s="137">
        <f>Tableau3[[#This Row],[Colonne41]]</f>
        <v>0</v>
      </c>
      <c r="AQ5" s="66">
        <f>Tableau37[[#This Row],[Colonne41]]</f>
        <v>0</v>
      </c>
      <c r="AR5" s="66">
        <f>Tableau378[[#This Row],[Colonne41]]</f>
        <v>0</v>
      </c>
      <c r="AS5" s="66">
        <f>Tableau3789[[#This Row],[Colonne41]]</f>
        <v>0</v>
      </c>
      <c r="AT5" s="108"/>
      <c r="AU5" s="137">
        <f>Tableau3[[#This Row],[Colonne45]]</f>
        <v>0</v>
      </c>
      <c r="AV5" s="66">
        <f>Tableau37[[#This Row],[Colonne45]]</f>
        <v>0</v>
      </c>
      <c r="AW5" s="66">
        <f>Tableau378[[#This Row],[Colonne45]]</f>
        <v>0</v>
      </c>
      <c r="AX5" s="66">
        <f>Tableau3789[[#This Row],[Colonne45]]</f>
        <v>0</v>
      </c>
      <c r="AY5" s="108"/>
      <c r="AZ5" s="140"/>
      <c r="BA5" s="137" t="str">
        <f>Tableau3[[#This Row],[Colonne49]]</f>
        <v>Equivalence</v>
      </c>
      <c r="BB5" s="66">
        <f>Tableau37[[#This Row],[Colonne49]]</f>
        <v>0</v>
      </c>
      <c r="BC5" s="66">
        <f>Tableau378[[#This Row],[Colonne49]]</f>
        <v>0</v>
      </c>
      <c r="BD5" s="66">
        <f>Tableau3789[[#This Row],[Colonne49]]</f>
        <v>0</v>
      </c>
      <c r="BE5" s="108"/>
      <c r="BF5" s="137" t="str">
        <f>Tableau3[[#This Row],[Colonne56]]</f>
        <v>Equivalence</v>
      </c>
      <c r="BG5" s="66">
        <f>Tableau37[[#This Row],[Colonne56]]</f>
        <v>0</v>
      </c>
      <c r="BH5" s="66">
        <f>Tableau378[[#This Row],[Colonne56]]</f>
        <v>0</v>
      </c>
      <c r="BI5" s="66">
        <f>Tableau3789[[#This Row],[Colonne56]]</f>
        <v>0</v>
      </c>
      <c r="BJ5" s="108"/>
      <c r="BK5" s="176"/>
    </row>
    <row r="6" spans="1:63" x14ac:dyDescent="0.2">
      <c r="A6" s="66">
        <f>'LISTING PROMO'!C4</f>
        <v>0</v>
      </c>
      <c r="B6" s="66">
        <f>'LISTING PROMO'!E4</f>
        <v>0</v>
      </c>
      <c r="C6" s="105"/>
      <c r="D6" s="137">
        <f>Tableau3[[#This Row],[Colonne11]]</f>
        <v>0</v>
      </c>
      <c r="E6" s="66">
        <f>Tableau37[[#This Row],[Colonne11]]</f>
        <v>0</v>
      </c>
      <c r="F6" s="66">
        <f>Tableau378[[#This Row],[Colonne11]]</f>
        <v>0</v>
      </c>
      <c r="G6" s="66">
        <f>Tableau3789[[#This Row],[Colonne11]]</f>
        <v>0</v>
      </c>
      <c r="H6" s="108"/>
      <c r="I6" s="137">
        <f>Tableau3[[#This Row],[Colonne15]]</f>
        <v>0</v>
      </c>
      <c r="J6" s="66">
        <f>Tableau37[[#This Row],[Colonne15]]</f>
        <v>0</v>
      </c>
      <c r="K6" s="66">
        <f>Tableau378[[#This Row],[Colonne15]]</f>
        <v>0</v>
      </c>
      <c r="L6" s="66">
        <f>Tableau3789[[#This Row],[Colonne15]]</f>
        <v>0</v>
      </c>
      <c r="M6" s="108"/>
      <c r="N6" s="140"/>
      <c r="O6" s="137">
        <f>Tableau3[[#This Row],[Colonne20]]</f>
        <v>0</v>
      </c>
      <c r="P6" s="66">
        <f>Tableau37[[#This Row],[Colonne20]]</f>
        <v>0</v>
      </c>
      <c r="Q6" s="66">
        <f>Tableau378[[#This Row],[Colonne20]]</f>
        <v>0</v>
      </c>
      <c r="R6" s="66">
        <f>Tableau3789[[#This Row],[Colonne20]]</f>
        <v>0</v>
      </c>
      <c r="S6" s="108"/>
      <c r="T6" s="137">
        <f>Tableau3[[#This Row],[Colonne25]]</f>
        <v>0</v>
      </c>
      <c r="U6" s="66">
        <f>Tableau37[[#This Row],[Colonne25]]</f>
        <v>0</v>
      </c>
      <c r="V6" s="66">
        <f>Tableau378[[#This Row],[Colonne25]]</f>
        <v>0</v>
      </c>
      <c r="W6" s="66">
        <f>Tableau3789[[#This Row],[Colonne25]]</f>
        <v>0</v>
      </c>
      <c r="X6" s="108"/>
      <c r="Y6" s="137">
        <f>Tableau3[[#This Row],[Colonne30]]</f>
        <v>0</v>
      </c>
      <c r="Z6" s="66">
        <f>Tableau37[[#This Row],[Colonne30]]</f>
        <v>0</v>
      </c>
      <c r="AA6" s="66">
        <f>Tableau378[[#This Row],[Colonne30]]</f>
        <v>0</v>
      </c>
      <c r="AB6" s="66">
        <f>Tableau3789[[#This Row],[Colonne30]]</f>
        <v>0</v>
      </c>
      <c r="AC6" s="108"/>
      <c r="AD6" s="140"/>
      <c r="AE6" s="137">
        <f>Tableau3[[#This Row],[Colonne34]]</f>
        <v>0</v>
      </c>
      <c r="AF6" s="66">
        <f>Tableau37[[#This Row],[Colonne34]]</f>
        <v>0</v>
      </c>
      <c r="AG6" s="66">
        <f>Tableau378[[#This Row],[Colonne34]]</f>
        <v>0</v>
      </c>
      <c r="AH6" s="66">
        <f>Tableau3789[[#This Row],[Colonne34]]</f>
        <v>0</v>
      </c>
      <c r="AI6" s="108"/>
      <c r="AJ6" s="137">
        <f>Tableau3[[#This Row],[Colonne37]]</f>
        <v>0</v>
      </c>
      <c r="AK6" s="66">
        <f>Tableau37[[#This Row],[Colonne37]]</f>
        <v>0</v>
      </c>
      <c r="AL6" s="66">
        <f>Tableau378[[#This Row],[Colonne37]]</f>
        <v>0</v>
      </c>
      <c r="AM6" s="66">
        <f>Tableau3789[[#This Row],[Colonne37]]</f>
        <v>0</v>
      </c>
      <c r="AN6" s="108"/>
      <c r="AO6" s="140"/>
      <c r="AP6" s="137">
        <f>Tableau3[[#This Row],[Colonne41]]</f>
        <v>0</v>
      </c>
      <c r="AQ6" s="66">
        <f>Tableau37[[#This Row],[Colonne41]]</f>
        <v>0</v>
      </c>
      <c r="AR6" s="66">
        <f>Tableau378[[#This Row],[Colonne41]]</f>
        <v>0</v>
      </c>
      <c r="AS6" s="66">
        <f>Tableau3789[[#This Row],[Colonne41]]</f>
        <v>0</v>
      </c>
      <c r="AT6" s="108"/>
      <c r="AU6" s="137">
        <f>Tableau3[[#This Row],[Colonne45]]</f>
        <v>0</v>
      </c>
      <c r="AV6" s="66">
        <f>Tableau37[[#This Row],[Colonne45]]</f>
        <v>0</v>
      </c>
      <c r="AW6" s="66">
        <f>Tableau378[[#This Row],[Colonne45]]</f>
        <v>0</v>
      </c>
      <c r="AX6" s="66">
        <f>Tableau3789[[#This Row],[Colonne45]]</f>
        <v>0</v>
      </c>
      <c r="AY6" s="108"/>
      <c r="AZ6" s="140"/>
      <c r="BA6" s="137">
        <f>Tableau3[[#This Row],[Colonne49]]</f>
        <v>0</v>
      </c>
      <c r="BB6" s="66">
        <f>Tableau37[[#This Row],[Colonne49]]</f>
        <v>0</v>
      </c>
      <c r="BC6" s="66">
        <f>Tableau378[[#This Row],[Colonne49]]</f>
        <v>0</v>
      </c>
      <c r="BD6" s="66">
        <f>Tableau3789[[#This Row],[Colonne49]]</f>
        <v>0</v>
      </c>
      <c r="BE6" s="108"/>
      <c r="BF6" s="137">
        <f>Tableau3[[#This Row],[Colonne56]]</f>
        <v>0</v>
      </c>
      <c r="BG6" s="66">
        <f>Tableau37[[#This Row],[Colonne56]]</f>
        <v>0</v>
      </c>
      <c r="BH6" s="66">
        <f>Tableau378[[#This Row],[Colonne56]]</f>
        <v>0</v>
      </c>
      <c r="BI6" s="66">
        <f>Tableau3789[[#This Row],[Colonne56]]</f>
        <v>0</v>
      </c>
      <c r="BJ6" s="108"/>
      <c r="BK6" s="176"/>
    </row>
    <row r="7" spans="1:63" x14ac:dyDescent="0.2">
      <c r="A7" s="66">
        <f>'LISTING PROMO'!C5</f>
        <v>0</v>
      </c>
      <c r="B7" s="66">
        <f>'LISTING PROMO'!E5</f>
        <v>0</v>
      </c>
      <c r="C7" s="105"/>
      <c r="D7" s="137">
        <f>Tableau3[[#This Row],[Colonne11]]</f>
        <v>0</v>
      </c>
      <c r="E7" s="66">
        <f>Tableau37[[#This Row],[Colonne11]]</f>
        <v>0</v>
      </c>
      <c r="F7" s="66">
        <f>Tableau378[[#This Row],[Colonne11]]</f>
        <v>0</v>
      </c>
      <c r="G7" s="66">
        <f>Tableau3789[[#This Row],[Colonne11]]</f>
        <v>0</v>
      </c>
      <c r="H7" s="108"/>
      <c r="I7" s="137">
        <f>Tableau3[[#This Row],[Colonne15]]</f>
        <v>0</v>
      </c>
      <c r="J7" s="66">
        <f>Tableau37[[#This Row],[Colonne15]]</f>
        <v>0</v>
      </c>
      <c r="K7" s="66">
        <f>Tableau378[[#This Row],[Colonne15]]</f>
        <v>0</v>
      </c>
      <c r="L7" s="66">
        <f>Tableau3789[[#This Row],[Colonne15]]</f>
        <v>0</v>
      </c>
      <c r="M7" s="108"/>
      <c r="N7" s="140"/>
      <c r="O7" s="137">
        <f>Tableau3[[#This Row],[Colonne20]]</f>
        <v>0</v>
      </c>
      <c r="P7" s="66">
        <f>Tableau37[[#This Row],[Colonne20]]</f>
        <v>0</v>
      </c>
      <c r="Q7" s="66">
        <f>Tableau378[[#This Row],[Colonne20]]</f>
        <v>0</v>
      </c>
      <c r="R7" s="66">
        <f>Tableau3789[[#This Row],[Colonne20]]</f>
        <v>0</v>
      </c>
      <c r="S7" s="108"/>
      <c r="T7" s="137">
        <f>Tableau3[[#This Row],[Colonne25]]</f>
        <v>0</v>
      </c>
      <c r="U7" s="66">
        <f>Tableau37[[#This Row],[Colonne25]]</f>
        <v>0</v>
      </c>
      <c r="V7" s="66">
        <f>Tableau378[[#This Row],[Colonne25]]</f>
        <v>0</v>
      </c>
      <c r="W7" s="66">
        <f>Tableau3789[[#This Row],[Colonne25]]</f>
        <v>0</v>
      </c>
      <c r="X7" s="108"/>
      <c r="Y7" s="137">
        <f>Tableau3[[#This Row],[Colonne30]]</f>
        <v>0</v>
      </c>
      <c r="Z7" s="66">
        <f>Tableau37[[#This Row],[Colonne30]]</f>
        <v>0</v>
      </c>
      <c r="AA7" s="66">
        <f>Tableau378[[#This Row],[Colonne30]]</f>
        <v>0</v>
      </c>
      <c r="AB7" s="66">
        <f>Tableau3789[[#This Row],[Colonne30]]</f>
        <v>0</v>
      </c>
      <c r="AC7" s="108"/>
      <c r="AD7" s="140"/>
      <c r="AE7" s="137">
        <f>Tableau3[[#This Row],[Colonne34]]</f>
        <v>0</v>
      </c>
      <c r="AF7" s="66">
        <f>Tableau37[[#This Row],[Colonne34]]</f>
        <v>0</v>
      </c>
      <c r="AG7" s="66">
        <f>Tableau378[[#This Row],[Colonne34]]</f>
        <v>0</v>
      </c>
      <c r="AH7" s="66">
        <f>Tableau3789[[#This Row],[Colonne34]]</f>
        <v>0</v>
      </c>
      <c r="AI7" s="108"/>
      <c r="AJ7" s="137">
        <f>Tableau3[[#This Row],[Colonne37]]</f>
        <v>0</v>
      </c>
      <c r="AK7" s="66">
        <f>Tableau37[[#This Row],[Colonne37]]</f>
        <v>0</v>
      </c>
      <c r="AL7" s="66">
        <f>Tableau378[[#This Row],[Colonne37]]</f>
        <v>0</v>
      </c>
      <c r="AM7" s="66">
        <f>Tableau3789[[#This Row],[Colonne37]]</f>
        <v>0</v>
      </c>
      <c r="AN7" s="108"/>
      <c r="AO7" s="140"/>
      <c r="AP7" s="137">
        <f>Tableau3[[#This Row],[Colonne41]]</f>
        <v>0</v>
      </c>
      <c r="AQ7" s="66">
        <f>Tableau37[[#This Row],[Colonne41]]</f>
        <v>0</v>
      </c>
      <c r="AR7" s="66">
        <f>Tableau378[[#This Row],[Colonne41]]</f>
        <v>0</v>
      </c>
      <c r="AS7" s="66">
        <f>Tableau3789[[#This Row],[Colonne41]]</f>
        <v>0</v>
      </c>
      <c r="AT7" s="108"/>
      <c r="AU7" s="137">
        <f>Tableau3[[#This Row],[Colonne45]]</f>
        <v>0</v>
      </c>
      <c r="AV7" s="66">
        <f>Tableau37[[#This Row],[Colonne45]]</f>
        <v>0</v>
      </c>
      <c r="AW7" s="66">
        <f>Tableau378[[#This Row],[Colonne45]]</f>
        <v>0</v>
      </c>
      <c r="AX7" s="66">
        <f>Tableau3789[[#This Row],[Colonne45]]</f>
        <v>0</v>
      </c>
      <c r="AY7" s="108"/>
      <c r="AZ7" s="140"/>
      <c r="BA7" s="137">
        <f>Tableau3[[#This Row],[Colonne49]]</f>
        <v>0</v>
      </c>
      <c r="BB7" s="66">
        <f>Tableau37[[#This Row],[Colonne49]]</f>
        <v>0</v>
      </c>
      <c r="BC7" s="66">
        <f>Tableau378[[#This Row],[Colonne49]]</f>
        <v>0</v>
      </c>
      <c r="BD7" s="66">
        <f>Tableau3789[[#This Row],[Colonne49]]</f>
        <v>0</v>
      </c>
      <c r="BE7" s="108"/>
      <c r="BF7" s="137">
        <f>Tableau3[[#This Row],[Colonne56]]</f>
        <v>0</v>
      </c>
      <c r="BG7" s="66">
        <f>Tableau37[[#This Row],[Colonne56]]</f>
        <v>0</v>
      </c>
      <c r="BH7" s="66">
        <f>Tableau378[[#This Row],[Colonne56]]</f>
        <v>0</v>
      </c>
      <c r="BI7" s="66">
        <f>Tableau3789[[#This Row],[Colonne56]]</f>
        <v>0</v>
      </c>
      <c r="BJ7" s="108"/>
      <c r="BK7" s="176"/>
    </row>
    <row r="8" spans="1:63" x14ac:dyDescent="0.2">
      <c r="A8" s="66">
        <f>'LISTING PROMO'!C6</f>
        <v>0</v>
      </c>
      <c r="B8" s="66">
        <f>'LISTING PROMO'!E6</f>
        <v>0</v>
      </c>
      <c r="C8" s="105"/>
      <c r="D8" s="137">
        <f>Tableau3[[#This Row],[Colonne11]]</f>
        <v>0</v>
      </c>
      <c r="E8" s="66">
        <f>Tableau37[[#This Row],[Colonne11]]</f>
        <v>0</v>
      </c>
      <c r="F8" s="66">
        <f>Tableau378[[#This Row],[Colonne11]]</f>
        <v>0</v>
      </c>
      <c r="G8" s="66">
        <f>Tableau3789[[#This Row],[Colonne11]]</f>
        <v>0</v>
      </c>
      <c r="H8" s="108"/>
      <c r="I8" s="137">
        <f>Tableau3[[#This Row],[Colonne15]]</f>
        <v>0</v>
      </c>
      <c r="J8" s="66">
        <f>Tableau37[[#This Row],[Colonne15]]</f>
        <v>0</v>
      </c>
      <c r="K8" s="66">
        <f>Tableau378[[#This Row],[Colonne15]]</f>
        <v>0</v>
      </c>
      <c r="L8" s="66">
        <f>Tableau3789[[#This Row],[Colonne15]]</f>
        <v>0</v>
      </c>
      <c r="M8" s="108"/>
      <c r="N8" s="140"/>
      <c r="O8" s="137">
        <f>Tableau3[[#This Row],[Colonne20]]</f>
        <v>0</v>
      </c>
      <c r="P8" s="66">
        <f>Tableau37[[#This Row],[Colonne20]]</f>
        <v>0</v>
      </c>
      <c r="Q8" s="66">
        <f>Tableau378[[#This Row],[Colonne20]]</f>
        <v>0</v>
      </c>
      <c r="R8" s="66">
        <f>Tableau3789[[#This Row],[Colonne20]]</f>
        <v>0</v>
      </c>
      <c r="S8" s="108"/>
      <c r="T8" s="137">
        <f>Tableau3[[#This Row],[Colonne25]]</f>
        <v>0</v>
      </c>
      <c r="U8" s="66">
        <f>Tableau37[[#This Row],[Colonne25]]</f>
        <v>0</v>
      </c>
      <c r="V8" s="66">
        <f>Tableau378[[#This Row],[Colonne25]]</f>
        <v>0</v>
      </c>
      <c r="W8" s="66">
        <f>Tableau3789[[#This Row],[Colonne25]]</f>
        <v>0</v>
      </c>
      <c r="X8" s="108"/>
      <c r="Y8" s="137">
        <f>Tableau3[[#This Row],[Colonne30]]</f>
        <v>0</v>
      </c>
      <c r="Z8" s="66">
        <f>Tableau37[[#This Row],[Colonne30]]</f>
        <v>0</v>
      </c>
      <c r="AA8" s="66">
        <f>Tableau378[[#This Row],[Colonne30]]</f>
        <v>0</v>
      </c>
      <c r="AB8" s="66">
        <f>Tableau3789[[#This Row],[Colonne30]]</f>
        <v>0</v>
      </c>
      <c r="AC8" s="108"/>
      <c r="AD8" s="140"/>
      <c r="AE8" s="137">
        <f>Tableau3[[#This Row],[Colonne34]]</f>
        <v>0</v>
      </c>
      <c r="AF8" s="66">
        <f>Tableau37[[#This Row],[Colonne34]]</f>
        <v>0</v>
      </c>
      <c r="AG8" s="66">
        <f>Tableau378[[#This Row],[Colonne34]]</f>
        <v>0</v>
      </c>
      <c r="AH8" s="66">
        <f>Tableau3789[[#This Row],[Colonne34]]</f>
        <v>0</v>
      </c>
      <c r="AI8" s="108"/>
      <c r="AJ8" s="137">
        <f>Tableau3[[#This Row],[Colonne37]]</f>
        <v>0</v>
      </c>
      <c r="AK8" s="66">
        <f>Tableau37[[#This Row],[Colonne37]]</f>
        <v>0</v>
      </c>
      <c r="AL8" s="66">
        <f>Tableau378[[#This Row],[Colonne37]]</f>
        <v>0</v>
      </c>
      <c r="AM8" s="66">
        <f>Tableau3789[[#This Row],[Colonne37]]</f>
        <v>0</v>
      </c>
      <c r="AN8" s="108"/>
      <c r="AO8" s="140"/>
      <c r="AP8" s="137">
        <f>Tableau3[[#This Row],[Colonne41]]</f>
        <v>0</v>
      </c>
      <c r="AQ8" s="66">
        <f>Tableau37[[#This Row],[Colonne41]]</f>
        <v>0</v>
      </c>
      <c r="AR8" s="66">
        <f>Tableau378[[#This Row],[Colonne41]]</f>
        <v>0</v>
      </c>
      <c r="AS8" s="66">
        <f>Tableau3789[[#This Row],[Colonne41]]</f>
        <v>0</v>
      </c>
      <c r="AT8" s="108"/>
      <c r="AU8" s="137">
        <f>Tableau3[[#This Row],[Colonne45]]</f>
        <v>0</v>
      </c>
      <c r="AV8" s="66">
        <f>Tableau37[[#This Row],[Colonne45]]</f>
        <v>0</v>
      </c>
      <c r="AW8" s="66">
        <f>Tableau378[[#This Row],[Colonne45]]</f>
        <v>0</v>
      </c>
      <c r="AX8" s="66">
        <f>Tableau3789[[#This Row],[Colonne45]]</f>
        <v>0</v>
      </c>
      <c r="AY8" s="108"/>
      <c r="AZ8" s="140"/>
      <c r="BA8" s="137">
        <f>Tableau3[[#This Row],[Colonne49]]</f>
        <v>0</v>
      </c>
      <c r="BB8" s="66">
        <f>Tableau37[[#This Row],[Colonne49]]</f>
        <v>0</v>
      </c>
      <c r="BC8" s="66">
        <f>Tableau378[[#This Row],[Colonne49]]</f>
        <v>0</v>
      </c>
      <c r="BD8" s="66">
        <f>Tableau3789[[#This Row],[Colonne49]]</f>
        <v>0</v>
      </c>
      <c r="BE8" s="108"/>
      <c r="BF8" s="137">
        <f>Tableau3[[#This Row],[Colonne56]]</f>
        <v>0</v>
      </c>
      <c r="BG8" s="66">
        <f>Tableau37[[#This Row],[Colonne56]]</f>
        <v>0</v>
      </c>
      <c r="BH8" s="66">
        <f>Tableau378[[#This Row],[Colonne56]]</f>
        <v>0</v>
      </c>
      <c r="BI8" s="66">
        <f>Tableau3789[[#This Row],[Colonne56]]</f>
        <v>0</v>
      </c>
      <c r="BJ8" s="108"/>
      <c r="BK8" s="176"/>
    </row>
    <row r="9" spans="1:63" x14ac:dyDescent="0.2">
      <c r="A9" s="66">
        <f>'LISTING PROMO'!C7</f>
        <v>0</v>
      </c>
      <c r="B9" s="66">
        <f>'LISTING PROMO'!E7</f>
        <v>0</v>
      </c>
      <c r="C9" s="105"/>
      <c r="D9" s="137">
        <f>Tableau3[[#This Row],[Colonne11]]</f>
        <v>0</v>
      </c>
      <c r="E9" s="66">
        <f>Tableau37[[#This Row],[Colonne11]]</f>
        <v>0</v>
      </c>
      <c r="F9" s="66">
        <f>Tableau378[[#This Row],[Colonne11]]</f>
        <v>0</v>
      </c>
      <c r="G9" s="66">
        <f>Tableau3789[[#This Row],[Colonne11]]</f>
        <v>0</v>
      </c>
      <c r="H9" s="108"/>
      <c r="I9" s="137">
        <f>Tableau3[[#This Row],[Colonne15]]</f>
        <v>0</v>
      </c>
      <c r="J9" s="66">
        <f>Tableau37[[#This Row],[Colonne15]]</f>
        <v>0</v>
      </c>
      <c r="K9" s="66">
        <f>Tableau378[[#This Row],[Colonne15]]</f>
        <v>0</v>
      </c>
      <c r="L9" s="66">
        <f>Tableau3789[[#This Row],[Colonne15]]</f>
        <v>0</v>
      </c>
      <c r="M9" s="108"/>
      <c r="N9" s="140"/>
      <c r="O9" s="137">
        <f>Tableau3[[#This Row],[Colonne20]]</f>
        <v>0</v>
      </c>
      <c r="P9" s="66">
        <f>Tableau37[[#This Row],[Colonne20]]</f>
        <v>0</v>
      </c>
      <c r="Q9" s="66">
        <f>Tableau378[[#This Row],[Colonne20]]</f>
        <v>0</v>
      </c>
      <c r="R9" s="66">
        <f>Tableau3789[[#This Row],[Colonne20]]</f>
        <v>0</v>
      </c>
      <c r="S9" s="108"/>
      <c r="T9" s="137">
        <f>Tableau3[[#This Row],[Colonne25]]</f>
        <v>0</v>
      </c>
      <c r="U9" s="66">
        <f>Tableau37[[#This Row],[Colonne25]]</f>
        <v>0</v>
      </c>
      <c r="V9" s="66">
        <f>Tableau378[[#This Row],[Colonne25]]</f>
        <v>0</v>
      </c>
      <c r="W9" s="66">
        <f>Tableau3789[[#This Row],[Colonne25]]</f>
        <v>0</v>
      </c>
      <c r="X9" s="108"/>
      <c r="Y9" s="137">
        <f>Tableau3[[#This Row],[Colonne30]]</f>
        <v>0</v>
      </c>
      <c r="Z9" s="66">
        <f>Tableau37[[#This Row],[Colonne30]]</f>
        <v>0</v>
      </c>
      <c r="AA9" s="66">
        <f>Tableau378[[#This Row],[Colonne30]]</f>
        <v>0</v>
      </c>
      <c r="AB9" s="66">
        <f>Tableau3789[[#This Row],[Colonne30]]</f>
        <v>0</v>
      </c>
      <c r="AC9" s="108"/>
      <c r="AD9" s="140"/>
      <c r="AE9" s="137">
        <f>Tableau3[[#This Row],[Colonne34]]</f>
        <v>0</v>
      </c>
      <c r="AF9" s="66">
        <f>Tableau37[[#This Row],[Colonne34]]</f>
        <v>0</v>
      </c>
      <c r="AG9" s="66">
        <f>Tableau378[[#This Row],[Colonne34]]</f>
        <v>0</v>
      </c>
      <c r="AH9" s="66">
        <f>Tableau3789[[#This Row],[Colonne34]]</f>
        <v>0</v>
      </c>
      <c r="AI9" s="108"/>
      <c r="AJ9" s="137">
        <f>Tableau3[[#This Row],[Colonne37]]</f>
        <v>0</v>
      </c>
      <c r="AK9" s="66">
        <f>Tableau37[[#This Row],[Colonne37]]</f>
        <v>0</v>
      </c>
      <c r="AL9" s="66">
        <f>Tableau378[[#This Row],[Colonne37]]</f>
        <v>0</v>
      </c>
      <c r="AM9" s="66">
        <f>Tableau3789[[#This Row],[Colonne37]]</f>
        <v>0</v>
      </c>
      <c r="AN9" s="108"/>
      <c r="AO9" s="140"/>
      <c r="AP9" s="137">
        <f>Tableau3[[#This Row],[Colonne41]]</f>
        <v>0</v>
      </c>
      <c r="AQ9" s="66">
        <f>Tableau37[[#This Row],[Colonne41]]</f>
        <v>0</v>
      </c>
      <c r="AR9" s="66">
        <f>Tableau378[[#This Row],[Colonne41]]</f>
        <v>0</v>
      </c>
      <c r="AS9" s="66">
        <f>Tableau3789[[#This Row],[Colonne41]]</f>
        <v>0</v>
      </c>
      <c r="AT9" s="108"/>
      <c r="AU9" s="137">
        <f>Tableau3[[#This Row],[Colonne45]]</f>
        <v>0</v>
      </c>
      <c r="AV9" s="66">
        <f>Tableau37[[#This Row],[Colonne45]]</f>
        <v>0</v>
      </c>
      <c r="AW9" s="66">
        <f>Tableau378[[#This Row],[Colonne45]]</f>
        <v>0</v>
      </c>
      <c r="AX9" s="66">
        <f>Tableau3789[[#This Row],[Colonne45]]</f>
        <v>0</v>
      </c>
      <c r="AY9" s="108"/>
      <c r="AZ9" s="140"/>
      <c r="BA9" s="137">
        <f>Tableau3[[#This Row],[Colonne49]]</f>
        <v>0</v>
      </c>
      <c r="BB9" s="66">
        <f>Tableau37[[#This Row],[Colonne49]]</f>
        <v>0</v>
      </c>
      <c r="BC9" s="66">
        <f>Tableau378[[#This Row],[Colonne49]]</f>
        <v>0</v>
      </c>
      <c r="BD9" s="66">
        <f>Tableau3789[[#This Row],[Colonne49]]</f>
        <v>0</v>
      </c>
      <c r="BE9" s="108"/>
      <c r="BF9" s="137">
        <f>Tableau3[[#This Row],[Colonne56]]</f>
        <v>0</v>
      </c>
      <c r="BG9" s="66">
        <f>Tableau37[[#This Row],[Colonne56]]</f>
        <v>0</v>
      </c>
      <c r="BH9" s="66">
        <f>Tableau378[[#This Row],[Colonne56]]</f>
        <v>0</v>
      </c>
      <c r="BI9" s="66">
        <f>Tableau3789[[#This Row],[Colonne56]]</f>
        <v>0</v>
      </c>
      <c r="BJ9" s="108"/>
      <c r="BK9" s="176"/>
    </row>
    <row r="10" spans="1:63" x14ac:dyDescent="0.2">
      <c r="A10" s="66">
        <f>'LISTING PROMO'!C8</f>
        <v>0</v>
      </c>
      <c r="B10" s="66">
        <f>'LISTING PROMO'!E8</f>
        <v>0</v>
      </c>
      <c r="C10" s="105"/>
      <c r="D10" s="137">
        <f>Tableau3[[#This Row],[Colonne11]]</f>
        <v>0</v>
      </c>
      <c r="E10" s="66">
        <f>Tableau37[[#This Row],[Colonne11]]</f>
        <v>0</v>
      </c>
      <c r="F10" s="66">
        <f>Tableau378[[#This Row],[Colonne11]]</f>
        <v>0</v>
      </c>
      <c r="G10" s="66">
        <f>Tableau3789[[#This Row],[Colonne11]]</f>
        <v>0</v>
      </c>
      <c r="H10" s="108"/>
      <c r="I10" s="137">
        <f>Tableau3[[#This Row],[Colonne15]]</f>
        <v>0</v>
      </c>
      <c r="J10" s="66">
        <f>Tableau37[[#This Row],[Colonne15]]</f>
        <v>0</v>
      </c>
      <c r="K10" s="66">
        <f>Tableau378[[#This Row],[Colonne15]]</f>
        <v>0</v>
      </c>
      <c r="L10" s="66">
        <f>Tableau3789[[#This Row],[Colonne15]]</f>
        <v>0</v>
      </c>
      <c r="M10" s="108"/>
      <c r="N10" s="140"/>
      <c r="O10" s="137">
        <f>Tableau3[[#This Row],[Colonne20]]</f>
        <v>0</v>
      </c>
      <c r="P10" s="66">
        <f>Tableau37[[#This Row],[Colonne20]]</f>
        <v>0</v>
      </c>
      <c r="Q10" s="66">
        <f>Tableau378[[#This Row],[Colonne20]]</f>
        <v>0</v>
      </c>
      <c r="R10" s="66">
        <f>Tableau3789[[#This Row],[Colonne20]]</f>
        <v>0</v>
      </c>
      <c r="S10" s="108"/>
      <c r="T10" s="137">
        <f>Tableau3[[#This Row],[Colonne25]]</f>
        <v>0</v>
      </c>
      <c r="U10" s="66">
        <f>Tableau37[[#This Row],[Colonne25]]</f>
        <v>0</v>
      </c>
      <c r="V10" s="66">
        <f>Tableau378[[#This Row],[Colonne25]]</f>
        <v>0</v>
      </c>
      <c r="W10" s="66">
        <f>Tableau3789[[#This Row],[Colonne25]]</f>
        <v>0</v>
      </c>
      <c r="X10" s="108"/>
      <c r="Y10" s="137">
        <f>Tableau3[[#This Row],[Colonne30]]</f>
        <v>0</v>
      </c>
      <c r="Z10" s="66">
        <f>Tableau37[[#This Row],[Colonne30]]</f>
        <v>0</v>
      </c>
      <c r="AA10" s="66">
        <f>Tableau378[[#This Row],[Colonne30]]</f>
        <v>0</v>
      </c>
      <c r="AB10" s="66">
        <f>Tableau3789[[#This Row],[Colonne30]]</f>
        <v>0</v>
      </c>
      <c r="AC10" s="108"/>
      <c r="AD10" s="140"/>
      <c r="AE10" s="137">
        <f>Tableau3[[#This Row],[Colonne34]]</f>
        <v>0</v>
      </c>
      <c r="AF10" s="66">
        <f>Tableau37[[#This Row],[Colonne34]]</f>
        <v>0</v>
      </c>
      <c r="AG10" s="66">
        <f>Tableau378[[#This Row],[Colonne34]]</f>
        <v>0</v>
      </c>
      <c r="AH10" s="66">
        <f>Tableau3789[[#This Row],[Colonne34]]</f>
        <v>0</v>
      </c>
      <c r="AI10" s="108"/>
      <c r="AJ10" s="137">
        <f>Tableau3[[#This Row],[Colonne37]]</f>
        <v>0</v>
      </c>
      <c r="AK10" s="66">
        <f>Tableau37[[#This Row],[Colonne37]]</f>
        <v>0</v>
      </c>
      <c r="AL10" s="66">
        <f>Tableau378[[#This Row],[Colonne37]]</f>
        <v>0</v>
      </c>
      <c r="AM10" s="66">
        <f>Tableau3789[[#This Row],[Colonne37]]</f>
        <v>0</v>
      </c>
      <c r="AN10" s="108"/>
      <c r="AO10" s="140"/>
      <c r="AP10" s="137">
        <f>Tableau3[[#This Row],[Colonne41]]</f>
        <v>0</v>
      </c>
      <c r="AQ10" s="66">
        <f>Tableau37[[#This Row],[Colonne41]]</f>
        <v>0</v>
      </c>
      <c r="AR10" s="66">
        <f>Tableau378[[#This Row],[Colonne41]]</f>
        <v>0</v>
      </c>
      <c r="AS10" s="66">
        <f>Tableau3789[[#This Row],[Colonne41]]</f>
        <v>0</v>
      </c>
      <c r="AT10" s="108"/>
      <c r="AU10" s="137">
        <f>Tableau3[[#This Row],[Colonne45]]</f>
        <v>0</v>
      </c>
      <c r="AV10" s="66">
        <f>Tableau37[[#This Row],[Colonne45]]</f>
        <v>0</v>
      </c>
      <c r="AW10" s="66">
        <f>Tableau378[[#This Row],[Colonne45]]</f>
        <v>0</v>
      </c>
      <c r="AX10" s="66">
        <f>Tableau3789[[#This Row],[Colonne45]]</f>
        <v>0</v>
      </c>
      <c r="AY10" s="108"/>
      <c r="AZ10" s="140"/>
      <c r="BA10" s="137">
        <f>Tableau3[[#This Row],[Colonne49]]</f>
        <v>0</v>
      </c>
      <c r="BB10" s="66">
        <f>Tableau37[[#This Row],[Colonne49]]</f>
        <v>0</v>
      </c>
      <c r="BC10" s="66">
        <f>Tableau378[[#This Row],[Colonne49]]</f>
        <v>0</v>
      </c>
      <c r="BD10" s="66">
        <f>Tableau3789[[#This Row],[Colonne49]]</f>
        <v>0</v>
      </c>
      <c r="BE10" s="108"/>
      <c r="BF10" s="137">
        <f>Tableau3[[#This Row],[Colonne56]]</f>
        <v>0</v>
      </c>
      <c r="BG10" s="66">
        <f>Tableau37[[#This Row],[Colonne56]]</f>
        <v>0</v>
      </c>
      <c r="BH10" s="66">
        <f>Tableau378[[#This Row],[Colonne56]]</f>
        <v>0</v>
      </c>
      <c r="BI10" s="66">
        <f>Tableau3789[[#This Row],[Colonne56]]</f>
        <v>0</v>
      </c>
      <c r="BJ10" s="108"/>
      <c r="BK10" s="176"/>
    </row>
    <row r="11" spans="1:63" x14ac:dyDescent="0.2">
      <c r="A11" s="66">
        <f>'LISTING PROMO'!C9</f>
        <v>0</v>
      </c>
      <c r="B11" s="66">
        <f>'LISTING PROMO'!E9</f>
        <v>0</v>
      </c>
      <c r="C11" s="105"/>
      <c r="D11" s="137">
        <f>Tableau3[[#This Row],[Colonne11]]</f>
        <v>0</v>
      </c>
      <c r="E11" s="66">
        <f>Tableau37[[#This Row],[Colonne11]]</f>
        <v>0</v>
      </c>
      <c r="F11" s="66">
        <f>Tableau378[[#This Row],[Colonne11]]</f>
        <v>0</v>
      </c>
      <c r="G11" s="66">
        <f>Tableau3789[[#This Row],[Colonne11]]</f>
        <v>0</v>
      </c>
      <c r="H11" s="108"/>
      <c r="I11" s="137">
        <f>Tableau3[[#This Row],[Colonne15]]</f>
        <v>0</v>
      </c>
      <c r="J11" s="66">
        <f>Tableau37[[#This Row],[Colonne15]]</f>
        <v>0</v>
      </c>
      <c r="K11" s="66">
        <f>Tableau378[[#This Row],[Colonne15]]</f>
        <v>0</v>
      </c>
      <c r="L11" s="66">
        <f>Tableau3789[[#This Row],[Colonne15]]</f>
        <v>0</v>
      </c>
      <c r="M11" s="108"/>
      <c r="N11" s="140"/>
      <c r="O11" s="137">
        <f>Tableau3[[#This Row],[Colonne20]]</f>
        <v>0</v>
      </c>
      <c r="P11" s="66">
        <f>Tableau37[[#This Row],[Colonne20]]</f>
        <v>0</v>
      </c>
      <c r="Q11" s="66">
        <f>Tableau378[[#This Row],[Colonne20]]</f>
        <v>0</v>
      </c>
      <c r="R11" s="66">
        <f>Tableau3789[[#This Row],[Colonne20]]</f>
        <v>0</v>
      </c>
      <c r="S11" s="108"/>
      <c r="T11" s="137">
        <f>Tableau3[[#This Row],[Colonne25]]</f>
        <v>0</v>
      </c>
      <c r="U11" s="66">
        <f>Tableau37[[#This Row],[Colonne25]]</f>
        <v>0</v>
      </c>
      <c r="V11" s="66">
        <f>Tableau378[[#This Row],[Colonne25]]</f>
        <v>0</v>
      </c>
      <c r="W11" s="66">
        <f>Tableau3789[[#This Row],[Colonne25]]</f>
        <v>0</v>
      </c>
      <c r="X11" s="108"/>
      <c r="Y11" s="137">
        <f>Tableau3[[#This Row],[Colonne30]]</f>
        <v>0</v>
      </c>
      <c r="Z11" s="66">
        <f>Tableau37[[#This Row],[Colonne30]]</f>
        <v>0</v>
      </c>
      <c r="AA11" s="66">
        <f>Tableau378[[#This Row],[Colonne30]]</f>
        <v>0</v>
      </c>
      <c r="AB11" s="66">
        <f>Tableau3789[[#This Row],[Colonne30]]</f>
        <v>0</v>
      </c>
      <c r="AC11" s="108"/>
      <c r="AD11" s="140"/>
      <c r="AE11" s="137">
        <f>Tableau3[[#This Row],[Colonne34]]</f>
        <v>0</v>
      </c>
      <c r="AF11" s="66">
        <f>Tableau37[[#This Row],[Colonne34]]</f>
        <v>0</v>
      </c>
      <c r="AG11" s="66">
        <f>Tableau378[[#This Row],[Colonne34]]</f>
        <v>0</v>
      </c>
      <c r="AH11" s="66">
        <f>Tableau3789[[#This Row],[Colonne34]]</f>
        <v>0</v>
      </c>
      <c r="AI11" s="108"/>
      <c r="AJ11" s="137">
        <f>Tableau3[[#This Row],[Colonne37]]</f>
        <v>0</v>
      </c>
      <c r="AK11" s="66">
        <f>Tableau37[[#This Row],[Colonne37]]</f>
        <v>0</v>
      </c>
      <c r="AL11" s="66">
        <f>Tableau378[[#This Row],[Colonne37]]</f>
        <v>0</v>
      </c>
      <c r="AM11" s="66">
        <f>Tableau3789[[#This Row],[Colonne37]]</f>
        <v>0</v>
      </c>
      <c r="AN11" s="108"/>
      <c r="AO11" s="140"/>
      <c r="AP11" s="137">
        <f>Tableau3[[#This Row],[Colonne41]]</f>
        <v>0</v>
      </c>
      <c r="AQ11" s="66">
        <f>Tableau37[[#This Row],[Colonne41]]</f>
        <v>0</v>
      </c>
      <c r="AR11" s="66">
        <f>Tableau378[[#This Row],[Colonne41]]</f>
        <v>0</v>
      </c>
      <c r="AS11" s="66">
        <f>Tableau3789[[#This Row],[Colonne41]]</f>
        <v>0</v>
      </c>
      <c r="AT11" s="108"/>
      <c r="AU11" s="137">
        <f>Tableau3[[#This Row],[Colonne45]]</f>
        <v>0</v>
      </c>
      <c r="AV11" s="66">
        <f>Tableau37[[#This Row],[Colonne45]]</f>
        <v>0</v>
      </c>
      <c r="AW11" s="66">
        <f>Tableau378[[#This Row],[Colonne45]]</f>
        <v>0</v>
      </c>
      <c r="AX11" s="66">
        <f>Tableau3789[[#This Row],[Colonne45]]</f>
        <v>0</v>
      </c>
      <c r="AY11" s="108"/>
      <c r="AZ11" s="140"/>
      <c r="BA11" s="137">
        <f>Tableau3[[#This Row],[Colonne49]]</f>
        <v>0</v>
      </c>
      <c r="BB11" s="66">
        <f>Tableau37[[#This Row],[Colonne49]]</f>
        <v>0</v>
      </c>
      <c r="BC11" s="66">
        <f>Tableau378[[#This Row],[Colonne49]]</f>
        <v>0</v>
      </c>
      <c r="BD11" s="66">
        <f>Tableau3789[[#This Row],[Colonne49]]</f>
        <v>0</v>
      </c>
      <c r="BE11" s="108"/>
      <c r="BF11" s="137">
        <f>Tableau3[[#This Row],[Colonne56]]</f>
        <v>0</v>
      </c>
      <c r="BG11" s="66">
        <f>Tableau37[[#This Row],[Colonne56]]</f>
        <v>0</v>
      </c>
      <c r="BH11" s="66">
        <f>Tableau378[[#This Row],[Colonne56]]</f>
        <v>0</v>
      </c>
      <c r="BI11" s="66">
        <f>Tableau3789[[#This Row],[Colonne56]]</f>
        <v>0</v>
      </c>
      <c r="BJ11" s="108"/>
      <c r="BK11" s="176"/>
    </row>
    <row r="12" spans="1:63" x14ac:dyDescent="0.2">
      <c r="A12" s="66">
        <f>'LISTING PROMO'!C10</f>
        <v>0</v>
      </c>
      <c r="B12" s="66">
        <f>'LISTING PROMO'!E10</f>
        <v>0</v>
      </c>
      <c r="C12" s="105"/>
      <c r="D12" s="137">
        <f>Tableau3[[#This Row],[Colonne11]]</f>
        <v>0</v>
      </c>
      <c r="E12" s="66">
        <f>Tableau37[[#This Row],[Colonne11]]</f>
        <v>0</v>
      </c>
      <c r="F12" s="66">
        <f>Tableau378[[#This Row],[Colonne11]]</f>
        <v>0</v>
      </c>
      <c r="G12" s="66">
        <f>Tableau3789[[#This Row],[Colonne11]]</f>
        <v>0</v>
      </c>
      <c r="H12" s="108"/>
      <c r="I12" s="137">
        <f>Tableau3[[#This Row],[Colonne15]]</f>
        <v>0</v>
      </c>
      <c r="J12" s="66">
        <f>Tableau37[[#This Row],[Colonne15]]</f>
        <v>0</v>
      </c>
      <c r="K12" s="66">
        <f>Tableau378[[#This Row],[Colonne15]]</f>
        <v>0</v>
      </c>
      <c r="L12" s="66">
        <f>Tableau3789[[#This Row],[Colonne15]]</f>
        <v>0</v>
      </c>
      <c r="M12" s="108"/>
      <c r="N12" s="140"/>
      <c r="O12" s="137">
        <f>Tableau3[[#This Row],[Colonne20]]</f>
        <v>0</v>
      </c>
      <c r="P12" s="66">
        <f>Tableau37[[#This Row],[Colonne20]]</f>
        <v>0</v>
      </c>
      <c r="Q12" s="66">
        <f>Tableau378[[#This Row],[Colonne20]]</f>
        <v>0</v>
      </c>
      <c r="R12" s="66">
        <f>Tableau3789[[#This Row],[Colonne20]]</f>
        <v>0</v>
      </c>
      <c r="S12" s="108"/>
      <c r="T12" s="137">
        <f>Tableau3[[#This Row],[Colonne25]]</f>
        <v>0</v>
      </c>
      <c r="U12" s="66">
        <f>Tableau37[[#This Row],[Colonne25]]</f>
        <v>0</v>
      </c>
      <c r="V12" s="66">
        <f>Tableau378[[#This Row],[Colonne25]]</f>
        <v>0</v>
      </c>
      <c r="W12" s="66">
        <f>Tableau3789[[#This Row],[Colonne25]]</f>
        <v>0</v>
      </c>
      <c r="X12" s="108"/>
      <c r="Y12" s="137">
        <f>Tableau3[[#This Row],[Colonne30]]</f>
        <v>0</v>
      </c>
      <c r="Z12" s="66">
        <f>Tableau37[[#This Row],[Colonne30]]</f>
        <v>0</v>
      </c>
      <c r="AA12" s="66">
        <f>Tableau378[[#This Row],[Colonne30]]</f>
        <v>0</v>
      </c>
      <c r="AB12" s="66">
        <f>Tableau3789[[#This Row],[Colonne30]]</f>
        <v>0</v>
      </c>
      <c r="AC12" s="108"/>
      <c r="AD12" s="140"/>
      <c r="AE12" s="137">
        <f>Tableau3[[#This Row],[Colonne34]]</f>
        <v>0</v>
      </c>
      <c r="AF12" s="66">
        <f>Tableau37[[#This Row],[Colonne34]]</f>
        <v>0</v>
      </c>
      <c r="AG12" s="66">
        <f>Tableau378[[#This Row],[Colonne34]]</f>
        <v>0</v>
      </c>
      <c r="AH12" s="66">
        <f>Tableau3789[[#This Row],[Colonne34]]</f>
        <v>0</v>
      </c>
      <c r="AI12" s="108"/>
      <c r="AJ12" s="137">
        <f>Tableau3[[#This Row],[Colonne37]]</f>
        <v>0</v>
      </c>
      <c r="AK12" s="66">
        <f>Tableau37[[#This Row],[Colonne37]]</f>
        <v>0</v>
      </c>
      <c r="AL12" s="66">
        <f>Tableau378[[#This Row],[Colonne37]]</f>
        <v>0</v>
      </c>
      <c r="AM12" s="66">
        <f>Tableau3789[[#This Row],[Colonne37]]</f>
        <v>0</v>
      </c>
      <c r="AN12" s="108"/>
      <c r="AO12" s="140"/>
      <c r="AP12" s="137">
        <f>Tableau3[[#This Row],[Colonne41]]</f>
        <v>0</v>
      </c>
      <c r="AQ12" s="66">
        <f>Tableau37[[#This Row],[Colonne41]]</f>
        <v>0</v>
      </c>
      <c r="AR12" s="66">
        <f>Tableau378[[#This Row],[Colonne41]]</f>
        <v>0</v>
      </c>
      <c r="AS12" s="66">
        <f>Tableau3789[[#This Row],[Colonne41]]</f>
        <v>0</v>
      </c>
      <c r="AT12" s="108"/>
      <c r="AU12" s="137">
        <f>Tableau3[[#This Row],[Colonne45]]</f>
        <v>0</v>
      </c>
      <c r="AV12" s="66">
        <f>Tableau37[[#This Row],[Colonne45]]</f>
        <v>0</v>
      </c>
      <c r="AW12" s="66">
        <f>Tableau378[[#This Row],[Colonne45]]</f>
        <v>0</v>
      </c>
      <c r="AX12" s="66">
        <f>Tableau3789[[#This Row],[Colonne45]]</f>
        <v>0</v>
      </c>
      <c r="AY12" s="108"/>
      <c r="AZ12" s="140"/>
      <c r="BA12" s="137">
        <f>Tableau3[[#This Row],[Colonne49]]</f>
        <v>0</v>
      </c>
      <c r="BB12" s="66">
        <f>Tableau37[[#This Row],[Colonne49]]</f>
        <v>0</v>
      </c>
      <c r="BC12" s="66">
        <f>Tableau378[[#This Row],[Colonne49]]</f>
        <v>0</v>
      </c>
      <c r="BD12" s="66">
        <f>Tableau3789[[#This Row],[Colonne49]]</f>
        <v>0</v>
      </c>
      <c r="BE12" s="108"/>
      <c r="BF12" s="137">
        <f>Tableau3[[#This Row],[Colonne56]]</f>
        <v>0</v>
      </c>
      <c r="BG12" s="66">
        <f>Tableau37[[#This Row],[Colonne56]]</f>
        <v>0</v>
      </c>
      <c r="BH12" s="66">
        <f>Tableau378[[#This Row],[Colonne56]]</f>
        <v>0</v>
      </c>
      <c r="BI12" s="66">
        <f>Tableau3789[[#This Row],[Colonne56]]</f>
        <v>0</v>
      </c>
      <c r="BJ12" s="108"/>
      <c r="BK12" s="176"/>
    </row>
    <row r="13" spans="1:63" x14ac:dyDescent="0.2">
      <c r="A13" s="66">
        <f>'LISTING PROMO'!C11</f>
        <v>0</v>
      </c>
      <c r="B13" s="66">
        <f>'LISTING PROMO'!E11</f>
        <v>0</v>
      </c>
      <c r="C13" s="105"/>
      <c r="D13" s="137">
        <f>Tableau3[[#This Row],[Colonne11]]</f>
        <v>0</v>
      </c>
      <c r="E13" s="66">
        <f>Tableau37[[#This Row],[Colonne11]]</f>
        <v>0</v>
      </c>
      <c r="F13" s="66">
        <f>Tableau378[[#This Row],[Colonne11]]</f>
        <v>0</v>
      </c>
      <c r="G13" s="66">
        <f>Tableau3789[[#This Row],[Colonne11]]</f>
        <v>0</v>
      </c>
      <c r="H13" s="108"/>
      <c r="I13" s="137">
        <f>Tableau3[[#This Row],[Colonne15]]</f>
        <v>0</v>
      </c>
      <c r="J13" s="66">
        <f>Tableau37[[#This Row],[Colonne15]]</f>
        <v>0</v>
      </c>
      <c r="K13" s="66">
        <f>Tableau378[[#This Row],[Colonne15]]</f>
        <v>0</v>
      </c>
      <c r="L13" s="66">
        <f>Tableau3789[[#This Row],[Colonne15]]</f>
        <v>0</v>
      </c>
      <c r="M13" s="108"/>
      <c r="N13" s="140"/>
      <c r="O13" s="137">
        <f>Tableau3[[#This Row],[Colonne20]]</f>
        <v>0</v>
      </c>
      <c r="P13" s="66">
        <f>Tableau37[[#This Row],[Colonne20]]</f>
        <v>0</v>
      </c>
      <c r="Q13" s="66">
        <f>Tableau378[[#This Row],[Colonne20]]</f>
        <v>0</v>
      </c>
      <c r="R13" s="66">
        <f>Tableau3789[[#This Row],[Colonne20]]</f>
        <v>0</v>
      </c>
      <c r="S13" s="108"/>
      <c r="T13" s="137">
        <f>Tableau3[[#This Row],[Colonne25]]</f>
        <v>0</v>
      </c>
      <c r="U13" s="66">
        <f>Tableau37[[#This Row],[Colonne25]]</f>
        <v>0</v>
      </c>
      <c r="V13" s="66">
        <f>Tableau378[[#This Row],[Colonne25]]</f>
        <v>0</v>
      </c>
      <c r="W13" s="66">
        <f>Tableau3789[[#This Row],[Colonne25]]</f>
        <v>0</v>
      </c>
      <c r="X13" s="108"/>
      <c r="Y13" s="137">
        <f>Tableau3[[#This Row],[Colonne30]]</f>
        <v>0</v>
      </c>
      <c r="Z13" s="66">
        <f>Tableau37[[#This Row],[Colonne30]]</f>
        <v>0</v>
      </c>
      <c r="AA13" s="66">
        <f>Tableau378[[#This Row],[Colonne30]]</f>
        <v>0</v>
      </c>
      <c r="AB13" s="66">
        <f>Tableau3789[[#This Row],[Colonne30]]</f>
        <v>0</v>
      </c>
      <c r="AC13" s="108"/>
      <c r="AD13" s="140"/>
      <c r="AE13" s="137">
        <f>Tableau3[[#This Row],[Colonne34]]</f>
        <v>0</v>
      </c>
      <c r="AF13" s="66">
        <f>Tableau37[[#This Row],[Colonne34]]</f>
        <v>0</v>
      </c>
      <c r="AG13" s="66">
        <f>Tableau378[[#This Row],[Colonne34]]</f>
        <v>0</v>
      </c>
      <c r="AH13" s="66">
        <f>Tableau3789[[#This Row],[Colonne34]]</f>
        <v>0</v>
      </c>
      <c r="AI13" s="108"/>
      <c r="AJ13" s="137">
        <f>Tableau3[[#This Row],[Colonne37]]</f>
        <v>0</v>
      </c>
      <c r="AK13" s="66">
        <f>Tableau37[[#This Row],[Colonne37]]</f>
        <v>0</v>
      </c>
      <c r="AL13" s="66">
        <f>Tableau378[[#This Row],[Colonne37]]</f>
        <v>0</v>
      </c>
      <c r="AM13" s="66">
        <f>Tableau3789[[#This Row],[Colonne37]]</f>
        <v>0</v>
      </c>
      <c r="AN13" s="108"/>
      <c r="AO13" s="140"/>
      <c r="AP13" s="137">
        <f>Tableau3[[#This Row],[Colonne41]]</f>
        <v>0</v>
      </c>
      <c r="AQ13" s="66">
        <f>Tableau37[[#This Row],[Colonne41]]</f>
        <v>0</v>
      </c>
      <c r="AR13" s="66">
        <f>Tableau378[[#This Row],[Colonne41]]</f>
        <v>0</v>
      </c>
      <c r="AS13" s="66">
        <f>Tableau3789[[#This Row],[Colonne41]]</f>
        <v>0</v>
      </c>
      <c r="AT13" s="108"/>
      <c r="AU13" s="137">
        <f>Tableau3[[#This Row],[Colonne45]]</f>
        <v>0</v>
      </c>
      <c r="AV13" s="66">
        <f>Tableau37[[#This Row],[Colonne45]]</f>
        <v>0</v>
      </c>
      <c r="AW13" s="66">
        <f>Tableau378[[#This Row],[Colonne45]]</f>
        <v>0</v>
      </c>
      <c r="AX13" s="66">
        <f>Tableau3789[[#This Row],[Colonne45]]</f>
        <v>0</v>
      </c>
      <c r="AY13" s="108"/>
      <c r="AZ13" s="140"/>
      <c r="BA13" s="137">
        <f>Tableau3[[#This Row],[Colonne49]]</f>
        <v>0</v>
      </c>
      <c r="BB13" s="66">
        <f>Tableau37[[#This Row],[Colonne49]]</f>
        <v>0</v>
      </c>
      <c r="BC13" s="66">
        <f>Tableau378[[#This Row],[Colonne49]]</f>
        <v>0</v>
      </c>
      <c r="BD13" s="66">
        <f>Tableau3789[[#This Row],[Colonne49]]</f>
        <v>0</v>
      </c>
      <c r="BE13" s="108"/>
      <c r="BF13" s="137">
        <f>Tableau3[[#This Row],[Colonne56]]</f>
        <v>0</v>
      </c>
      <c r="BG13" s="66">
        <f>Tableau37[[#This Row],[Colonne56]]</f>
        <v>0</v>
      </c>
      <c r="BH13" s="66">
        <f>Tableau378[[#This Row],[Colonne56]]</f>
        <v>0</v>
      </c>
      <c r="BI13" s="66">
        <f>Tableau3789[[#This Row],[Colonne56]]</f>
        <v>0</v>
      </c>
      <c r="BJ13" s="108"/>
      <c r="BK13" s="176"/>
    </row>
    <row r="14" spans="1:63" x14ac:dyDescent="0.2">
      <c r="A14" s="66">
        <f>'LISTING PROMO'!C12</f>
        <v>0</v>
      </c>
      <c r="B14" s="66">
        <f>'LISTING PROMO'!E12</f>
        <v>0</v>
      </c>
      <c r="C14" s="105"/>
      <c r="D14" s="137">
        <f>Tableau3[[#This Row],[Colonne11]]</f>
        <v>0</v>
      </c>
      <c r="E14" s="66">
        <f>Tableau37[[#This Row],[Colonne11]]</f>
        <v>0</v>
      </c>
      <c r="F14" s="66">
        <f>Tableau378[[#This Row],[Colonne11]]</f>
        <v>0</v>
      </c>
      <c r="G14" s="66">
        <f>Tableau3789[[#This Row],[Colonne11]]</f>
        <v>0</v>
      </c>
      <c r="H14" s="108"/>
      <c r="I14" s="137">
        <f>Tableau3[[#This Row],[Colonne15]]</f>
        <v>0</v>
      </c>
      <c r="J14" s="66">
        <f>Tableau37[[#This Row],[Colonne15]]</f>
        <v>0</v>
      </c>
      <c r="K14" s="66">
        <f>Tableau378[[#This Row],[Colonne15]]</f>
        <v>0</v>
      </c>
      <c r="L14" s="66">
        <f>Tableau3789[[#This Row],[Colonne15]]</f>
        <v>0</v>
      </c>
      <c r="M14" s="108"/>
      <c r="N14" s="140"/>
      <c r="O14" s="137">
        <f>Tableau3[[#This Row],[Colonne20]]</f>
        <v>0</v>
      </c>
      <c r="P14" s="66">
        <f>Tableau37[[#This Row],[Colonne20]]</f>
        <v>0</v>
      </c>
      <c r="Q14" s="66">
        <f>Tableau378[[#This Row],[Colonne20]]</f>
        <v>0</v>
      </c>
      <c r="R14" s="66">
        <f>Tableau3789[[#This Row],[Colonne20]]</f>
        <v>0</v>
      </c>
      <c r="S14" s="108"/>
      <c r="T14" s="137">
        <f>Tableau3[[#This Row],[Colonne25]]</f>
        <v>0</v>
      </c>
      <c r="U14" s="66">
        <f>Tableau37[[#This Row],[Colonne25]]</f>
        <v>0</v>
      </c>
      <c r="V14" s="66">
        <f>Tableau378[[#This Row],[Colonne25]]</f>
        <v>0</v>
      </c>
      <c r="W14" s="66">
        <f>Tableau3789[[#This Row],[Colonne25]]</f>
        <v>0</v>
      </c>
      <c r="X14" s="108"/>
      <c r="Y14" s="137">
        <f>Tableau3[[#This Row],[Colonne30]]</f>
        <v>0</v>
      </c>
      <c r="Z14" s="66">
        <f>Tableau37[[#This Row],[Colonne30]]</f>
        <v>0</v>
      </c>
      <c r="AA14" s="66">
        <f>Tableau378[[#This Row],[Colonne30]]</f>
        <v>0</v>
      </c>
      <c r="AB14" s="66">
        <f>Tableau3789[[#This Row],[Colonne30]]</f>
        <v>0</v>
      </c>
      <c r="AC14" s="108"/>
      <c r="AD14" s="140"/>
      <c r="AE14" s="137">
        <f>Tableau3[[#This Row],[Colonne34]]</f>
        <v>0</v>
      </c>
      <c r="AF14" s="66">
        <f>Tableau37[[#This Row],[Colonne34]]</f>
        <v>0</v>
      </c>
      <c r="AG14" s="66">
        <f>Tableau378[[#This Row],[Colonne34]]</f>
        <v>0</v>
      </c>
      <c r="AH14" s="66">
        <f>Tableau3789[[#This Row],[Colonne34]]</f>
        <v>0</v>
      </c>
      <c r="AI14" s="108"/>
      <c r="AJ14" s="137">
        <f>Tableau3[[#This Row],[Colonne37]]</f>
        <v>0</v>
      </c>
      <c r="AK14" s="66">
        <f>Tableau37[[#This Row],[Colonne37]]</f>
        <v>0</v>
      </c>
      <c r="AL14" s="66">
        <f>Tableau378[[#This Row],[Colonne37]]</f>
        <v>0</v>
      </c>
      <c r="AM14" s="66">
        <f>Tableau3789[[#This Row],[Colonne37]]</f>
        <v>0</v>
      </c>
      <c r="AN14" s="108"/>
      <c r="AO14" s="140"/>
      <c r="AP14" s="137">
        <f>Tableau3[[#This Row],[Colonne41]]</f>
        <v>0</v>
      </c>
      <c r="AQ14" s="66">
        <f>Tableau37[[#This Row],[Colonne41]]</f>
        <v>0</v>
      </c>
      <c r="AR14" s="66">
        <f>Tableau378[[#This Row],[Colonne41]]</f>
        <v>0</v>
      </c>
      <c r="AS14" s="66">
        <f>Tableau3789[[#This Row],[Colonne41]]</f>
        <v>0</v>
      </c>
      <c r="AT14" s="108"/>
      <c r="AU14" s="137">
        <f>Tableau3[[#This Row],[Colonne45]]</f>
        <v>0</v>
      </c>
      <c r="AV14" s="66">
        <f>Tableau37[[#This Row],[Colonne45]]</f>
        <v>0</v>
      </c>
      <c r="AW14" s="66">
        <f>Tableau378[[#This Row],[Colonne45]]</f>
        <v>0</v>
      </c>
      <c r="AX14" s="66">
        <f>Tableau3789[[#This Row],[Colonne45]]</f>
        <v>0</v>
      </c>
      <c r="AY14" s="108"/>
      <c r="AZ14" s="140"/>
      <c r="BA14" s="137">
        <f>Tableau3[[#This Row],[Colonne49]]</f>
        <v>0</v>
      </c>
      <c r="BB14" s="66">
        <f>Tableau37[[#This Row],[Colonne49]]</f>
        <v>0</v>
      </c>
      <c r="BC14" s="66">
        <f>Tableau378[[#This Row],[Colonne49]]</f>
        <v>0</v>
      </c>
      <c r="BD14" s="66">
        <f>Tableau3789[[#This Row],[Colonne49]]</f>
        <v>0</v>
      </c>
      <c r="BE14" s="108"/>
      <c r="BF14" s="137">
        <f>Tableau3[[#This Row],[Colonne56]]</f>
        <v>0</v>
      </c>
      <c r="BG14" s="66">
        <f>Tableau37[[#This Row],[Colonne56]]</f>
        <v>0</v>
      </c>
      <c r="BH14" s="66">
        <f>Tableau378[[#This Row],[Colonne56]]</f>
        <v>0</v>
      </c>
      <c r="BI14" s="66">
        <f>Tableau3789[[#This Row],[Colonne56]]</f>
        <v>0</v>
      </c>
      <c r="BJ14" s="108"/>
      <c r="BK14" s="176"/>
    </row>
    <row r="15" spans="1:63" x14ac:dyDescent="0.2">
      <c r="A15" s="66">
        <f>'LISTING PROMO'!C13</f>
        <v>0</v>
      </c>
      <c r="B15" s="66">
        <f>'LISTING PROMO'!E13</f>
        <v>0</v>
      </c>
      <c r="C15" s="105"/>
      <c r="D15" s="137">
        <f>Tableau3[[#This Row],[Colonne11]]</f>
        <v>0</v>
      </c>
      <c r="E15" s="66">
        <f>Tableau37[[#This Row],[Colonne11]]</f>
        <v>0</v>
      </c>
      <c r="F15" s="66">
        <f>Tableau378[[#This Row],[Colonne11]]</f>
        <v>0</v>
      </c>
      <c r="G15" s="66">
        <f>Tableau3789[[#This Row],[Colonne11]]</f>
        <v>0</v>
      </c>
      <c r="H15" s="108"/>
      <c r="I15" s="137">
        <f>Tableau3[[#This Row],[Colonne15]]</f>
        <v>0</v>
      </c>
      <c r="J15" s="66">
        <f>Tableau37[[#This Row],[Colonne15]]</f>
        <v>0</v>
      </c>
      <c r="K15" s="66">
        <f>Tableau378[[#This Row],[Colonne15]]</f>
        <v>0</v>
      </c>
      <c r="L15" s="66">
        <f>Tableau3789[[#This Row],[Colonne15]]</f>
        <v>0</v>
      </c>
      <c r="M15" s="108"/>
      <c r="N15" s="140"/>
      <c r="O15" s="137">
        <f>Tableau3[[#This Row],[Colonne20]]</f>
        <v>0</v>
      </c>
      <c r="P15" s="66">
        <f>Tableau37[[#This Row],[Colonne20]]</f>
        <v>0</v>
      </c>
      <c r="Q15" s="66">
        <f>Tableau378[[#This Row],[Colonne20]]</f>
        <v>0</v>
      </c>
      <c r="R15" s="66">
        <f>Tableau3789[[#This Row],[Colonne20]]</f>
        <v>0</v>
      </c>
      <c r="S15" s="108"/>
      <c r="T15" s="137">
        <f>Tableau3[[#This Row],[Colonne25]]</f>
        <v>0</v>
      </c>
      <c r="U15" s="66">
        <f>Tableau37[[#This Row],[Colonne25]]</f>
        <v>0</v>
      </c>
      <c r="V15" s="66">
        <f>Tableau378[[#This Row],[Colonne25]]</f>
        <v>0</v>
      </c>
      <c r="W15" s="66">
        <f>Tableau3789[[#This Row],[Colonne25]]</f>
        <v>0</v>
      </c>
      <c r="X15" s="108"/>
      <c r="Y15" s="137">
        <f>Tableau3[[#This Row],[Colonne30]]</f>
        <v>0</v>
      </c>
      <c r="Z15" s="66">
        <f>Tableau37[[#This Row],[Colonne30]]</f>
        <v>0</v>
      </c>
      <c r="AA15" s="66">
        <f>Tableau378[[#This Row],[Colonne30]]</f>
        <v>0</v>
      </c>
      <c r="AB15" s="66">
        <f>Tableau3789[[#This Row],[Colonne30]]</f>
        <v>0</v>
      </c>
      <c r="AC15" s="108"/>
      <c r="AD15" s="140"/>
      <c r="AE15" s="137">
        <f>Tableau3[[#This Row],[Colonne34]]</f>
        <v>0</v>
      </c>
      <c r="AF15" s="66">
        <f>Tableau37[[#This Row],[Colonne34]]</f>
        <v>0</v>
      </c>
      <c r="AG15" s="66">
        <f>Tableau378[[#This Row],[Colonne34]]</f>
        <v>0</v>
      </c>
      <c r="AH15" s="66">
        <f>Tableau3789[[#This Row],[Colonne34]]</f>
        <v>0</v>
      </c>
      <c r="AI15" s="108"/>
      <c r="AJ15" s="137">
        <f>Tableau3[[#This Row],[Colonne37]]</f>
        <v>0</v>
      </c>
      <c r="AK15" s="66">
        <f>Tableau37[[#This Row],[Colonne37]]</f>
        <v>0</v>
      </c>
      <c r="AL15" s="66">
        <f>Tableau378[[#This Row],[Colonne37]]</f>
        <v>0</v>
      </c>
      <c r="AM15" s="66">
        <f>Tableau3789[[#This Row],[Colonne37]]</f>
        <v>0</v>
      </c>
      <c r="AN15" s="108"/>
      <c r="AO15" s="140"/>
      <c r="AP15" s="137">
        <f>Tableau3[[#This Row],[Colonne41]]</f>
        <v>0</v>
      </c>
      <c r="AQ15" s="66">
        <f>Tableau37[[#This Row],[Colonne41]]</f>
        <v>0</v>
      </c>
      <c r="AR15" s="66">
        <f>Tableau378[[#This Row],[Colonne41]]</f>
        <v>0</v>
      </c>
      <c r="AS15" s="66">
        <f>Tableau3789[[#This Row],[Colonne41]]</f>
        <v>0</v>
      </c>
      <c r="AT15" s="108"/>
      <c r="AU15" s="137">
        <f>Tableau3[[#This Row],[Colonne45]]</f>
        <v>0</v>
      </c>
      <c r="AV15" s="66">
        <f>Tableau37[[#This Row],[Colonne45]]</f>
        <v>0</v>
      </c>
      <c r="AW15" s="66">
        <f>Tableau378[[#This Row],[Colonne45]]</f>
        <v>0</v>
      </c>
      <c r="AX15" s="66">
        <f>Tableau3789[[#This Row],[Colonne45]]</f>
        <v>0</v>
      </c>
      <c r="AY15" s="108"/>
      <c r="AZ15" s="140"/>
      <c r="BA15" s="137">
        <f>Tableau3[[#This Row],[Colonne49]]</f>
        <v>0</v>
      </c>
      <c r="BB15" s="66">
        <f>Tableau37[[#This Row],[Colonne49]]</f>
        <v>0</v>
      </c>
      <c r="BC15" s="66">
        <f>Tableau378[[#This Row],[Colonne49]]</f>
        <v>0</v>
      </c>
      <c r="BD15" s="66">
        <f>Tableau3789[[#This Row],[Colonne49]]</f>
        <v>0</v>
      </c>
      <c r="BE15" s="108"/>
      <c r="BF15" s="137">
        <f>Tableau3[[#This Row],[Colonne56]]</f>
        <v>0</v>
      </c>
      <c r="BG15" s="66">
        <f>Tableau37[[#This Row],[Colonne56]]</f>
        <v>0</v>
      </c>
      <c r="BH15" s="66">
        <f>Tableau378[[#This Row],[Colonne56]]</f>
        <v>0</v>
      </c>
      <c r="BI15" s="66">
        <f>Tableau3789[[#This Row],[Colonne56]]</f>
        <v>0</v>
      </c>
      <c r="BJ15" s="108"/>
      <c r="BK15" s="176"/>
    </row>
    <row r="16" spans="1:63" x14ac:dyDescent="0.2">
      <c r="A16" s="66">
        <f>'LISTING PROMO'!C14</f>
        <v>0</v>
      </c>
      <c r="B16" s="66">
        <f>'LISTING PROMO'!E14</f>
        <v>0</v>
      </c>
      <c r="C16" s="105"/>
      <c r="D16" s="137">
        <f>Tableau3[[#This Row],[Colonne11]]</f>
        <v>0</v>
      </c>
      <c r="E16" s="66">
        <f>Tableau37[[#This Row],[Colonne11]]</f>
        <v>0</v>
      </c>
      <c r="F16" s="66">
        <f>Tableau378[[#This Row],[Colonne11]]</f>
        <v>0</v>
      </c>
      <c r="G16" s="66">
        <f>Tableau3789[[#This Row],[Colonne11]]</f>
        <v>0</v>
      </c>
      <c r="H16" s="108"/>
      <c r="I16" s="137">
        <f>Tableau3[[#This Row],[Colonne15]]</f>
        <v>0</v>
      </c>
      <c r="J16" s="66">
        <f>Tableau37[[#This Row],[Colonne15]]</f>
        <v>0</v>
      </c>
      <c r="K16" s="66">
        <f>Tableau378[[#This Row],[Colonne15]]</f>
        <v>0</v>
      </c>
      <c r="L16" s="66">
        <f>Tableau3789[[#This Row],[Colonne15]]</f>
        <v>0</v>
      </c>
      <c r="M16" s="108"/>
      <c r="N16" s="140"/>
      <c r="O16" s="137">
        <f>Tableau3[[#This Row],[Colonne20]]</f>
        <v>0</v>
      </c>
      <c r="P16" s="66">
        <f>Tableau37[[#This Row],[Colonne20]]</f>
        <v>0</v>
      </c>
      <c r="Q16" s="66">
        <f>Tableau378[[#This Row],[Colonne20]]</f>
        <v>0</v>
      </c>
      <c r="R16" s="66">
        <f>Tableau3789[[#This Row],[Colonne20]]</f>
        <v>0</v>
      </c>
      <c r="S16" s="108"/>
      <c r="T16" s="137">
        <f>Tableau3[[#This Row],[Colonne25]]</f>
        <v>0</v>
      </c>
      <c r="U16" s="66">
        <f>Tableau37[[#This Row],[Colonne25]]</f>
        <v>0</v>
      </c>
      <c r="V16" s="66">
        <f>Tableau378[[#This Row],[Colonne25]]</f>
        <v>0</v>
      </c>
      <c r="W16" s="66">
        <f>Tableau3789[[#This Row],[Colonne25]]</f>
        <v>0</v>
      </c>
      <c r="X16" s="108"/>
      <c r="Y16" s="137">
        <f>Tableau3[[#This Row],[Colonne30]]</f>
        <v>0</v>
      </c>
      <c r="Z16" s="66">
        <f>Tableau37[[#This Row],[Colonne30]]</f>
        <v>0</v>
      </c>
      <c r="AA16" s="66">
        <f>Tableau378[[#This Row],[Colonne30]]</f>
        <v>0</v>
      </c>
      <c r="AB16" s="66">
        <f>Tableau3789[[#This Row],[Colonne30]]</f>
        <v>0</v>
      </c>
      <c r="AC16" s="108"/>
      <c r="AD16" s="140"/>
      <c r="AE16" s="137">
        <f>Tableau3[[#This Row],[Colonne34]]</f>
        <v>0</v>
      </c>
      <c r="AF16" s="66">
        <f>Tableau37[[#This Row],[Colonne34]]</f>
        <v>0</v>
      </c>
      <c r="AG16" s="66">
        <f>Tableau378[[#This Row],[Colonne34]]</f>
        <v>0</v>
      </c>
      <c r="AH16" s="66">
        <f>Tableau3789[[#This Row],[Colonne34]]</f>
        <v>0</v>
      </c>
      <c r="AI16" s="108"/>
      <c r="AJ16" s="137">
        <f>Tableau3[[#This Row],[Colonne37]]</f>
        <v>0</v>
      </c>
      <c r="AK16" s="66">
        <f>Tableau37[[#This Row],[Colonne37]]</f>
        <v>0</v>
      </c>
      <c r="AL16" s="66">
        <f>Tableau378[[#This Row],[Colonne37]]</f>
        <v>0</v>
      </c>
      <c r="AM16" s="66">
        <f>Tableau3789[[#This Row],[Colonne37]]</f>
        <v>0</v>
      </c>
      <c r="AN16" s="108"/>
      <c r="AO16" s="140"/>
      <c r="AP16" s="137">
        <f>Tableau3[[#This Row],[Colonne41]]</f>
        <v>0</v>
      </c>
      <c r="AQ16" s="66">
        <f>Tableau37[[#This Row],[Colonne41]]</f>
        <v>0</v>
      </c>
      <c r="AR16" s="66">
        <f>Tableau378[[#This Row],[Colonne41]]</f>
        <v>0</v>
      </c>
      <c r="AS16" s="66">
        <f>Tableau3789[[#This Row],[Colonne41]]</f>
        <v>0</v>
      </c>
      <c r="AT16" s="108"/>
      <c r="AU16" s="137">
        <f>Tableau3[[#This Row],[Colonne45]]</f>
        <v>0</v>
      </c>
      <c r="AV16" s="66">
        <f>Tableau37[[#This Row],[Colonne45]]</f>
        <v>0</v>
      </c>
      <c r="AW16" s="66">
        <f>Tableau378[[#This Row],[Colonne45]]</f>
        <v>0</v>
      </c>
      <c r="AX16" s="66">
        <f>Tableau3789[[#This Row],[Colonne45]]</f>
        <v>0</v>
      </c>
      <c r="AY16" s="108"/>
      <c r="AZ16" s="140"/>
      <c r="BA16" s="137">
        <f>Tableau3[[#This Row],[Colonne49]]</f>
        <v>0</v>
      </c>
      <c r="BB16" s="66">
        <f>Tableau37[[#This Row],[Colonne49]]</f>
        <v>0</v>
      </c>
      <c r="BC16" s="66">
        <f>Tableau378[[#This Row],[Colonne49]]</f>
        <v>0</v>
      </c>
      <c r="BD16" s="66">
        <f>Tableau3789[[#This Row],[Colonne49]]</f>
        <v>0</v>
      </c>
      <c r="BE16" s="108"/>
      <c r="BF16" s="137">
        <f>Tableau3[[#This Row],[Colonne56]]</f>
        <v>0</v>
      </c>
      <c r="BG16" s="66">
        <f>Tableau37[[#This Row],[Colonne56]]</f>
        <v>0</v>
      </c>
      <c r="BH16" s="66">
        <f>Tableau378[[#This Row],[Colonne56]]</f>
        <v>0</v>
      </c>
      <c r="BI16" s="66">
        <f>Tableau3789[[#This Row],[Colonne56]]</f>
        <v>0</v>
      </c>
      <c r="BJ16" s="108"/>
      <c r="BK16" s="176"/>
    </row>
    <row r="17" spans="1:63" x14ac:dyDescent="0.2">
      <c r="A17" s="66">
        <f>'LISTING PROMO'!C15</f>
        <v>0</v>
      </c>
      <c r="B17" s="66">
        <f>'LISTING PROMO'!E15</f>
        <v>0</v>
      </c>
      <c r="C17" s="105"/>
      <c r="D17" s="137">
        <f>Tableau3[[#This Row],[Colonne11]]</f>
        <v>0</v>
      </c>
      <c r="E17" s="66">
        <f>Tableau37[[#This Row],[Colonne11]]</f>
        <v>0</v>
      </c>
      <c r="F17" s="66">
        <f>Tableau378[[#This Row],[Colonne11]]</f>
        <v>0</v>
      </c>
      <c r="G17" s="66">
        <f>Tableau3789[[#This Row],[Colonne11]]</f>
        <v>0</v>
      </c>
      <c r="H17" s="108"/>
      <c r="I17" s="137">
        <f>Tableau3[[#This Row],[Colonne15]]</f>
        <v>0</v>
      </c>
      <c r="J17" s="66">
        <f>Tableau37[[#This Row],[Colonne15]]</f>
        <v>0</v>
      </c>
      <c r="K17" s="66">
        <f>Tableau378[[#This Row],[Colonne15]]</f>
        <v>0</v>
      </c>
      <c r="L17" s="66">
        <f>Tableau3789[[#This Row],[Colonne15]]</f>
        <v>0</v>
      </c>
      <c r="M17" s="108"/>
      <c r="N17" s="140"/>
      <c r="O17" s="137">
        <f>Tableau3[[#This Row],[Colonne20]]</f>
        <v>0</v>
      </c>
      <c r="P17" s="66">
        <f>Tableau37[[#This Row],[Colonne20]]</f>
        <v>0</v>
      </c>
      <c r="Q17" s="66">
        <f>Tableau378[[#This Row],[Colonne20]]</f>
        <v>0</v>
      </c>
      <c r="R17" s="66">
        <f>Tableau3789[[#This Row],[Colonne20]]</f>
        <v>0</v>
      </c>
      <c r="S17" s="108"/>
      <c r="T17" s="137">
        <f>Tableau3[[#This Row],[Colonne25]]</f>
        <v>0</v>
      </c>
      <c r="U17" s="66">
        <f>Tableau37[[#This Row],[Colonne25]]</f>
        <v>0</v>
      </c>
      <c r="V17" s="66">
        <f>Tableau378[[#This Row],[Colonne25]]</f>
        <v>0</v>
      </c>
      <c r="W17" s="66">
        <f>Tableau3789[[#This Row],[Colonne25]]</f>
        <v>0</v>
      </c>
      <c r="X17" s="108"/>
      <c r="Y17" s="137">
        <f>Tableau3[[#This Row],[Colonne30]]</f>
        <v>0</v>
      </c>
      <c r="Z17" s="66">
        <f>Tableau37[[#This Row],[Colonne30]]</f>
        <v>0</v>
      </c>
      <c r="AA17" s="66">
        <f>Tableau378[[#This Row],[Colonne30]]</f>
        <v>0</v>
      </c>
      <c r="AB17" s="66">
        <f>Tableau3789[[#This Row],[Colonne30]]</f>
        <v>0</v>
      </c>
      <c r="AC17" s="108"/>
      <c r="AD17" s="140"/>
      <c r="AE17" s="137">
        <f>Tableau3[[#This Row],[Colonne34]]</f>
        <v>0</v>
      </c>
      <c r="AF17" s="66">
        <f>Tableau37[[#This Row],[Colonne34]]</f>
        <v>0</v>
      </c>
      <c r="AG17" s="66">
        <f>Tableau378[[#This Row],[Colonne34]]</f>
        <v>0</v>
      </c>
      <c r="AH17" s="66">
        <f>Tableau3789[[#This Row],[Colonne34]]</f>
        <v>0</v>
      </c>
      <c r="AI17" s="108"/>
      <c r="AJ17" s="137">
        <f>Tableau3[[#This Row],[Colonne37]]</f>
        <v>0</v>
      </c>
      <c r="AK17" s="66">
        <f>Tableau37[[#This Row],[Colonne37]]</f>
        <v>0</v>
      </c>
      <c r="AL17" s="66">
        <f>Tableau378[[#This Row],[Colonne37]]</f>
        <v>0</v>
      </c>
      <c r="AM17" s="66">
        <f>Tableau3789[[#This Row],[Colonne37]]</f>
        <v>0</v>
      </c>
      <c r="AN17" s="108"/>
      <c r="AO17" s="140"/>
      <c r="AP17" s="137">
        <f>Tableau3[[#This Row],[Colonne41]]</f>
        <v>0</v>
      </c>
      <c r="AQ17" s="66">
        <f>Tableau37[[#This Row],[Colonne41]]</f>
        <v>0</v>
      </c>
      <c r="AR17" s="66">
        <f>Tableau378[[#This Row],[Colonne41]]</f>
        <v>0</v>
      </c>
      <c r="AS17" s="66">
        <f>Tableau3789[[#This Row],[Colonne41]]</f>
        <v>0</v>
      </c>
      <c r="AT17" s="108"/>
      <c r="AU17" s="137">
        <f>Tableau3[[#This Row],[Colonne45]]</f>
        <v>0</v>
      </c>
      <c r="AV17" s="66">
        <f>Tableau37[[#This Row],[Colonne45]]</f>
        <v>0</v>
      </c>
      <c r="AW17" s="66">
        <f>Tableau378[[#This Row],[Colonne45]]</f>
        <v>0</v>
      </c>
      <c r="AX17" s="66">
        <f>Tableau3789[[#This Row],[Colonne45]]</f>
        <v>0</v>
      </c>
      <c r="AY17" s="108"/>
      <c r="AZ17" s="140"/>
      <c r="BA17" s="137">
        <f>Tableau3[[#This Row],[Colonne49]]</f>
        <v>0</v>
      </c>
      <c r="BB17" s="66">
        <f>Tableau37[[#This Row],[Colonne49]]</f>
        <v>0</v>
      </c>
      <c r="BC17" s="66">
        <f>Tableau378[[#This Row],[Colonne49]]</f>
        <v>0</v>
      </c>
      <c r="BD17" s="66">
        <f>Tableau3789[[#This Row],[Colonne49]]</f>
        <v>0</v>
      </c>
      <c r="BE17" s="108"/>
      <c r="BF17" s="137">
        <f>Tableau3[[#This Row],[Colonne56]]</f>
        <v>0</v>
      </c>
      <c r="BG17" s="66">
        <f>Tableau37[[#This Row],[Colonne56]]</f>
        <v>0</v>
      </c>
      <c r="BH17" s="66">
        <f>Tableau378[[#This Row],[Colonne56]]</f>
        <v>0</v>
      </c>
      <c r="BI17" s="66">
        <f>Tableau3789[[#This Row],[Colonne56]]</f>
        <v>0</v>
      </c>
      <c r="BJ17" s="108"/>
      <c r="BK17" s="176"/>
    </row>
    <row r="18" spans="1:63" x14ac:dyDescent="0.2">
      <c r="A18" s="66">
        <f>'LISTING PROMO'!C16</f>
        <v>0</v>
      </c>
      <c r="B18" s="66">
        <f>'LISTING PROMO'!E16</f>
        <v>0</v>
      </c>
      <c r="C18" s="105"/>
      <c r="D18" s="137">
        <f>Tableau3[[#This Row],[Colonne11]]</f>
        <v>0</v>
      </c>
      <c r="E18" s="66">
        <f>Tableau37[[#This Row],[Colonne11]]</f>
        <v>0</v>
      </c>
      <c r="F18" s="66">
        <f>Tableau378[[#This Row],[Colonne11]]</f>
        <v>0</v>
      </c>
      <c r="G18" s="66">
        <f>Tableau3789[[#This Row],[Colonne11]]</f>
        <v>0</v>
      </c>
      <c r="H18" s="108"/>
      <c r="I18" s="137">
        <f>Tableau3[[#This Row],[Colonne15]]</f>
        <v>0</v>
      </c>
      <c r="J18" s="66">
        <f>Tableau37[[#This Row],[Colonne15]]</f>
        <v>0</v>
      </c>
      <c r="K18" s="66">
        <f>Tableau378[[#This Row],[Colonne15]]</f>
        <v>0</v>
      </c>
      <c r="L18" s="66">
        <f>Tableau3789[[#This Row],[Colonne15]]</f>
        <v>0</v>
      </c>
      <c r="M18" s="108"/>
      <c r="N18" s="140"/>
      <c r="O18" s="137">
        <f>Tableau3[[#This Row],[Colonne20]]</f>
        <v>0</v>
      </c>
      <c r="P18" s="66">
        <f>Tableau37[[#This Row],[Colonne20]]</f>
        <v>0</v>
      </c>
      <c r="Q18" s="66">
        <f>Tableau378[[#This Row],[Colonne20]]</f>
        <v>0</v>
      </c>
      <c r="R18" s="66">
        <f>Tableau3789[[#This Row],[Colonne20]]</f>
        <v>0</v>
      </c>
      <c r="S18" s="108"/>
      <c r="T18" s="137">
        <f>Tableau3[[#This Row],[Colonne25]]</f>
        <v>0</v>
      </c>
      <c r="U18" s="66">
        <f>Tableau37[[#This Row],[Colonne25]]</f>
        <v>0</v>
      </c>
      <c r="V18" s="66">
        <f>Tableau378[[#This Row],[Colonne25]]</f>
        <v>0</v>
      </c>
      <c r="W18" s="66">
        <f>Tableau3789[[#This Row],[Colonne25]]</f>
        <v>0</v>
      </c>
      <c r="X18" s="108"/>
      <c r="Y18" s="137">
        <f>Tableau3[[#This Row],[Colonne30]]</f>
        <v>0</v>
      </c>
      <c r="Z18" s="66">
        <f>Tableau37[[#This Row],[Colonne30]]</f>
        <v>0</v>
      </c>
      <c r="AA18" s="66">
        <f>Tableau378[[#This Row],[Colonne30]]</f>
        <v>0</v>
      </c>
      <c r="AB18" s="66">
        <f>Tableau3789[[#This Row],[Colonne30]]</f>
        <v>0</v>
      </c>
      <c r="AC18" s="108"/>
      <c r="AD18" s="140"/>
      <c r="AE18" s="137">
        <f>Tableau3[[#This Row],[Colonne34]]</f>
        <v>0</v>
      </c>
      <c r="AF18" s="66">
        <f>Tableau37[[#This Row],[Colonne34]]</f>
        <v>0</v>
      </c>
      <c r="AG18" s="66">
        <f>Tableau378[[#This Row],[Colonne34]]</f>
        <v>0</v>
      </c>
      <c r="AH18" s="66">
        <f>Tableau3789[[#This Row],[Colonne34]]</f>
        <v>0</v>
      </c>
      <c r="AI18" s="108"/>
      <c r="AJ18" s="137">
        <f>Tableau3[[#This Row],[Colonne37]]</f>
        <v>0</v>
      </c>
      <c r="AK18" s="66">
        <f>Tableau37[[#This Row],[Colonne37]]</f>
        <v>0</v>
      </c>
      <c r="AL18" s="66">
        <f>Tableau378[[#This Row],[Colonne37]]</f>
        <v>0</v>
      </c>
      <c r="AM18" s="66">
        <f>Tableau3789[[#This Row],[Colonne37]]</f>
        <v>0</v>
      </c>
      <c r="AN18" s="108"/>
      <c r="AO18" s="140"/>
      <c r="AP18" s="137">
        <f>Tableau3[[#This Row],[Colonne41]]</f>
        <v>0</v>
      </c>
      <c r="AQ18" s="66">
        <f>Tableau37[[#This Row],[Colonne41]]</f>
        <v>0</v>
      </c>
      <c r="AR18" s="66">
        <f>Tableau378[[#This Row],[Colonne41]]</f>
        <v>0</v>
      </c>
      <c r="AS18" s="66">
        <f>Tableau3789[[#This Row],[Colonne41]]</f>
        <v>0</v>
      </c>
      <c r="AT18" s="108"/>
      <c r="AU18" s="137">
        <f>Tableau3[[#This Row],[Colonne45]]</f>
        <v>0</v>
      </c>
      <c r="AV18" s="66">
        <f>Tableau37[[#This Row],[Colonne45]]</f>
        <v>0</v>
      </c>
      <c r="AW18" s="66">
        <f>Tableau378[[#This Row],[Colonne45]]</f>
        <v>0</v>
      </c>
      <c r="AX18" s="66">
        <f>Tableau3789[[#This Row],[Colonne45]]</f>
        <v>0</v>
      </c>
      <c r="AY18" s="108"/>
      <c r="AZ18" s="140"/>
      <c r="BA18" s="137">
        <f>Tableau3[[#This Row],[Colonne49]]</f>
        <v>0</v>
      </c>
      <c r="BB18" s="66">
        <f>Tableau37[[#This Row],[Colonne49]]</f>
        <v>0</v>
      </c>
      <c r="BC18" s="66">
        <f>Tableau378[[#This Row],[Colonne49]]</f>
        <v>0</v>
      </c>
      <c r="BD18" s="66">
        <f>Tableau3789[[#This Row],[Colonne49]]</f>
        <v>0</v>
      </c>
      <c r="BE18" s="108"/>
      <c r="BF18" s="137">
        <f>Tableau3[[#This Row],[Colonne56]]</f>
        <v>0</v>
      </c>
      <c r="BG18" s="66">
        <f>Tableau37[[#This Row],[Colonne56]]</f>
        <v>0</v>
      </c>
      <c r="BH18" s="66">
        <f>Tableau378[[#This Row],[Colonne56]]</f>
        <v>0</v>
      </c>
      <c r="BI18" s="66">
        <f>Tableau3789[[#This Row],[Colonne56]]</f>
        <v>0</v>
      </c>
      <c r="BJ18" s="108"/>
      <c r="BK18" s="176"/>
    </row>
    <row r="19" spans="1:63" x14ac:dyDescent="0.2">
      <c r="A19" s="66">
        <f>'LISTING PROMO'!C17</f>
        <v>0</v>
      </c>
      <c r="B19" s="66">
        <f>'LISTING PROMO'!E17</f>
        <v>0</v>
      </c>
      <c r="C19" s="105"/>
      <c r="D19" s="137">
        <f>Tableau3[[#This Row],[Colonne11]]</f>
        <v>0</v>
      </c>
      <c r="E19" s="66">
        <f>Tableau37[[#This Row],[Colonne11]]</f>
        <v>0</v>
      </c>
      <c r="F19" s="66">
        <f>Tableau378[[#This Row],[Colonne11]]</f>
        <v>0</v>
      </c>
      <c r="G19" s="66">
        <f>Tableau3789[[#This Row],[Colonne11]]</f>
        <v>0</v>
      </c>
      <c r="H19" s="108"/>
      <c r="I19" s="137">
        <f>Tableau3[[#This Row],[Colonne15]]</f>
        <v>0</v>
      </c>
      <c r="J19" s="66">
        <f>Tableau37[[#This Row],[Colonne15]]</f>
        <v>0</v>
      </c>
      <c r="K19" s="66">
        <f>Tableau378[[#This Row],[Colonne15]]</f>
        <v>0</v>
      </c>
      <c r="L19" s="66">
        <f>Tableau3789[[#This Row],[Colonne15]]</f>
        <v>0</v>
      </c>
      <c r="M19" s="108"/>
      <c r="N19" s="140"/>
      <c r="O19" s="137">
        <f>Tableau3[[#This Row],[Colonne20]]</f>
        <v>0</v>
      </c>
      <c r="P19" s="66">
        <f>Tableau37[[#This Row],[Colonne20]]</f>
        <v>0</v>
      </c>
      <c r="Q19" s="66">
        <f>Tableau378[[#This Row],[Colonne20]]</f>
        <v>0</v>
      </c>
      <c r="R19" s="66">
        <f>Tableau3789[[#This Row],[Colonne20]]</f>
        <v>0</v>
      </c>
      <c r="S19" s="108"/>
      <c r="T19" s="137">
        <f>Tableau3[[#This Row],[Colonne25]]</f>
        <v>0</v>
      </c>
      <c r="U19" s="66">
        <f>Tableau37[[#This Row],[Colonne25]]</f>
        <v>0</v>
      </c>
      <c r="V19" s="66">
        <f>Tableau378[[#This Row],[Colonne25]]</f>
        <v>0</v>
      </c>
      <c r="W19" s="66">
        <f>Tableau3789[[#This Row],[Colonne25]]</f>
        <v>0</v>
      </c>
      <c r="X19" s="108"/>
      <c r="Y19" s="137">
        <f>Tableau3[[#This Row],[Colonne30]]</f>
        <v>0</v>
      </c>
      <c r="Z19" s="66">
        <f>Tableau37[[#This Row],[Colonne30]]</f>
        <v>0</v>
      </c>
      <c r="AA19" s="66">
        <f>Tableau378[[#This Row],[Colonne30]]</f>
        <v>0</v>
      </c>
      <c r="AB19" s="66">
        <f>Tableau3789[[#This Row],[Colonne30]]</f>
        <v>0</v>
      </c>
      <c r="AC19" s="108"/>
      <c r="AD19" s="140"/>
      <c r="AE19" s="137">
        <f>Tableau3[[#This Row],[Colonne34]]</f>
        <v>0</v>
      </c>
      <c r="AF19" s="66">
        <f>Tableau37[[#This Row],[Colonne34]]</f>
        <v>0</v>
      </c>
      <c r="AG19" s="66">
        <f>Tableau378[[#This Row],[Colonne34]]</f>
        <v>0</v>
      </c>
      <c r="AH19" s="66">
        <f>Tableau3789[[#This Row],[Colonne34]]</f>
        <v>0</v>
      </c>
      <c r="AI19" s="108"/>
      <c r="AJ19" s="137">
        <f>Tableau3[[#This Row],[Colonne37]]</f>
        <v>0</v>
      </c>
      <c r="AK19" s="66">
        <f>Tableau37[[#This Row],[Colonne37]]</f>
        <v>0</v>
      </c>
      <c r="AL19" s="66">
        <f>Tableau378[[#This Row],[Colonne37]]</f>
        <v>0</v>
      </c>
      <c r="AM19" s="66">
        <f>Tableau3789[[#This Row],[Colonne37]]</f>
        <v>0</v>
      </c>
      <c r="AN19" s="108"/>
      <c r="AO19" s="140"/>
      <c r="AP19" s="137">
        <f>Tableau3[[#This Row],[Colonne41]]</f>
        <v>0</v>
      </c>
      <c r="AQ19" s="66">
        <f>Tableau37[[#This Row],[Colonne41]]</f>
        <v>0</v>
      </c>
      <c r="AR19" s="66">
        <f>Tableau378[[#This Row],[Colonne41]]</f>
        <v>0</v>
      </c>
      <c r="AS19" s="66">
        <f>Tableau3789[[#This Row],[Colonne41]]</f>
        <v>0</v>
      </c>
      <c r="AT19" s="108"/>
      <c r="AU19" s="137">
        <f>Tableau3[[#This Row],[Colonne45]]</f>
        <v>0</v>
      </c>
      <c r="AV19" s="66">
        <f>Tableau37[[#This Row],[Colonne45]]</f>
        <v>0</v>
      </c>
      <c r="AW19" s="66">
        <f>Tableau378[[#This Row],[Colonne45]]</f>
        <v>0</v>
      </c>
      <c r="AX19" s="66">
        <f>Tableau3789[[#This Row],[Colonne45]]</f>
        <v>0</v>
      </c>
      <c r="AY19" s="108"/>
      <c r="AZ19" s="140"/>
      <c r="BA19" s="137">
        <f>Tableau3[[#This Row],[Colonne49]]</f>
        <v>0</v>
      </c>
      <c r="BB19" s="66">
        <f>Tableau37[[#This Row],[Colonne49]]</f>
        <v>0</v>
      </c>
      <c r="BC19" s="66">
        <f>Tableau378[[#This Row],[Colonne49]]</f>
        <v>0</v>
      </c>
      <c r="BD19" s="66">
        <f>Tableau3789[[#This Row],[Colonne49]]</f>
        <v>0</v>
      </c>
      <c r="BE19" s="108"/>
      <c r="BF19" s="137">
        <f>Tableau3[[#This Row],[Colonne56]]</f>
        <v>0</v>
      </c>
      <c r="BG19" s="66">
        <f>Tableau37[[#This Row],[Colonne56]]</f>
        <v>0</v>
      </c>
      <c r="BH19" s="66">
        <f>Tableau378[[#This Row],[Colonne56]]</f>
        <v>0</v>
      </c>
      <c r="BI19" s="66">
        <f>Tableau3789[[#This Row],[Colonne56]]</f>
        <v>0</v>
      </c>
      <c r="BJ19" s="108"/>
      <c r="BK19" s="176"/>
    </row>
    <row r="20" spans="1:63" x14ac:dyDescent="0.2">
      <c r="A20" s="66">
        <f>'LISTING PROMO'!C18</f>
        <v>0</v>
      </c>
      <c r="B20" s="66">
        <f>'LISTING PROMO'!E18</f>
        <v>0</v>
      </c>
      <c r="C20" s="105"/>
      <c r="D20" s="137">
        <f>Tableau3[[#This Row],[Colonne11]]</f>
        <v>0</v>
      </c>
      <c r="E20" s="66">
        <f>Tableau37[[#This Row],[Colonne11]]</f>
        <v>0</v>
      </c>
      <c r="F20" s="66">
        <f>Tableau378[[#This Row],[Colonne11]]</f>
        <v>0</v>
      </c>
      <c r="G20" s="66">
        <f>Tableau3789[[#This Row],[Colonne11]]</f>
        <v>0</v>
      </c>
      <c r="H20" s="108"/>
      <c r="I20" s="137">
        <f>Tableau3[[#This Row],[Colonne15]]</f>
        <v>0</v>
      </c>
      <c r="J20" s="66">
        <f>Tableau37[[#This Row],[Colonne15]]</f>
        <v>0</v>
      </c>
      <c r="K20" s="66">
        <f>Tableau378[[#This Row],[Colonne15]]</f>
        <v>0</v>
      </c>
      <c r="L20" s="66">
        <f>Tableau3789[[#This Row],[Colonne15]]</f>
        <v>0</v>
      </c>
      <c r="M20" s="108"/>
      <c r="N20" s="140"/>
      <c r="O20" s="137">
        <f>Tableau3[[#This Row],[Colonne20]]</f>
        <v>0</v>
      </c>
      <c r="P20" s="66">
        <f>Tableau37[[#This Row],[Colonne20]]</f>
        <v>0</v>
      </c>
      <c r="Q20" s="66">
        <f>Tableau378[[#This Row],[Colonne20]]</f>
        <v>0</v>
      </c>
      <c r="R20" s="66">
        <f>Tableau3789[[#This Row],[Colonne20]]</f>
        <v>0</v>
      </c>
      <c r="S20" s="108"/>
      <c r="T20" s="137">
        <f>Tableau3[[#This Row],[Colonne25]]</f>
        <v>0</v>
      </c>
      <c r="U20" s="66">
        <f>Tableau37[[#This Row],[Colonne25]]</f>
        <v>0</v>
      </c>
      <c r="V20" s="66">
        <f>Tableau378[[#This Row],[Colonne25]]</f>
        <v>0</v>
      </c>
      <c r="W20" s="66">
        <f>Tableau3789[[#This Row],[Colonne25]]</f>
        <v>0</v>
      </c>
      <c r="X20" s="108"/>
      <c r="Y20" s="137">
        <f>Tableau3[[#This Row],[Colonne30]]</f>
        <v>0</v>
      </c>
      <c r="Z20" s="66">
        <f>Tableau37[[#This Row],[Colonne30]]</f>
        <v>0</v>
      </c>
      <c r="AA20" s="66">
        <f>Tableau378[[#This Row],[Colonne30]]</f>
        <v>0</v>
      </c>
      <c r="AB20" s="66">
        <f>Tableau3789[[#This Row],[Colonne30]]</f>
        <v>0</v>
      </c>
      <c r="AC20" s="108"/>
      <c r="AD20" s="140"/>
      <c r="AE20" s="137">
        <f>Tableau3[[#This Row],[Colonne34]]</f>
        <v>0</v>
      </c>
      <c r="AF20" s="66">
        <f>Tableau37[[#This Row],[Colonne34]]</f>
        <v>0</v>
      </c>
      <c r="AG20" s="66">
        <f>Tableau378[[#This Row],[Colonne34]]</f>
        <v>0</v>
      </c>
      <c r="AH20" s="66">
        <f>Tableau3789[[#This Row],[Colonne34]]</f>
        <v>0</v>
      </c>
      <c r="AI20" s="108"/>
      <c r="AJ20" s="137">
        <f>Tableau3[[#This Row],[Colonne37]]</f>
        <v>0</v>
      </c>
      <c r="AK20" s="66">
        <f>Tableau37[[#This Row],[Colonne37]]</f>
        <v>0</v>
      </c>
      <c r="AL20" s="66">
        <f>Tableau378[[#This Row],[Colonne37]]</f>
        <v>0</v>
      </c>
      <c r="AM20" s="66">
        <f>Tableau3789[[#This Row],[Colonne37]]</f>
        <v>0</v>
      </c>
      <c r="AN20" s="108"/>
      <c r="AO20" s="140"/>
      <c r="AP20" s="137">
        <f>Tableau3[[#This Row],[Colonne41]]</f>
        <v>0</v>
      </c>
      <c r="AQ20" s="66">
        <f>Tableau37[[#This Row],[Colonne41]]</f>
        <v>0</v>
      </c>
      <c r="AR20" s="66">
        <f>Tableau378[[#This Row],[Colonne41]]</f>
        <v>0</v>
      </c>
      <c r="AS20" s="66">
        <f>Tableau3789[[#This Row],[Colonne41]]</f>
        <v>0</v>
      </c>
      <c r="AT20" s="108"/>
      <c r="AU20" s="137">
        <f>Tableau3[[#This Row],[Colonne45]]</f>
        <v>0</v>
      </c>
      <c r="AV20" s="66">
        <f>Tableau37[[#This Row],[Colonne45]]</f>
        <v>0</v>
      </c>
      <c r="AW20" s="66">
        <f>Tableau378[[#This Row],[Colonne45]]</f>
        <v>0</v>
      </c>
      <c r="AX20" s="66">
        <f>Tableau3789[[#This Row],[Colonne45]]</f>
        <v>0</v>
      </c>
      <c r="AY20" s="108"/>
      <c r="AZ20" s="140"/>
      <c r="BA20" s="137">
        <f>Tableau3[[#This Row],[Colonne49]]</f>
        <v>0</v>
      </c>
      <c r="BB20" s="66">
        <f>Tableau37[[#This Row],[Colonne49]]</f>
        <v>0</v>
      </c>
      <c r="BC20" s="66">
        <f>Tableau378[[#This Row],[Colonne49]]</f>
        <v>0</v>
      </c>
      <c r="BD20" s="66">
        <f>Tableau3789[[#This Row],[Colonne49]]</f>
        <v>0</v>
      </c>
      <c r="BE20" s="108"/>
      <c r="BF20" s="137">
        <f>Tableau3[[#This Row],[Colonne56]]</f>
        <v>0</v>
      </c>
      <c r="BG20" s="66">
        <f>Tableau37[[#This Row],[Colonne56]]</f>
        <v>0</v>
      </c>
      <c r="BH20" s="66">
        <f>Tableau378[[#This Row],[Colonne56]]</f>
        <v>0</v>
      </c>
      <c r="BI20" s="66">
        <f>Tableau3789[[#This Row],[Colonne56]]</f>
        <v>0</v>
      </c>
      <c r="BJ20" s="108"/>
      <c r="BK20" s="176"/>
    </row>
    <row r="21" spans="1:63" x14ac:dyDescent="0.2">
      <c r="A21" s="66">
        <f>'LISTING PROMO'!C19</f>
        <v>0</v>
      </c>
      <c r="B21" s="66">
        <f>'LISTING PROMO'!E19</f>
        <v>0</v>
      </c>
      <c r="C21" s="105"/>
      <c r="D21" s="137">
        <f>Tableau3[[#This Row],[Colonne11]]</f>
        <v>0</v>
      </c>
      <c r="E21" s="66">
        <f>Tableau37[[#This Row],[Colonne11]]</f>
        <v>0</v>
      </c>
      <c r="F21" s="66">
        <f>Tableau378[[#This Row],[Colonne11]]</f>
        <v>0</v>
      </c>
      <c r="G21" s="66">
        <f>Tableau3789[[#This Row],[Colonne11]]</f>
        <v>0</v>
      </c>
      <c r="H21" s="108"/>
      <c r="I21" s="137">
        <f>Tableau3[[#This Row],[Colonne15]]</f>
        <v>0</v>
      </c>
      <c r="J21" s="66">
        <f>Tableau37[[#This Row],[Colonne15]]</f>
        <v>0</v>
      </c>
      <c r="K21" s="66">
        <f>Tableau378[[#This Row],[Colonne15]]</f>
        <v>0</v>
      </c>
      <c r="L21" s="66">
        <f>Tableau3789[[#This Row],[Colonne15]]</f>
        <v>0</v>
      </c>
      <c r="M21" s="108"/>
      <c r="N21" s="140"/>
      <c r="O21" s="137">
        <f>Tableau3[[#This Row],[Colonne20]]</f>
        <v>0</v>
      </c>
      <c r="P21" s="66">
        <f>Tableau37[[#This Row],[Colonne20]]</f>
        <v>0</v>
      </c>
      <c r="Q21" s="66">
        <f>Tableau378[[#This Row],[Colonne20]]</f>
        <v>0</v>
      </c>
      <c r="R21" s="66">
        <f>Tableau3789[[#This Row],[Colonne20]]</f>
        <v>0</v>
      </c>
      <c r="S21" s="108"/>
      <c r="T21" s="137">
        <f>Tableau3[[#This Row],[Colonne25]]</f>
        <v>0</v>
      </c>
      <c r="U21" s="66">
        <f>Tableau37[[#This Row],[Colonne25]]</f>
        <v>0</v>
      </c>
      <c r="V21" s="66">
        <f>Tableau378[[#This Row],[Colonne25]]</f>
        <v>0</v>
      </c>
      <c r="W21" s="66">
        <f>Tableau3789[[#This Row],[Colonne25]]</f>
        <v>0</v>
      </c>
      <c r="X21" s="108"/>
      <c r="Y21" s="137">
        <f>Tableau3[[#This Row],[Colonne30]]</f>
        <v>0</v>
      </c>
      <c r="Z21" s="66">
        <f>Tableau37[[#This Row],[Colonne30]]</f>
        <v>0</v>
      </c>
      <c r="AA21" s="66">
        <f>Tableau378[[#This Row],[Colonne30]]</f>
        <v>0</v>
      </c>
      <c r="AB21" s="66">
        <f>Tableau3789[[#This Row],[Colonne30]]</f>
        <v>0</v>
      </c>
      <c r="AC21" s="108"/>
      <c r="AD21" s="140"/>
      <c r="AE21" s="137">
        <f>Tableau3[[#This Row],[Colonne34]]</f>
        <v>0</v>
      </c>
      <c r="AF21" s="66">
        <f>Tableau37[[#This Row],[Colonne34]]</f>
        <v>0</v>
      </c>
      <c r="AG21" s="66">
        <f>Tableau378[[#This Row],[Colonne34]]</f>
        <v>0</v>
      </c>
      <c r="AH21" s="66">
        <f>Tableau3789[[#This Row],[Colonne34]]</f>
        <v>0</v>
      </c>
      <c r="AI21" s="108"/>
      <c r="AJ21" s="137">
        <f>Tableau3[[#This Row],[Colonne37]]</f>
        <v>0</v>
      </c>
      <c r="AK21" s="66">
        <f>Tableau37[[#This Row],[Colonne37]]</f>
        <v>0</v>
      </c>
      <c r="AL21" s="66">
        <f>Tableau378[[#This Row],[Colonne37]]</f>
        <v>0</v>
      </c>
      <c r="AM21" s="66">
        <f>Tableau3789[[#This Row],[Colonne37]]</f>
        <v>0</v>
      </c>
      <c r="AN21" s="108"/>
      <c r="AO21" s="140"/>
      <c r="AP21" s="137">
        <f>Tableau3[[#This Row],[Colonne41]]</f>
        <v>0</v>
      </c>
      <c r="AQ21" s="66">
        <f>Tableau37[[#This Row],[Colonne41]]</f>
        <v>0</v>
      </c>
      <c r="AR21" s="66">
        <f>Tableau378[[#This Row],[Colonne41]]</f>
        <v>0</v>
      </c>
      <c r="AS21" s="66">
        <f>Tableau3789[[#This Row],[Colonne41]]</f>
        <v>0</v>
      </c>
      <c r="AT21" s="108"/>
      <c r="AU21" s="137">
        <f>Tableau3[[#This Row],[Colonne45]]</f>
        <v>0</v>
      </c>
      <c r="AV21" s="66">
        <f>Tableau37[[#This Row],[Colonne45]]</f>
        <v>0</v>
      </c>
      <c r="AW21" s="66">
        <f>Tableau378[[#This Row],[Colonne45]]</f>
        <v>0</v>
      </c>
      <c r="AX21" s="66">
        <f>Tableau3789[[#This Row],[Colonne45]]</f>
        <v>0</v>
      </c>
      <c r="AY21" s="108"/>
      <c r="AZ21" s="140"/>
      <c r="BA21" s="137">
        <f>Tableau3[[#This Row],[Colonne49]]</f>
        <v>0</v>
      </c>
      <c r="BB21" s="66">
        <f>Tableau37[[#This Row],[Colonne49]]</f>
        <v>0</v>
      </c>
      <c r="BC21" s="66">
        <f>Tableau378[[#This Row],[Colonne49]]</f>
        <v>0</v>
      </c>
      <c r="BD21" s="66">
        <f>Tableau3789[[#This Row],[Colonne49]]</f>
        <v>0</v>
      </c>
      <c r="BE21" s="108"/>
      <c r="BF21" s="137">
        <f>Tableau3[[#This Row],[Colonne56]]</f>
        <v>0</v>
      </c>
      <c r="BG21" s="66">
        <f>Tableau37[[#This Row],[Colonne56]]</f>
        <v>0</v>
      </c>
      <c r="BH21" s="66">
        <f>Tableau378[[#This Row],[Colonne56]]</f>
        <v>0</v>
      </c>
      <c r="BI21" s="66">
        <f>Tableau3789[[#This Row],[Colonne56]]</f>
        <v>0</v>
      </c>
      <c r="BJ21" s="108"/>
      <c r="BK21" s="176"/>
    </row>
    <row r="22" spans="1:63" x14ac:dyDescent="0.2">
      <c r="A22" s="66">
        <f>'LISTING PROMO'!C20</f>
        <v>0</v>
      </c>
      <c r="B22" s="66">
        <f>'LISTING PROMO'!E20</f>
        <v>0</v>
      </c>
      <c r="C22" s="105"/>
      <c r="D22" s="137">
        <f>Tableau3[[#This Row],[Colonne11]]</f>
        <v>0</v>
      </c>
      <c r="E22" s="66">
        <f>Tableau37[[#This Row],[Colonne11]]</f>
        <v>0</v>
      </c>
      <c r="F22" s="66">
        <f>Tableau378[[#This Row],[Colonne11]]</f>
        <v>0</v>
      </c>
      <c r="G22" s="66">
        <f>Tableau3789[[#This Row],[Colonne11]]</f>
        <v>0</v>
      </c>
      <c r="H22" s="108"/>
      <c r="I22" s="137">
        <f>Tableau3[[#This Row],[Colonne15]]</f>
        <v>0</v>
      </c>
      <c r="J22" s="66">
        <f>Tableau37[[#This Row],[Colonne15]]</f>
        <v>0</v>
      </c>
      <c r="K22" s="66">
        <f>Tableau378[[#This Row],[Colonne15]]</f>
        <v>0</v>
      </c>
      <c r="L22" s="66">
        <f>Tableau3789[[#This Row],[Colonne15]]</f>
        <v>0</v>
      </c>
      <c r="M22" s="108"/>
      <c r="N22" s="140"/>
      <c r="O22" s="137">
        <f>Tableau3[[#This Row],[Colonne20]]</f>
        <v>0</v>
      </c>
      <c r="P22" s="66">
        <f>Tableau37[[#This Row],[Colonne20]]</f>
        <v>0</v>
      </c>
      <c r="Q22" s="66">
        <f>Tableau378[[#This Row],[Colonne20]]</f>
        <v>0</v>
      </c>
      <c r="R22" s="66">
        <f>Tableau3789[[#This Row],[Colonne20]]</f>
        <v>0</v>
      </c>
      <c r="S22" s="108"/>
      <c r="T22" s="137">
        <f>Tableau3[[#This Row],[Colonne25]]</f>
        <v>0</v>
      </c>
      <c r="U22" s="66">
        <f>Tableau37[[#This Row],[Colonne25]]</f>
        <v>0</v>
      </c>
      <c r="V22" s="66">
        <f>Tableau378[[#This Row],[Colonne25]]</f>
        <v>0</v>
      </c>
      <c r="W22" s="66">
        <f>Tableau3789[[#This Row],[Colonne25]]</f>
        <v>0</v>
      </c>
      <c r="X22" s="108"/>
      <c r="Y22" s="137">
        <f>Tableau3[[#This Row],[Colonne30]]</f>
        <v>0</v>
      </c>
      <c r="Z22" s="66">
        <f>Tableau37[[#This Row],[Colonne30]]</f>
        <v>0</v>
      </c>
      <c r="AA22" s="66">
        <f>Tableau378[[#This Row],[Colonne30]]</f>
        <v>0</v>
      </c>
      <c r="AB22" s="66">
        <f>Tableau3789[[#This Row],[Colonne30]]</f>
        <v>0</v>
      </c>
      <c r="AC22" s="108"/>
      <c r="AD22" s="140"/>
      <c r="AE22" s="137">
        <f>Tableau3[[#This Row],[Colonne34]]</f>
        <v>0</v>
      </c>
      <c r="AF22" s="66">
        <f>Tableau37[[#This Row],[Colonne34]]</f>
        <v>0</v>
      </c>
      <c r="AG22" s="66">
        <f>Tableau378[[#This Row],[Colonne34]]</f>
        <v>0</v>
      </c>
      <c r="AH22" s="66">
        <f>Tableau3789[[#This Row],[Colonne34]]</f>
        <v>0</v>
      </c>
      <c r="AI22" s="108"/>
      <c r="AJ22" s="137">
        <f>Tableau3[[#This Row],[Colonne37]]</f>
        <v>0</v>
      </c>
      <c r="AK22" s="66">
        <f>Tableau37[[#This Row],[Colonne37]]</f>
        <v>0</v>
      </c>
      <c r="AL22" s="66">
        <f>Tableau378[[#This Row],[Colonne37]]</f>
        <v>0</v>
      </c>
      <c r="AM22" s="66">
        <f>Tableau3789[[#This Row],[Colonne37]]</f>
        <v>0</v>
      </c>
      <c r="AN22" s="108"/>
      <c r="AO22" s="140"/>
      <c r="AP22" s="137">
        <f>Tableau3[[#This Row],[Colonne41]]</f>
        <v>0</v>
      </c>
      <c r="AQ22" s="66">
        <f>Tableau37[[#This Row],[Colonne41]]</f>
        <v>0</v>
      </c>
      <c r="AR22" s="66">
        <f>Tableau378[[#This Row],[Colonne41]]</f>
        <v>0</v>
      </c>
      <c r="AS22" s="66">
        <f>Tableau3789[[#This Row],[Colonne41]]</f>
        <v>0</v>
      </c>
      <c r="AT22" s="108"/>
      <c r="AU22" s="137">
        <f>Tableau3[[#This Row],[Colonne45]]</f>
        <v>0</v>
      </c>
      <c r="AV22" s="66">
        <f>Tableau37[[#This Row],[Colonne45]]</f>
        <v>0</v>
      </c>
      <c r="AW22" s="66">
        <f>Tableau378[[#This Row],[Colonne45]]</f>
        <v>0</v>
      </c>
      <c r="AX22" s="66">
        <f>Tableau3789[[#This Row],[Colonne45]]</f>
        <v>0</v>
      </c>
      <c r="AY22" s="108"/>
      <c r="AZ22" s="140"/>
      <c r="BA22" s="137">
        <f>Tableau3[[#This Row],[Colonne49]]</f>
        <v>0</v>
      </c>
      <c r="BB22" s="66">
        <f>Tableau37[[#This Row],[Colonne49]]</f>
        <v>0</v>
      </c>
      <c r="BC22" s="66">
        <f>Tableau378[[#This Row],[Colonne49]]</f>
        <v>0</v>
      </c>
      <c r="BD22" s="66">
        <f>Tableau3789[[#This Row],[Colonne49]]</f>
        <v>0</v>
      </c>
      <c r="BE22" s="108"/>
      <c r="BF22" s="137">
        <f>Tableau3[[#This Row],[Colonne56]]</f>
        <v>0</v>
      </c>
      <c r="BG22" s="66">
        <f>Tableau37[[#This Row],[Colonne56]]</f>
        <v>0</v>
      </c>
      <c r="BH22" s="66">
        <f>Tableau378[[#This Row],[Colonne56]]</f>
        <v>0</v>
      </c>
      <c r="BI22" s="66">
        <f>Tableau3789[[#This Row],[Colonne56]]</f>
        <v>0</v>
      </c>
      <c r="BJ22" s="108"/>
      <c r="BK22" s="176"/>
    </row>
    <row r="23" spans="1:63" x14ac:dyDescent="0.2">
      <c r="A23" s="66">
        <f>'LISTING PROMO'!C21</f>
        <v>0</v>
      </c>
      <c r="B23" s="66">
        <f>'LISTING PROMO'!E21</f>
        <v>0</v>
      </c>
      <c r="C23" s="105"/>
      <c r="D23" s="137">
        <f>Tableau3[[#This Row],[Colonne11]]</f>
        <v>0</v>
      </c>
      <c r="E23" s="66">
        <f>Tableau37[[#This Row],[Colonne11]]</f>
        <v>0</v>
      </c>
      <c r="F23" s="66">
        <f>Tableau378[[#This Row],[Colonne11]]</f>
        <v>0</v>
      </c>
      <c r="G23" s="66">
        <f>Tableau3789[[#This Row],[Colonne11]]</f>
        <v>0</v>
      </c>
      <c r="H23" s="108"/>
      <c r="I23" s="137">
        <f>Tableau3[[#This Row],[Colonne15]]</f>
        <v>0</v>
      </c>
      <c r="J23" s="66">
        <f>Tableau37[[#This Row],[Colonne15]]</f>
        <v>0</v>
      </c>
      <c r="K23" s="66">
        <f>Tableau378[[#This Row],[Colonne15]]</f>
        <v>0</v>
      </c>
      <c r="L23" s="66">
        <f>Tableau3789[[#This Row],[Colonne15]]</f>
        <v>0</v>
      </c>
      <c r="M23" s="108"/>
      <c r="N23" s="140"/>
      <c r="O23" s="137">
        <f>Tableau3[[#This Row],[Colonne20]]</f>
        <v>0</v>
      </c>
      <c r="P23" s="66">
        <f>Tableau37[[#This Row],[Colonne20]]</f>
        <v>0</v>
      </c>
      <c r="Q23" s="66">
        <f>Tableau378[[#This Row],[Colonne20]]</f>
        <v>0</v>
      </c>
      <c r="R23" s="66">
        <f>Tableau3789[[#This Row],[Colonne20]]</f>
        <v>0</v>
      </c>
      <c r="S23" s="108"/>
      <c r="T23" s="137">
        <f>Tableau3[[#This Row],[Colonne25]]</f>
        <v>0</v>
      </c>
      <c r="U23" s="66">
        <f>Tableau37[[#This Row],[Colonne25]]</f>
        <v>0</v>
      </c>
      <c r="V23" s="66">
        <f>Tableau378[[#This Row],[Colonne25]]</f>
        <v>0</v>
      </c>
      <c r="W23" s="66">
        <f>Tableau3789[[#This Row],[Colonne25]]</f>
        <v>0</v>
      </c>
      <c r="X23" s="108"/>
      <c r="Y23" s="137">
        <f>Tableau3[[#This Row],[Colonne30]]</f>
        <v>0</v>
      </c>
      <c r="Z23" s="66">
        <f>Tableau37[[#This Row],[Colonne30]]</f>
        <v>0</v>
      </c>
      <c r="AA23" s="66">
        <f>Tableau378[[#This Row],[Colonne30]]</f>
        <v>0</v>
      </c>
      <c r="AB23" s="66">
        <f>Tableau3789[[#This Row],[Colonne30]]</f>
        <v>0</v>
      </c>
      <c r="AC23" s="108"/>
      <c r="AD23" s="140"/>
      <c r="AE23" s="137">
        <f>Tableau3[[#This Row],[Colonne34]]</f>
        <v>0</v>
      </c>
      <c r="AF23" s="66">
        <f>Tableau37[[#This Row],[Colonne34]]</f>
        <v>0</v>
      </c>
      <c r="AG23" s="66">
        <f>Tableau378[[#This Row],[Colonne34]]</f>
        <v>0</v>
      </c>
      <c r="AH23" s="66">
        <f>Tableau3789[[#This Row],[Colonne34]]</f>
        <v>0</v>
      </c>
      <c r="AI23" s="108"/>
      <c r="AJ23" s="137">
        <f>Tableau3[[#This Row],[Colonne37]]</f>
        <v>0</v>
      </c>
      <c r="AK23" s="66">
        <f>Tableau37[[#This Row],[Colonne37]]</f>
        <v>0</v>
      </c>
      <c r="AL23" s="66">
        <f>Tableau378[[#This Row],[Colonne37]]</f>
        <v>0</v>
      </c>
      <c r="AM23" s="66">
        <f>Tableau3789[[#This Row],[Colonne37]]</f>
        <v>0</v>
      </c>
      <c r="AN23" s="108"/>
      <c r="AO23" s="140"/>
      <c r="AP23" s="137">
        <f>Tableau3[[#This Row],[Colonne41]]</f>
        <v>0</v>
      </c>
      <c r="AQ23" s="66">
        <f>Tableau37[[#This Row],[Colonne41]]</f>
        <v>0</v>
      </c>
      <c r="AR23" s="66">
        <f>Tableau378[[#This Row],[Colonne41]]</f>
        <v>0</v>
      </c>
      <c r="AS23" s="66">
        <f>Tableau3789[[#This Row],[Colonne41]]</f>
        <v>0</v>
      </c>
      <c r="AT23" s="108"/>
      <c r="AU23" s="137">
        <f>Tableau3[[#This Row],[Colonne45]]</f>
        <v>0</v>
      </c>
      <c r="AV23" s="66">
        <f>Tableau37[[#This Row],[Colonne45]]</f>
        <v>0</v>
      </c>
      <c r="AW23" s="66">
        <f>Tableau378[[#This Row],[Colonne45]]</f>
        <v>0</v>
      </c>
      <c r="AX23" s="66">
        <f>Tableau3789[[#This Row],[Colonne45]]</f>
        <v>0</v>
      </c>
      <c r="AY23" s="108"/>
      <c r="AZ23" s="140"/>
      <c r="BA23" s="137">
        <f>Tableau3[[#This Row],[Colonne49]]</f>
        <v>0</v>
      </c>
      <c r="BB23" s="66">
        <f>Tableau37[[#This Row],[Colonne49]]</f>
        <v>0</v>
      </c>
      <c r="BC23" s="66">
        <f>Tableau378[[#This Row],[Colonne49]]</f>
        <v>0</v>
      </c>
      <c r="BD23" s="66">
        <f>Tableau3789[[#This Row],[Colonne49]]</f>
        <v>0</v>
      </c>
      <c r="BE23" s="108"/>
      <c r="BF23" s="137">
        <f>Tableau3[[#This Row],[Colonne56]]</f>
        <v>0</v>
      </c>
      <c r="BG23" s="66">
        <f>Tableau37[[#This Row],[Colonne56]]</f>
        <v>0</v>
      </c>
      <c r="BH23" s="66">
        <f>Tableau378[[#This Row],[Colonne56]]</f>
        <v>0</v>
      </c>
      <c r="BI23" s="66">
        <f>Tableau3789[[#This Row],[Colonne56]]</f>
        <v>0</v>
      </c>
      <c r="BJ23" s="108"/>
      <c r="BK23" s="176"/>
    </row>
    <row r="24" spans="1:63" x14ac:dyDescent="0.2">
      <c r="A24" s="66">
        <f>'LISTING PROMO'!C22</f>
        <v>0</v>
      </c>
      <c r="B24" s="66">
        <f>'LISTING PROMO'!E22</f>
        <v>0</v>
      </c>
      <c r="C24" s="105"/>
      <c r="D24" s="137">
        <f>Tableau3[[#This Row],[Colonne11]]</f>
        <v>0</v>
      </c>
      <c r="E24" s="66">
        <f>Tableau37[[#This Row],[Colonne11]]</f>
        <v>0</v>
      </c>
      <c r="F24" s="66">
        <f>Tableau378[[#This Row],[Colonne11]]</f>
        <v>0</v>
      </c>
      <c r="G24" s="66">
        <f>Tableau3789[[#This Row],[Colonne11]]</f>
        <v>0</v>
      </c>
      <c r="H24" s="108"/>
      <c r="I24" s="137">
        <f>Tableau3[[#This Row],[Colonne15]]</f>
        <v>0</v>
      </c>
      <c r="J24" s="66">
        <f>Tableau37[[#This Row],[Colonne15]]</f>
        <v>0</v>
      </c>
      <c r="K24" s="66">
        <f>Tableau378[[#This Row],[Colonne15]]</f>
        <v>0</v>
      </c>
      <c r="L24" s="66">
        <f>Tableau3789[[#This Row],[Colonne15]]</f>
        <v>0</v>
      </c>
      <c r="M24" s="108"/>
      <c r="N24" s="140"/>
      <c r="O24" s="137">
        <f>Tableau3[[#This Row],[Colonne20]]</f>
        <v>0</v>
      </c>
      <c r="P24" s="66">
        <f>Tableau37[[#This Row],[Colonne20]]</f>
        <v>0</v>
      </c>
      <c r="Q24" s="66">
        <f>Tableau378[[#This Row],[Colonne20]]</f>
        <v>0</v>
      </c>
      <c r="R24" s="66">
        <f>Tableau3789[[#This Row],[Colonne20]]</f>
        <v>0</v>
      </c>
      <c r="S24" s="108"/>
      <c r="T24" s="137">
        <f>Tableau3[[#This Row],[Colonne25]]</f>
        <v>0</v>
      </c>
      <c r="U24" s="66">
        <f>Tableau37[[#This Row],[Colonne25]]</f>
        <v>0</v>
      </c>
      <c r="V24" s="66">
        <f>Tableau378[[#This Row],[Colonne25]]</f>
        <v>0</v>
      </c>
      <c r="W24" s="66">
        <f>Tableau3789[[#This Row],[Colonne25]]</f>
        <v>0</v>
      </c>
      <c r="X24" s="108"/>
      <c r="Y24" s="137">
        <f>Tableau3[[#This Row],[Colonne30]]</f>
        <v>0</v>
      </c>
      <c r="Z24" s="66">
        <f>Tableau37[[#This Row],[Colonne30]]</f>
        <v>0</v>
      </c>
      <c r="AA24" s="66">
        <f>Tableau378[[#This Row],[Colonne30]]</f>
        <v>0</v>
      </c>
      <c r="AB24" s="66">
        <f>Tableau3789[[#This Row],[Colonne30]]</f>
        <v>0</v>
      </c>
      <c r="AC24" s="108"/>
      <c r="AD24" s="140"/>
      <c r="AE24" s="137">
        <f>Tableau3[[#This Row],[Colonne34]]</f>
        <v>0</v>
      </c>
      <c r="AF24" s="66">
        <f>Tableau37[[#This Row],[Colonne34]]</f>
        <v>0</v>
      </c>
      <c r="AG24" s="66">
        <f>Tableau378[[#This Row],[Colonne34]]</f>
        <v>0</v>
      </c>
      <c r="AH24" s="66">
        <f>Tableau3789[[#This Row],[Colonne34]]</f>
        <v>0</v>
      </c>
      <c r="AI24" s="108"/>
      <c r="AJ24" s="137">
        <f>Tableau3[[#This Row],[Colonne37]]</f>
        <v>0</v>
      </c>
      <c r="AK24" s="66">
        <f>Tableau37[[#This Row],[Colonne37]]</f>
        <v>0</v>
      </c>
      <c r="AL24" s="66">
        <f>Tableau378[[#This Row],[Colonne37]]</f>
        <v>0</v>
      </c>
      <c r="AM24" s="66">
        <f>Tableau3789[[#This Row],[Colonne37]]</f>
        <v>0</v>
      </c>
      <c r="AN24" s="108"/>
      <c r="AO24" s="140"/>
      <c r="AP24" s="137">
        <f>Tableau3[[#This Row],[Colonne41]]</f>
        <v>0</v>
      </c>
      <c r="AQ24" s="66">
        <f>Tableau37[[#This Row],[Colonne41]]</f>
        <v>0</v>
      </c>
      <c r="AR24" s="66">
        <f>Tableau378[[#This Row],[Colonne41]]</f>
        <v>0</v>
      </c>
      <c r="AS24" s="66">
        <f>Tableau3789[[#This Row],[Colonne41]]</f>
        <v>0</v>
      </c>
      <c r="AT24" s="108"/>
      <c r="AU24" s="137">
        <f>Tableau3[[#This Row],[Colonne45]]</f>
        <v>0</v>
      </c>
      <c r="AV24" s="66">
        <f>Tableau37[[#This Row],[Colonne45]]</f>
        <v>0</v>
      </c>
      <c r="AW24" s="66">
        <f>Tableau378[[#This Row],[Colonne45]]</f>
        <v>0</v>
      </c>
      <c r="AX24" s="66">
        <f>Tableau3789[[#This Row],[Colonne45]]</f>
        <v>0</v>
      </c>
      <c r="AY24" s="108"/>
      <c r="AZ24" s="140"/>
      <c r="BA24" s="137">
        <f>Tableau3[[#This Row],[Colonne49]]</f>
        <v>0</v>
      </c>
      <c r="BB24" s="66">
        <f>Tableau37[[#This Row],[Colonne49]]</f>
        <v>0</v>
      </c>
      <c r="BC24" s="66">
        <f>Tableau378[[#This Row],[Colonne49]]</f>
        <v>0</v>
      </c>
      <c r="BD24" s="66">
        <f>Tableau3789[[#This Row],[Colonne49]]</f>
        <v>0</v>
      </c>
      <c r="BE24" s="108"/>
      <c r="BF24" s="137">
        <f>Tableau3[[#This Row],[Colonne56]]</f>
        <v>0</v>
      </c>
      <c r="BG24" s="66">
        <f>Tableau37[[#This Row],[Colonne56]]</f>
        <v>0</v>
      </c>
      <c r="BH24" s="66">
        <f>Tableau378[[#This Row],[Colonne56]]</f>
        <v>0</v>
      </c>
      <c r="BI24" s="66">
        <f>Tableau3789[[#This Row],[Colonne56]]</f>
        <v>0</v>
      </c>
      <c r="BJ24" s="108"/>
      <c r="BK24" s="176"/>
    </row>
    <row r="25" spans="1:63" x14ac:dyDescent="0.2">
      <c r="A25" s="66">
        <f>'LISTING PROMO'!C23</f>
        <v>0</v>
      </c>
      <c r="B25" s="66">
        <f>'LISTING PROMO'!E23</f>
        <v>0</v>
      </c>
      <c r="C25" s="105"/>
      <c r="D25" s="137">
        <f>Tableau3[[#This Row],[Colonne11]]</f>
        <v>0</v>
      </c>
      <c r="E25" s="66">
        <f>Tableau37[[#This Row],[Colonne11]]</f>
        <v>0</v>
      </c>
      <c r="F25" s="66">
        <f>Tableau378[[#This Row],[Colonne11]]</f>
        <v>0</v>
      </c>
      <c r="G25" s="66">
        <f>Tableau3789[[#This Row],[Colonne11]]</f>
        <v>0</v>
      </c>
      <c r="H25" s="108"/>
      <c r="I25" s="137">
        <f>Tableau3[[#This Row],[Colonne15]]</f>
        <v>0</v>
      </c>
      <c r="J25" s="66">
        <f>Tableau37[[#This Row],[Colonne15]]</f>
        <v>0</v>
      </c>
      <c r="K25" s="66">
        <f>Tableau378[[#This Row],[Colonne15]]</f>
        <v>0</v>
      </c>
      <c r="L25" s="66">
        <f>Tableau3789[[#This Row],[Colonne15]]</f>
        <v>0</v>
      </c>
      <c r="M25" s="108"/>
      <c r="N25" s="140"/>
      <c r="O25" s="137">
        <f>Tableau3[[#This Row],[Colonne20]]</f>
        <v>0</v>
      </c>
      <c r="P25" s="66">
        <f>Tableau37[[#This Row],[Colonne20]]</f>
        <v>0</v>
      </c>
      <c r="Q25" s="66">
        <f>Tableau378[[#This Row],[Colonne20]]</f>
        <v>0</v>
      </c>
      <c r="R25" s="66">
        <f>Tableau3789[[#This Row],[Colonne20]]</f>
        <v>0</v>
      </c>
      <c r="S25" s="108"/>
      <c r="T25" s="137">
        <f>Tableau3[[#This Row],[Colonne25]]</f>
        <v>0</v>
      </c>
      <c r="U25" s="66">
        <f>Tableau37[[#This Row],[Colonne25]]</f>
        <v>0</v>
      </c>
      <c r="V25" s="66">
        <f>Tableau378[[#This Row],[Colonne25]]</f>
        <v>0</v>
      </c>
      <c r="W25" s="66">
        <f>Tableau3789[[#This Row],[Colonne25]]</f>
        <v>0</v>
      </c>
      <c r="X25" s="108"/>
      <c r="Y25" s="137">
        <f>Tableau3[[#This Row],[Colonne30]]</f>
        <v>0</v>
      </c>
      <c r="Z25" s="66">
        <f>Tableau37[[#This Row],[Colonne30]]</f>
        <v>0</v>
      </c>
      <c r="AA25" s="66">
        <f>Tableau378[[#This Row],[Colonne30]]</f>
        <v>0</v>
      </c>
      <c r="AB25" s="66">
        <f>Tableau3789[[#This Row],[Colonne30]]</f>
        <v>0</v>
      </c>
      <c r="AC25" s="108"/>
      <c r="AD25" s="140"/>
      <c r="AE25" s="137">
        <f>Tableau3[[#This Row],[Colonne34]]</f>
        <v>0</v>
      </c>
      <c r="AF25" s="66">
        <f>Tableau37[[#This Row],[Colonne34]]</f>
        <v>0</v>
      </c>
      <c r="AG25" s="66">
        <f>Tableau378[[#This Row],[Colonne34]]</f>
        <v>0</v>
      </c>
      <c r="AH25" s="66">
        <f>Tableau3789[[#This Row],[Colonne34]]</f>
        <v>0</v>
      </c>
      <c r="AI25" s="108"/>
      <c r="AJ25" s="137">
        <f>Tableau3[[#This Row],[Colonne37]]</f>
        <v>0</v>
      </c>
      <c r="AK25" s="66">
        <f>Tableau37[[#This Row],[Colonne37]]</f>
        <v>0</v>
      </c>
      <c r="AL25" s="66">
        <f>Tableau378[[#This Row],[Colonne37]]</f>
        <v>0</v>
      </c>
      <c r="AM25" s="66">
        <f>Tableau3789[[#This Row],[Colonne37]]</f>
        <v>0</v>
      </c>
      <c r="AN25" s="108"/>
      <c r="AO25" s="140"/>
      <c r="AP25" s="137">
        <f>Tableau3[[#This Row],[Colonne41]]</f>
        <v>0</v>
      </c>
      <c r="AQ25" s="66">
        <f>Tableau37[[#This Row],[Colonne41]]</f>
        <v>0</v>
      </c>
      <c r="AR25" s="66">
        <f>Tableau378[[#This Row],[Colonne41]]</f>
        <v>0</v>
      </c>
      <c r="AS25" s="66">
        <f>Tableau3789[[#This Row],[Colonne41]]</f>
        <v>0</v>
      </c>
      <c r="AT25" s="108"/>
      <c r="AU25" s="137">
        <f>Tableau3[[#This Row],[Colonne45]]</f>
        <v>0</v>
      </c>
      <c r="AV25" s="66">
        <f>Tableau37[[#This Row],[Colonne45]]</f>
        <v>0</v>
      </c>
      <c r="AW25" s="66">
        <f>Tableau378[[#This Row],[Colonne45]]</f>
        <v>0</v>
      </c>
      <c r="AX25" s="66">
        <f>Tableau3789[[#This Row],[Colonne45]]</f>
        <v>0</v>
      </c>
      <c r="AY25" s="108"/>
      <c r="AZ25" s="140"/>
      <c r="BA25" s="137">
        <f>Tableau3[[#This Row],[Colonne49]]</f>
        <v>0</v>
      </c>
      <c r="BB25" s="66">
        <f>Tableau37[[#This Row],[Colonne49]]</f>
        <v>0</v>
      </c>
      <c r="BC25" s="66">
        <f>Tableau378[[#This Row],[Colonne49]]</f>
        <v>0</v>
      </c>
      <c r="BD25" s="66">
        <f>Tableau3789[[#This Row],[Colonne49]]</f>
        <v>0</v>
      </c>
      <c r="BE25" s="108"/>
      <c r="BF25" s="137">
        <f>Tableau3[[#This Row],[Colonne56]]</f>
        <v>0</v>
      </c>
      <c r="BG25" s="66">
        <f>Tableau37[[#This Row],[Colonne56]]</f>
        <v>0</v>
      </c>
      <c r="BH25" s="66">
        <f>Tableau378[[#This Row],[Colonne56]]</f>
        <v>0</v>
      </c>
      <c r="BI25" s="66">
        <f>Tableau3789[[#This Row],[Colonne56]]</f>
        <v>0</v>
      </c>
      <c r="BJ25" s="108"/>
      <c r="BK25" s="176"/>
    </row>
    <row r="26" spans="1:63" x14ac:dyDescent="0.2">
      <c r="A26" s="66">
        <f>'LISTING PROMO'!C24</f>
        <v>0</v>
      </c>
      <c r="B26" s="66">
        <f>'LISTING PROMO'!E24</f>
        <v>0</v>
      </c>
      <c r="C26" s="105"/>
      <c r="D26" s="137">
        <f>Tableau3[[#This Row],[Colonne11]]</f>
        <v>0</v>
      </c>
      <c r="E26" s="66">
        <f>Tableau37[[#This Row],[Colonne11]]</f>
        <v>0</v>
      </c>
      <c r="F26" s="66">
        <f>Tableau378[[#This Row],[Colonne11]]</f>
        <v>0</v>
      </c>
      <c r="G26" s="66">
        <f>Tableau3789[[#This Row],[Colonne11]]</f>
        <v>0</v>
      </c>
      <c r="H26" s="108"/>
      <c r="I26" s="137">
        <f>Tableau3[[#This Row],[Colonne15]]</f>
        <v>0</v>
      </c>
      <c r="J26" s="66">
        <f>Tableau37[[#This Row],[Colonne15]]</f>
        <v>0</v>
      </c>
      <c r="K26" s="66">
        <f>Tableau378[[#This Row],[Colonne15]]</f>
        <v>0</v>
      </c>
      <c r="L26" s="66">
        <f>Tableau3789[[#This Row],[Colonne15]]</f>
        <v>0</v>
      </c>
      <c r="M26" s="108"/>
      <c r="N26" s="140"/>
      <c r="O26" s="137">
        <f>Tableau3[[#This Row],[Colonne20]]</f>
        <v>0</v>
      </c>
      <c r="P26" s="66">
        <f>Tableau37[[#This Row],[Colonne20]]</f>
        <v>0</v>
      </c>
      <c r="Q26" s="66">
        <f>Tableau378[[#This Row],[Colonne20]]</f>
        <v>0</v>
      </c>
      <c r="R26" s="66">
        <f>Tableau3789[[#This Row],[Colonne20]]</f>
        <v>0</v>
      </c>
      <c r="S26" s="108"/>
      <c r="T26" s="137">
        <f>Tableau3[[#This Row],[Colonne25]]</f>
        <v>0</v>
      </c>
      <c r="U26" s="66">
        <f>Tableau37[[#This Row],[Colonne25]]</f>
        <v>0</v>
      </c>
      <c r="V26" s="66">
        <f>Tableau378[[#This Row],[Colonne25]]</f>
        <v>0</v>
      </c>
      <c r="W26" s="66">
        <f>Tableau3789[[#This Row],[Colonne25]]</f>
        <v>0</v>
      </c>
      <c r="X26" s="108"/>
      <c r="Y26" s="137">
        <f>Tableau3[[#This Row],[Colonne30]]</f>
        <v>0</v>
      </c>
      <c r="Z26" s="66">
        <f>Tableau37[[#This Row],[Colonne30]]</f>
        <v>0</v>
      </c>
      <c r="AA26" s="66">
        <f>Tableau378[[#This Row],[Colonne30]]</f>
        <v>0</v>
      </c>
      <c r="AB26" s="66">
        <f>Tableau3789[[#This Row],[Colonne30]]</f>
        <v>0</v>
      </c>
      <c r="AC26" s="108"/>
      <c r="AD26" s="140"/>
      <c r="AE26" s="137">
        <f>Tableau3[[#This Row],[Colonne34]]</f>
        <v>0</v>
      </c>
      <c r="AF26" s="66">
        <f>Tableau37[[#This Row],[Colonne34]]</f>
        <v>0</v>
      </c>
      <c r="AG26" s="66">
        <f>Tableau378[[#This Row],[Colonne34]]</f>
        <v>0</v>
      </c>
      <c r="AH26" s="66">
        <f>Tableau3789[[#This Row],[Colonne34]]</f>
        <v>0</v>
      </c>
      <c r="AI26" s="108"/>
      <c r="AJ26" s="137">
        <f>Tableau3[[#This Row],[Colonne37]]</f>
        <v>0</v>
      </c>
      <c r="AK26" s="66">
        <f>Tableau37[[#This Row],[Colonne37]]</f>
        <v>0</v>
      </c>
      <c r="AL26" s="66">
        <f>Tableau378[[#This Row],[Colonne37]]</f>
        <v>0</v>
      </c>
      <c r="AM26" s="66">
        <f>Tableau3789[[#This Row],[Colonne37]]</f>
        <v>0</v>
      </c>
      <c r="AN26" s="108"/>
      <c r="AO26" s="140"/>
      <c r="AP26" s="137">
        <f>Tableau3[[#This Row],[Colonne41]]</f>
        <v>0</v>
      </c>
      <c r="AQ26" s="66">
        <f>Tableau37[[#This Row],[Colonne41]]</f>
        <v>0</v>
      </c>
      <c r="AR26" s="66">
        <f>Tableau378[[#This Row],[Colonne41]]</f>
        <v>0</v>
      </c>
      <c r="AS26" s="66">
        <f>Tableau3789[[#This Row],[Colonne41]]</f>
        <v>0</v>
      </c>
      <c r="AT26" s="108"/>
      <c r="AU26" s="137">
        <f>Tableau3[[#This Row],[Colonne45]]</f>
        <v>0</v>
      </c>
      <c r="AV26" s="66">
        <f>Tableau37[[#This Row],[Colonne45]]</f>
        <v>0</v>
      </c>
      <c r="AW26" s="66">
        <f>Tableau378[[#This Row],[Colonne45]]</f>
        <v>0</v>
      </c>
      <c r="AX26" s="66">
        <f>Tableau3789[[#This Row],[Colonne45]]</f>
        <v>0</v>
      </c>
      <c r="AY26" s="108"/>
      <c r="AZ26" s="140"/>
      <c r="BA26" s="137">
        <f>Tableau3[[#This Row],[Colonne49]]</f>
        <v>0</v>
      </c>
      <c r="BB26" s="66">
        <f>Tableau37[[#This Row],[Colonne49]]</f>
        <v>0</v>
      </c>
      <c r="BC26" s="66">
        <f>Tableau378[[#This Row],[Colonne49]]</f>
        <v>0</v>
      </c>
      <c r="BD26" s="66">
        <f>Tableau3789[[#This Row],[Colonne49]]</f>
        <v>0</v>
      </c>
      <c r="BE26" s="108"/>
      <c r="BF26" s="137">
        <f>Tableau3[[#This Row],[Colonne56]]</f>
        <v>0</v>
      </c>
      <c r="BG26" s="66">
        <f>Tableau37[[#This Row],[Colonne56]]</f>
        <v>0</v>
      </c>
      <c r="BH26" s="66">
        <f>Tableau378[[#This Row],[Colonne56]]</f>
        <v>0</v>
      </c>
      <c r="BI26" s="66">
        <f>Tableau3789[[#This Row],[Colonne56]]</f>
        <v>0</v>
      </c>
      <c r="BJ26" s="108"/>
      <c r="BK26" s="176"/>
    </row>
    <row r="27" spans="1:63" x14ac:dyDescent="0.2">
      <c r="A27" s="66">
        <f>'LISTING PROMO'!C25</f>
        <v>0</v>
      </c>
      <c r="B27" s="66">
        <f>'LISTING PROMO'!E25</f>
        <v>0</v>
      </c>
      <c r="C27" s="105"/>
      <c r="D27" s="137">
        <f>Tableau3[[#This Row],[Colonne11]]</f>
        <v>0</v>
      </c>
      <c r="E27" s="66">
        <f>Tableau37[[#This Row],[Colonne11]]</f>
        <v>0</v>
      </c>
      <c r="F27" s="66">
        <f>Tableau378[[#This Row],[Colonne11]]</f>
        <v>0</v>
      </c>
      <c r="G27" s="66">
        <f>Tableau3789[[#This Row],[Colonne11]]</f>
        <v>0</v>
      </c>
      <c r="H27" s="108"/>
      <c r="I27" s="137">
        <f>Tableau3[[#This Row],[Colonne15]]</f>
        <v>0</v>
      </c>
      <c r="J27" s="66">
        <f>Tableau37[[#This Row],[Colonne15]]</f>
        <v>0</v>
      </c>
      <c r="K27" s="66">
        <f>Tableau378[[#This Row],[Colonne15]]</f>
        <v>0</v>
      </c>
      <c r="L27" s="66">
        <f>Tableau3789[[#This Row],[Colonne15]]</f>
        <v>0</v>
      </c>
      <c r="M27" s="108"/>
      <c r="N27" s="140"/>
      <c r="O27" s="137">
        <f>Tableau3[[#This Row],[Colonne20]]</f>
        <v>0</v>
      </c>
      <c r="P27" s="66">
        <f>Tableau37[[#This Row],[Colonne20]]</f>
        <v>0</v>
      </c>
      <c r="Q27" s="66">
        <f>Tableau378[[#This Row],[Colonne20]]</f>
        <v>0</v>
      </c>
      <c r="R27" s="66">
        <f>Tableau3789[[#This Row],[Colonne20]]</f>
        <v>0</v>
      </c>
      <c r="S27" s="108"/>
      <c r="T27" s="137">
        <f>Tableau3[[#This Row],[Colonne25]]</f>
        <v>0</v>
      </c>
      <c r="U27" s="66">
        <f>Tableau37[[#This Row],[Colonne25]]</f>
        <v>0</v>
      </c>
      <c r="V27" s="66">
        <f>Tableau378[[#This Row],[Colonne25]]</f>
        <v>0</v>
      </c>
      <c r="W27" s="66">
        <f>Tableau3789[[#This Row],[Colonne25]]</f>
        <v>0</v>
      </c>
      <c r="X27" s="108"/>
      <c r="Y27" s="137">
        <f>Tableau3[[#This Row],[Colonne30]]</f>
        <v>0</v>
      </c>
      <c r="Z27" s="66">
        <f>Tableau37[[#This Row],[Colonne30]]</f>
        <v>0</v>
      </c>
      <c r="AA27" s="66">
        <f>Tableau378[[#This Row],[Colonne30]]</f>
        <v>0</v>
      </c>
      <c r="AB27" s="66">
        <f>Tableau3789[[#This Row],[Colonne30]]</f>
        <v>0</v>
      </c>
      <c r="AC27" s="108"/>
      <c r="AD27" s="140"/>
      <c r="AE27" s="137">
        <f>Tableau3[[#This Row],[Colonne34]]</f>
        <v>0</v>
      </c>
      <c r="AF27" s="66">
        <f>Tableau37[[#This Row],[Colonne34]]</f>
        <v>0</v>
      </c>
      <c r="AG27" s="66">
        <f>Tableau378[[#This Row],[Colonne34]]</f>
        <v>0</v>
      </c>
      <c r="AH27" s="66">
        <f>Tableau3789[[#This Row],[Colonne34]]</f>
        <v>0</v>
      </c>
      <c r="AI27" s="108"/>
      <c r="AJ27" s="137">
        <f>Tableau3[[#This Row],[Colonne37]]</f>
        <v>0</v>
      </c>
      <c r="AK27" s="66">
        <f>Tableau37[[#This Row],[Colonne37]]</f>
        <v>0</v>
      </c>
      <c r="AL27" s="66">
        <f>Tableau378[[#This Row],[Colonne37]]</f>
        <v>0</v>
      </c>
      <c r="AM27" s="66">
        <f>Tableau3789[[#This Row],[Colonne37]]</f>
        <v>0</v>
      </c>
      <c r="AN27" s="108"/>
      <c r="AO27" s="140"/>
      <c r="AP27" s="137">
        <f>Tableau3[[#This Row],[Colonne41]]</f>
        <v>0</v>
      </c>
      <c r="AQ27" s="66">
        <f>Tableau37[[#This Row],[Colonne41]]</f>
        <v>0</v>
      </c>
      <c r="AR27" s="66">
        <f>Tableau378[[#This Row],[Colonne41]]</f>
        <v>0</v>
      </c>
      <c r="AS27" s="66">
        <f>Tableau3789[[#This Row],[Colonne41]]</f>
        <v>0</v>
      </c>
      <c r="AT27" s="108"/>
      <c r="AU27" s="137">
        <f>Tableau3[[#This Row],[Colonne45]]</f>
        <v>0</v>
      </c>
      <c r="AV27" s="66">
        <f>Tableau37[[#This Row],[Colonne45]]</f>
        <v>0</v>
      </c>
      <c r="AW27" s="66">
        <f>Tableau378[[#This Row],[Colonne45]]</f>
        <v>0</v>
      </c>
      <c r="AX27" s="66">
        <f>Tableau3789[[#This Row],[Colonne45]]</f>
        <v>0</v>
      </c>
      <c r="AY27" s="108"/>
      <c r="AZ27" s="140"/>
      <c r="BA27" s="137">
        <f>Tableau3[[#This Row],[Colonne49]]</f>
        <v>0</v>
      </c>
      <c r="BB27" s="66">
        <f>Tableau37[[#This Row],[Colonne49]]</f>
        <v>0</v>
      </c>
      <c r="BC27" s="66">
        <f>Tableau378[[#This Row],[Colonne49]]</f>
        <v>0</v>
      </c>
      <c r="BD27" s="66">
        <f>Tableau3789[[#This Row],[Colonne49]]</f>
        <v>0</v>
      </c>
      <c r="BE27" s="108"/>
      <c r="BF27" s="137">
        <f>Tableau3[[#This Row],[Colonne56]]</f>
        <v>0</v>
      </c>
      <c r="BG27" s="66">
        <f>Tableau37[[#This Row],[Colonne56]]</f>
        <v>0</v>
      </c>
      <c r="BH27" s="66">
        <f>Tableau378[[#This Row],[Colonne56]]</f>
        <v>0</v>
      </c>
      <c r="BI27" s="66">
        <f>Tableau3789[[#This Row],[Colonne56]]</f>
        <v>0</v>
      </c>
      <c r="BJ27" s="108"/>
      <c r="BK27" s="176"/>
    </row>
    <row r="28" spans="1:63" x14ac:dyDescent="0.2">
      <c r="A28" s="66">
        <f>'LISTING PROMO'!C26</f>
        <v>0</v>
      </c>
      <c r="B28" s="66">
        <f>'LISTING PROMO'!E26</f>
        <v>0</v>
      </c>
      <c r="C28" s="105"/>
      <c r="D28" s="137">
        <f>Tableau3[[#This Row],[Colonne11]]</f>
        <v>0</v>
      </c>
      <c r="E28" s="66">
        <f>Tableau37[[#This Row],[Colonne11]]</f>
        <v>0</v>
      </c>
      <c r="F28" s="66">
        <f>Tableau378[[#This Row],[Colonne11]]</f>
        <v>0</v>
      </c>
      <c r="G28" s="66">
        <f>Tableau3789[[#This Row],[Colonne11]]</f>
        <v>0</v>
      </c>
      <c r="H28" s="108"/>
      <c r="I28" s="137">
        <f>Tableau3[[#This Row],[Colonne15]]</f>
        <v>0</v>
      </c>
      <c r="J28" s="66">
        <f>Tableau37[[#This Row],[Colonne15]]</f>
        <v>0</v>
      </c>
      <c r="K28" s="66">
        <f>Tableau378[[#This Row],[Colonne15]]</f>
        <v>0</v>
      </c>
      <c r="L28" s="66">
        <f>Tableau3789[[#This Row],[Colonne15]]</f>
        <v>0</v>
      </c>
      <c r="M28" s="108"/>
      <c r="N28" s="140"/>
      <c r="O28" s="137">
        <f>Tableau3[[#This Row],[Colonne20]]</f>
        <v>0</v>
      </c>
      <c r="P28" s="66">
        <f>Tableau37[[#This Row],[Colonne20]]</f>
        <v>0</v>
      </c>
      <c r="Q28" s="66">
        <f>Tableau378[[#This Row],[Colonne20]]</f>
        <v>0</v>
      </c>
      <c r="R28" s="66">
        <f>Tableau3789[[#This Row],[Colonne20]]</f>
        <v>0</v>
      </c>
      <c r="S28" s="108"/>
      <c r="T28" s="137">
        <f>Tableau3[[#This Row],[Colonne25]]</f>
        <v>0</v>
      </c>
      <c r="U28" s="66">
        <f>Tableau37[[#This Row],[Colonne25]]</f>
        <v>0</v>
      </c>
      <c r="V28" s="66">
        <f>Tableau378[[#This Row],[Colonne25]]</f>
        <v>0</v>
      </c>
      <c r="W28" s="66">
        <f>Tableau3789[[#This Row],[Colonne25]]</f>
        <v>0</v>
      </c>
      <c r="X28" s="108"/>
      <c r="Y28" s="137">
        <f>Tableau3[[#This Row],[Colonne30]]</f>
        <v>0</v>
      </c>
      <c r="Z28" s="66">
        <f>Tableau37[[#This Row],[Colonne30]]</f>
        <v>0</v>
      </c>
      <c r="AA28" s="66">
        <f>Tableau378[[#This Row],[Colonne30]]</f>
        <v>0</v>
      </c>
      <c r="AB28" s="66">
        <f>Tableau3789[[#This Row],[Colonne30]]</f>
        <v>0</v>
      </c>
      <c r="AC28" s="108"/>
      <c r="AD28" s="140"/>
      <c r="AE28" s="137">
        <f>Tableau3[[#This Row],[Colonne34]]</f>
        <v>0</v>
      </c>
      <c r="AF28" s="66">
        <f>Tableau37[[#This Row],[Colonne34]]</f>
        <v>0</v>
      </c>
      <c r="AG28" s="66">
        <f>Tableau378[[#This Row],[Colonne34]]</f>
        <v>0</v>
      </c>
      <c r="AH28" s="66">
        <f>Tableau3789[[#This Row],[Colonne34]]</f>
        <v>0</v>
      </c>
      <c r="AI28" s="108"/>
      <c r="AJ28" s="137">
        <f>Tableau3[[#This Row],[Colonne37]]</f>
        <v>0</v>
      </c>
      <c r="AK28" s="66">
        <f>Tableau37[[#This Row],[Colonne37]]</f>
        <v>0</v>
      </c>
      <c r="AL28" s="66">
        <f>Tableau378[[#This Row],[Colonne37]]</f>
        <v>0</v>
      </c>
      <c r="AM28" s="66">
        <f>Tableau3789[[#This Row],[Colonne37]]</f>
        <v>0</v>
      </c>
      <c r="AN28" s="108"/>
      <c r="AO28" s="140"/>
      <c r="AP28" s="137">
        <f>Tableau3[[#This Row],[Colonne41]]</f>
        <v>0</v>
      </c>
      <c r="AQ28" s="66">
        <f>Tableau37[[#This Row],[Colonne41]]</f>
        <v>0</v>
      </c>
      <c r="AR28" s="66">
        <f>Tableau378[[#This Row],[Colonne41]]</f>
        <v>0</v>
      </c>
      <c r="AS28" s="66">
        <f>Tableau3789[[#This Row],[Colonne41]]</f>
        <v>0</v>
      </c>
      <c r="AT28" s="108"/>
      <c r="AU28" s="137">
        <f>Tableau3[[#This Row],[Colonne45]]</f>
        <v>0</v>
      </c>
      <c r="AV28" s="66">
        <f>Tableau37[[#This Row],[Colonne45]]</f>
        <v>0</v>
      </c>
      <c r="AW28" s="66">
        <f>Tableau378[[#This Row],[Colonne45]]</f>
        <v>0</v>
      </c>
      <c r="AX28" s="66">
        <f>Tableau3789[[#This Row],[Colonne45]]</f>
        <v>0</v>
      </c>
      <c r="AY28" s="108"/>
      <c r="AZ28" s="140"/>
      <c r="BA28" s="137">
        <f>Tableau3[[#This Row],[Colonne49]]</f>
        <v>0</v>
      </c>
      <c r="BB28" s="66">
        <f>Tableau37[[#This Row],[Colonne49]]</f>
        <v>0</v>
      </c>
      <c r="BC28" s="66">
        <f>Tableau378[[#This Row],[Colonne49]]</f>
        <v>0</v>
      </c>
      <c r="BD28" s="66">
        <f>Tableau3789[[#This Row],[Colonne49]]</f>
        <v>0</v>
      </c>
      <c r="BE28" s="108"/>
      <c r="BF28" s="137">
        <f>Tableau3[[#This Row],[Colonne56]]</f>
        <v>0</v>
      </c>
      <c r="BG28" s="66">
        <f>Tableau37[[#This Row],[Colonne56]]</f>
        <v>0</v>
      </c>
      <c r="BH28" s="66">
        <f>Tableau378[[#This Row],[Colonne56]]</f>
        <v>0</v>
      </c>
      <c r="BI28" s="66">
        <f>Tableau3789[[#This Row],[Colonne56]]</f>
        <v>0</v>
      </c>
      <c r="BJ28" s="108"/>
      <c r="BK28" s="176"/>
    </row>
    <row r="29" spans="1:63" x14ac:dyDescent="0.2">
      <c r="A29" s="66">
        <f>'LISTING PROMO'!C27</f>
        <v>0</v>
      </c>
      <c r="B29" s="66">
        <f>'LISTING PROMO'!E27</f>
        <v>0</v>
      </c>
      <c r="C29" s="105"/>
      <c r="D29" s="137">
        <f>Tableau3[[#This Row],[Colonne11]]</f>
        <v>0</v>
      </c>
      <c r="E29" s="66">
        <f>Tableau37[[#This Row],[Colonne11]]</f>
        <v>0</v>
      </c>
      <c r="F29" s="66">
        <f>Tableau378[[#This Row],[Colonne11]]</f>
        <v>0</v>
      </c>
      <c r="G29" s="66">
        <f>Tableau3789[[#This Row],[Colonne11]]</f>
        <v>0</v>
      </c>
      <c r="H29" s="108"/>
      <c r="I29" s="137">
        <f>Tableau3[[#This Row],[Colonne15]]</f>
        <v>0</v>
      </c>
      <c r="J29" s="66">
        <f>Tableau37[[#This Row],[Colonne15]]</f>
        <v>0</v>
      </c>
      <c r="K29" s="66">
        <f>Tableau378[[#This Row],[Colonne15]]</f>
        <v>0</v>
      </c>
      <c r="L29" s="66">
        <f>Tableau3789[[#This Row],[Colonne15]]</f>
        <v>0</v>
      </c>
      <c r="M29" s="108"/>
      <c r="N29" s="140"/>
      <c r="O29" s="137">
        <f>Tableau3[[#This Row],[Colonne20]]</f>
        <v>0</v>
      </c>
      <c r="P29" s="66">
        <f>Tableau37[[#This Row],[Colonne20]]</f>
        <v>0</v>
      </c>
      <c r="Q29" s="66">
        <f>Tableau378[[#This Row],[Colonne20]]</f>
        <v>0</v>
      </c>
      <c r="R29" s="66">
        <f>Tableau3789[[#This Row],[Colonne20]]</f>
        <v>0</v>
      </c>
      <c r="S29" s="108"/>
      <c r="T29" s="137">
        <f>Tableau3[[#This Row],[Colonne25]]</f>
        <v>0</v>
      </c>
      <c r="U29" s="66">
        <f>Tableau37[[#This Row],[Colonne25]]</f>
        <v>0</v>
      </c>
      <c r="V29" s="66">
        <f>Tableau378[[#This Row],[Colonne25]]</f>
        <v>0</v>
      </c>
      <c r="W29" s="66">
        <f>Tableau3789[[#This Row],[Colonne25]]</f>
        <v>0</v>
      </c>
      <c r="X29" s="108"/>
      <c r="Y29" s="137">
        <f>Tableau3[[#This Row],[Colonne30]]</f>
        <v>0</v>
      </c>
      <c r="Z29" s="66">
        <f>Tableau37[[#This Row],[Colonne30]]</f>
        <v>0</v>
      </c>
      <c r="AA29" s="66">
        <f>Tableau378[[#This Row],[Colonne30]]</f>
        <v>0</v>
      </c>
      <c r="AB29" s="66">
        <f>Tableau3789[[#This Row],[Colonne30]]</f>
        <v>0</v>
      </c>
      <c r="AC29" s="108"/>
      <c r="AD29" s="140"/>
      <c r="AE29" s="137">
        <f>Tableau3[[#This Row],[Colonne34]]</f>
        <v>0</v>
      </c>
      <c r="AF29" s="66">
        <f>Tableau37[[#This Row],[Colonne34]]</f>
        <v>0</v>
      </c>
      <c r="AG29" s="66">
        <f>Tableau378[[#This Row],[Colonne34]]</f>
        <v>0</v>
      </c>
      <c r="AH29" s="66">
        <f>Tableau3789[[#This Row],[Colonne34]]</f>
        <v>0</v>
      </c>
      <c r="AI29" s="108"/>
      <c r="AJ29" s="137">
        <f>Tableau3[[#This Row],[Colonne37]]</f>
        <v>0</v>
      </c>
      <c r="AK29" s="66">
        <f>Tableau37[[#This Row],[Colonne37]]</f>
        <v>0</v>
      </c>
      <c r="AL29" s="66">
        <f>Tableau378[[#This Row],[Colonne37]]</f>
        <v>0</v>
      </c>
      <c r="AM29" s="66">
        <f>Tableau3789[[#This Row],[Colonne37]]</f>
        <v>0</v>
      </c>
      <c r="AN29" s="108"/>
      <c r="AO29" s="140"/>
      <c r="AP29" s="137">
        <f>Tableau3[[#This Row],[Colonne41]]</f>
        <v>0</v>
      </c>
      <c r="AQ29" s="66">
        <f>Tableau37[[#This Row],[Colonne41]]</f>
        <v>0</v>
      </c>
      <c r="AR29" s="66">
        <f>Tableau378[[#This Row],[Colonne41]]</f>
        <v>0</v>
      </c>
      <c r="AS29" s="66">
        <f>Tableau3789[[#This Row],[Colonne41]]</f>
        <v>0</v>
      </c>
      <c r="AT29" s="108"/>
      <c r="AU29" s="137">
        <f>Tableau3[[#This Row],[Colonne45]]</f>
        <v>0</v>
      </c>
      <c r="AV29" s="66">
        <f>Tableau37[[#This Row],[Colonne45]]</f>
        <v>0</v>
      </c>
      <c r="AW29" s="66">
        <f>Tableau378[[#This Row],[Colonne45]]</f>
        <v>0</v>
      </c>
      <c r="AX29" s="66">
        <f>Tableau3789[[#This Row],[Colonne45]]</f>
        <v>0</v>
      </c>
      <c r="AY29" s="108"/>
      <c r="AZ29" s="140"/>
      <c r="BA29" s="137">
        <f>Tableau3[[#This Row],[Colonne49]]</f>
        <v>0</v>
      </c>
      <c r="BB29" s="66">
        <f>Tableau37[[#This Row],[Colonne49]]</f>
        <v>0</v>
      </c>
      <c r="BC29" s="66">
        <f>Tableau378[[#This Row],[Colonne49]]</f>
        <v>0</v>
      </c>
      <c r="BD29" s="66">
        <f>Tableau3789[[#This Row],[Colonne49]]</f>
        <v>0</v>
      </c>
      <c r="BE29" s="108"/>
      <c r="BF29" s="137">
        <f>Tableau3[[#This Row],[Colonne56]]</f>
        <v>0</v>
      </c>
      <c r="BG29" s="66">
        <f>Tableau37[[#This Row],[Colonne56]]</f>
        <v>0</v>
      </c>
      <c r="BH29" s="66">
        <f>Tableau378[[#This Row],[Colonne56]]</f>
        <v>0</v>
      </c>
      <c r="BI29" s="66">
        <f>Tableau3789[[#This Row],[Colonne56]]</f>
        <v>0</v>
      </c>
      <c r="BJ29" s="108"/>
      <c r="BK29" s="176"/>
    </row>
    <row r="30" spans="1:63" x14ac:dyDescent="0.2">
      <c r="A30" s="66">
        <f>'LISTING PROMO'!C28</f>
        <v>0</v>
      </c>
      <c r="B30" s="66">
        <f>'LISTING PROMO'!E28</f>
        <v>0</v>
      </c>
      <c r="C30" s="105"/>
      <c r="D30" s="137">
        <f>Tableau3[[#This Row],[Colonne11]]</f>
        <v>0</v>
      </c>
      <c r="E30" s="66">
        <f>Tableau37[[#This Row],[Colonne11]]</f>
        <v>0</v>
      </c>
      <c r="F30" s="66">
        <f>Tableau378[[#This Row],[Colonne11]]</f>
        <v>0</v>
      </c>
      <c r="G30" s="66">
        <f>Tableau3789[[#This Row],[Colonne11]]</f>
        <v>0</v>
      </c>
      <c r="H30" s="108"/>
      <c r="I30" s="137">
        <f>Tableau3[[#This Row],[Colonne15]]</f>
        <v>0</v>
      </c>
      <c r="J30" s="66">
        <f>Tableau37[[#This Row],[Colonne15]]</f>
        <v>0</v>
      </c>
      <c r="K30" s="66">
        <f>Tableau378[[#This Row],[Colonne15]]</f>
        <v>0</v>
      </c>
      <c r="L30" s="66">
        <f>Tableau3789[[#This Row],[Colonne15]]</f>
        <v>0</v>
      </c>
      <c r="M30" s="108"/>
      <c r="N30" s="140"/>
      <c r="O30" s="137">
        <f>Tableau3[[#This Row],[Colonne20]]</f>
        <v>0</v>
      </c>
      <c r="P30" s="66">
        <f>Tableau37[[#This Row],[Colonne20]]</f>
        <v>0</v>
      </c>
      <c r="Q30" s="66">
        <f>Tableau378[[#This Row],[Colonne20]]</f>
        <v>0</v>
      </c>
      <c r="R30" s="66">
        <f>Tableau3789[[#This Row],[Colonne20]]</f>
        <v>0</v>
      </c>
      <c r="S30" s="108"/>
      <c r="T30" s="137">
        <f>Tableau3[[#This Row],[Colonne25]]</f>
        <v>0</v>
      </c>
      <c r="U30" s="66">
        <f>Tableau37[[#This Row],[Colonne25]]</f>
        <v>0</v>
      </c>
      <c r="V30" s="66">
        <f>Tableau378[[#This Row],[Colonne25]]</f>
        <v>0</v>
      </c>
      <c r="W30" s="66">
        <f>Tableau3789[[#This Row],[Colonne25]]</f>
        <v>0</v>
      </c>
      <c r="X30" s="108"/>
      <c r="Y30" s="137">
        <f>Tableau3[[#This Row],[Colonne30]]</f>
        <v>0</v>
      </c>
      <c r="Z30" s="66">
        <f>Tableau37[[#This Row],[Colonne30]]</f>
        <v>0</v>
      </c>
      <c r="AA30" s="66">
        <f>Tableau378[[#This Row],[Colonne30]]</f>
        <v>0</v>
      </c>
      <c r="AB30" s="66">
        <f>Tableau3789[[#This Row],[Colonne30]]</f>
        <v>0</v>
      </c>
      <c r="AC30" s="108"/>
      <c r="AD30" s="140"/>
      <c r="AE30" s="137">
        <f>Tableau3[[#This Row],[Colonne34]]</f>
        <v>0</v>
      </c>
      <c r="AF30" s="66">
        <f>Tableau37[[#This Row],[Colonne34]]</f>
        <v>0</v>
      </c>
      <c r="AG30" s="66">
        <f>Tableau378[[#This Row],[Colonne34]]</f>
        <v>0</v>
      </c>
      <c r="AH30" s="66">
        <f>Tableau3789[[#This Row],[Colonne34]]</f>
        <v>0</v>
      </c>
      <c r="AI30" s="108"/>
      <c r="AJ30" s="137">
        <f>Tableau3[[#This Row],[Colonne37]]</f>
        <v>0</v>
      </c>
      <c r="AK30" s="66">
        <f>Tableau37[[#This Row],[Colonne37]]</f>
        <v>0</v>
      </c>
      <c r="AL30" s="66">
        <f>Tableau378[[#This Row],[Colonne37]]</f>
        <v>0</v>
      </c>
      <c r="AM30" s="66">
        <f>Tableau3789[[#This Row],[Colonne37]]</f>
        <v>0</v>
      </c>
      <c r="AN30" s="108"/>
      <c r="AO30" s="140"/>
      <c r="AP30" s="137">
        <f>Tableau3[[#This Row],[Colonne41]]</f>
        <v>0</v>
      </c>
      <c r="AQ30" s="66">
        <f>Tableau37[[#This Row],[Colonne41]]</f>
        <v>0</v>
      </c>
      <c r="AR30" s="66">
        <f>Tableau378[[#This Row],[Colonne41]]</f>
        <v>0</v>
      </c>
      <c r="AS30" s="66">
        <f>Tableau3789[[#This Row],[Colonne41]]</f>
        <v>0</v>
      </c>
      <c r="AT30" s="108"/>
      <c r="AU30" s="137">
        <f>Tableau3[[#This Row],[Colonne45]]</f>
        <v>0</v>
      </c>
      <c r="AV30" s="66">
        <f>Tableau37[[#This Row],[Colonne45]]</f>
        <v>0</v>
      </c>
      <c r="AW30" s="66">
        <f>Tableau378[[#This Row],[Colonne45]]</f>
        <v>0</v>
      </c>
      <c r="AX30" s="66">
        <f>Tableau3789[[#This Row],[Colonne45]]</f>
        <v>0</v>
      </c>
      <c r="AY30" s="108"/>
      <c r="AZ30" s="140"/>
      <c r="BA30" s="137">
        <f>Tableau3[[#This Row],[Colonne49]]</f>
        <v>0</v>
      </c>
      <c r="BB30" s="66">
        <f>Tableau37[[#This Row],[Colonne49]]</f>
        <v>0</v>
      </c>
      <c r="BC30" s="66">
        <f>Tableau378[[#This Row],[Colonne49]]</f>
        <v>0</v>
      </c>
      <c r="BD30" s="66">
        <f>Tableau3789[[#This Row],[Colonne49]]</f>
        <v>0</v>
      </c>
      <c r="BE30" s="108"/>
      <c r="BF30" s="137">
        <f>Tableau3[[#This Row],[Colonne56]]</f>
        <v>0</v>
      </c>
      <c r="BG30" s="66">
        <f>Tableau37[[#This Row],[Colonne56]]</f>
        <v>0</v>
      </c>
      <c r="BH30" s="66">
        <f>Tableau378[[#This Row],[Colonne56]]</f>
        <v>0</v>
      </c>
      <c r="BI30" s="66">
        <f>Tableau3789[[#This Row],[Colonne56]]</f>
        <v>0</v>
      </c>
      <c r="BJ30" s="108"/>
      <c r="BK30" s="176"/>
    </row>
    <row r="31" spans="1:63" x14ac:dyDescent="0.2">
      <c r="A31" s="66">
        <f>'LISTING PROMO'!C29</f>
        <v>0</v>
      </c>
      <c r="B31" s="66">
        <f>'LISTING PROMO'!E29</f>
        <v>0</v>
      </c>
      <c r="C31" s="105"/>
      <c r="D31" s="137">
        <f>Tableau3[[#This Row],[Colonne11]]</f>
        <v>0</v>
      </c>
      <c r="E31" s="66">
        <f>Tableau37[[#This Row],[Colonne11]]</f>
        <v>0</v>
      </c>
      <c r="F31" s="66">
        <f>Tableau378[[#This Row],[Colonne11]]</f>
        <v>0</v>
      </c>
      <c r="G31" s="66">
        <f>Tableau3789[[#This Row],[Colonne11]]</f>
        <v>0</v>
      </c>
      <c r="H31" s="108"/>
      <c r="I31" s="137">
        <f>Tableau3[[#This Row],[Colonne15]]</f>
        <v>0</v>
      </c>
      <c r="J31" s="66">
        <f>Tableau37[[#This Row],[Colonne15]]</f>
        <v>0</v>
      </c>
      <c r="K31" s="66">
        <f>Tableau378[[#This Row],[Colonne15]]</f>
        <v>0</v>
      </c>
      <c r="L31" s="66">
        <f>Tableau3789[[#This Row],[Colonne15]]</f>
        <v>0</v>
      </c>
      <c r="M31" s="108"/>
      <c r="N31" s="140"/>
      <c r="O31" s="137">
        <f>Tableau3[[#This Row],[Colonne20]]</f>
        <v>0</v>
      </c>
      <c r="P31" s="66">
        <f>Tableau37[[#This Row],[Colonne20]]</f>
        <v>0</v>
      </c>
      <c r="Q31" s="66">
        <f>Tableau378[[#This Row],[Colonne20]]</f>
        <v>0</v>
      </c>
      <c r="R31" s="66">
        <f>Tableau3789[[#This Row],[Colonne20]]</f>
        <v>0</v>
      </c>
      <c r="S31" s="108"/>
      <c r="T31" s="137">
        <f>Tableau3[[#This Row],[Colonne25]]</f>
        <v>0</v>
      </c>
      <c r="U31" s="66">
        <f>Tableau37[[#This Row],[Colonne25]]</f>
        <v>0</v>
      </c>
      <c r="V31" s="66">
        <f>Tableau378[[#This Row],[Colonne25]]</f>
        <v>0</v>
      </c>
      <c r="W31" s="66">
        <f>Tableau3789[[#This Row],[Colonne25]]</f>
        <v>0</v>
      </c>
      <c r="X31" s="108"/>
      <c r="Y31" s="137">
        <f>Tableau3[[#This Row],[Colonne30]]</f>
        <v>0</v>
      </c>
      <c r="Z31" s="66">
        <f>Tableau37[[#This Row],[Colonne30]]</f>
        <v>0</v>
      </c>
      <c r="AA31" s="66">
        <f>Tableau378[[#This Row],[Colonne30]]</f>
        <v>0</v>
      </c>
      <c r="AB31" s="66">
        <f>Tableau3789[[#This Row],[Colonne30]]</f>
        <v>0</v>
      </c>
      <c r="AC31" s="108"/>
      <c r="AD31" s="140"/>
      <c r="AE31" s="137">
        <f>Tableau3[[#This Row],[Colonne34]]</f>
        <v>0</v>
      </c>
      <c r="AF31" s="66">
        <f>Tableau37[[#This Row],[Colonne34]]</f>
        <v>0</v>
      </c>
      <c r="AG31" s="66">
        <f>Tableau378[[#This Row],[Colonne34]]</f>
        <v>0</v>
      </c>
      <c r="AH31" s="66">
        <f>Tableau3789[[#This Row],[Colonne34]]</f>
        <v>0</v>
      </c>
      <c r="AI31" s="108"/>
      <c r="AJ31" s="137">
        <f>Tableau3[[#This Row],[Colonne37]]</f>
        <v>0</v>
      </c>
      <c r="AK31" s="66">
        <f>Tableau37[[#This Row],[Colonne37]]</f>
        <v>0</v>
      </c>
      <c r="AL31" s="66">
        <f>Tableau378[[#This Row],[Colonne37]]</f>
        <v>0</v>
      </c>
      <c r="AM31" s="66">
        <f>Tableau3789[[#This Row],[Colonne37]]</f>
        <v>0</v>
      </c>
      <c r="AN31" s="108"/>
      <c r="AO31" s="140"/>
      <c r="AP31" s="137">
        <f>Tableau3[[#This Row],[Colonne41]]</f>
        <v>0</v>
      </c>
      <c r="AQ31" s="66">
        <f>Tableau37[[#This Row],[Colonne41]]</f>
        <v>0</v>
      </c>
      <c r="AR31" s="66">
        <f>Tableau378[[#This Row],[Colonne41]]</f>
        <v>0</v>
      </c>
      <c r="AS31" s="66">
        <f>Tableau3789[[#This Row],[Colonne41]]</f>
        <v>0</v>
      </c>
      <c r="AT31" s="108"/>
      <c r="AU31" s="137">
        <f>Tableau3[[#This Row],[Colonne45]]</f>
        <v>0</v>
      </c>
      <c r="AV31" s="66">
        <f>Tableau37[[#This Row],[Colonne45]]</f>
        <v>0</v>
      </c>
      <c r="AW31" s="66">
        <f>Tableau378[[#This Row],[Colonne45]]</f>
        <v>0</v>
      </c>
      <c r="AX31" s="66">
        <f>Tableau3789[[#This Row],[Colonne45]]</f>
        <v>0</v>
      </c>
      <c r="AY31" s="108"/>
      <c r="AZ31" s="140"/>
      <c r="BA31" s="137">
        <f>Tableau3[[#This Row],[Colonne49]]</f>
        <v>0</v>
      </c>
      <c r="BB31" s="66">
        <f>Tableau37[[#This Row],[Colonne49]]</f>
        <v>0</v>
      </c>
      <c r="BC31" s="66">
        <f>Tableau378[[#This Row],[Colonne49]]</f>
        <v>0</v>
      </c>
      <c r="BD31" s="66">
        <f>Tableau3789[[#This Row],[Colonne49]]</f>
        <v>0</v>
      </c>
      <c r="BE31" s="108"/>
      <c r="BF31" s="137">
        <f>Tableau3[[#This Row],[Colonne56]]</f>
        <v>0</v>
      </c>
      <c r="BG31" s="66">
        <f>Tableau37[[#This Row],[Colonne56]]</f>
        <v>0</v>
      </c>
      <c r="BH31" s="66">
        <f>Tableau378[[#This Row],[Colonne56]]</f>
        <v>0</v>
      </c>
      <c r="BI31" s="66">
        <f>Tableau3789[[#This Row],[Colonne56]]</f>
        <v>0</v>
      </c>
      <c r="BJ31" s="108"/>
      <c r="BK31" s="176"/>
    </row>
    <row r="32" spans="1:63" x14ac:dyDescent="0.2">
      <c r="A32" s="66">
        <f>'LISTING PROMO'!C30</f>
        <v>0</v>
      </c>
      <c r="B32" s="66">
        <f>'LISTING PROMO'!E30</f>
        <v>0</v>
      </c>
      <c r="C32" s="105"/>
      <c r="D32" s="137">
        <f>Tableau3[[#This Row],[Colonne11]]</f>
        <v>0</v>
      </c>
      <c r="E32" s="66">
        <f>Tableau37[[#This Row],[Colonne11]]</f>
        <v>0</v>
      </c>
      <c r="F32" s="66">
        <f>Tableau378[[#This Row],[Colonne11]]</f>
        <v>0</v>
      </c>
      <c r="G32" s="66">
        <f>Tableau3789[[#This Row],[Colonne11]]</f>
        <v>0</v>
      </c>
      <c r="H32" s="108"/>
      <c r="I32" s="137">
        <f>Tableau3[[#This Row],[Colonne15]]</f>
        <v>0</v>
      </c>
      <c r="J32" s="66">
        <f>Tableau37[[#This Row],[Colonne15]]</f>
        <v>0</v>
      </c>
      <c r="K32" s="66">
        <f>Tableau378[[#This Row],[Colonne15]]</f>
        <v>0</v>
      </c>
      <c r="L32" s="66">
        <f>Tableau3789[[#This Row],[Colonne15]]</f>
        <v>0</v>
      </c>
      <c r="M32" s="108"/>
      <c r="N32" s="140"/>
      <c r="O32" s="137">
        <f>Tableau3[[#This Row],[Colonne20]]</f>
        <v>0</v>
      </c>
      <c r="P32" s="66">
        <f>Tableau37[[#This Row],[Colonne20]]</f>
        <v>0</v>
      </c>
      <c r="Q32" s="66">
        <f>Tableau378[[#This Row],[Colonne20]]</f>
        <v>0</v>
      </c>
      <c r="R32" s="66">
        <f>Tableau3789[[#This Row],[Colonne20]]</f>
        <v>0</v>
      </c>
      <c r="S32" s="108"/>
      <c r="T32" s="137">
        <f>Tableau3[[#This Row],[Colonne25]]</f>
        <v>0</v>
      </c>
      <c r="U32" s="66">
        <f>Tableau37[[#This Row],[Colonne25]]</f>
        <v>0</v>
      </c>
      <c r="V32" s="66">
        <f>Tableau378[[#This Row],[Colonne25]]</f>
        <v>0</v>
      </c>
      <c r="W32" s="66">
        <f>Tableau3789[[#This Row],[Colonne25]]</f>
        <v>0</v>
      </c>
      <c r="X32" s="108"/>
      <c r="Y32" s="137">
        <f>Tableau3[[#This Row],[Colonne30]]</f>
        <v>0</v>
      </c>
      <c r="Z32" s="66">
        <f>Tableau37[[#This Row],[Colonne30]]</f>
        <v>0</v>
      </c>
      <c r="AA32" s="66">
        <f>Tableau378[[#This Row],[Colonne30]]</f>
        <v>0</v>
      </c>
      <c r="AB32" s="66">
        <f>Tableau3789[[#This Row],[Colonne30]]</f>
        <v>0</v>
      </c>
      <c r="AC32" s="108"/>
      <c r="AD32" s="140"/>
      <c r="AE32" s="137">
        <f>Tableau3[[#This Row],[Colonne34]]</f>
        <v>0</v>
      </c>
      <c r="AF32" s="66">
        <f>Tableau37[[#This Row],[Colonne34]]</f>
        <v>0</v>
      </c>
      <c r="AG32" s="66">
        <f>Tableau378[[#This Row],[Colonne34]]</f>
        <v>0</v>
      </c>
      <c r="AH32" s="66">
        <f>Tableau3789[[#This Row],[Colonne34]]</f>
        <v>0</v>
      </c>
      <c r="AI32" s="108"/>
      <c r="AJ32" s="137">
        <f>Tableau3[[#This Row],[Colonne37]]</f>
        <v>0</v>
      </c>
      <c r="AK32" s="66">
        <f>Tableau37[[#This Row],[Colonne37]]</f>
        <v>0</v>
      </c>
      <c r="AL32" s="66">
        <f>Tableau378[[#This Row],[Colonne37]]</f>
        <v>0</v>
      </c>
      <c r="AM32" s="66">
        <f>Tableau3789[[#This Row],[Colonne37]]</f>
        <v>0</v>
      </c>
      <c r="AN32" s="108"/>
      <c r="AO32" s="140"/>
      <c r="AP32" s="137">
        <f>Tableau3[[#This Row],[Colonne41]]</f>
        <v>0</v>
      </c>
      <c r="AQ32" s="66">
        <f>Tableau37[[#This Row],[Colonne41]]</f>
        <v>0</v>
      </c>
      <c r="AR32" s="66">
        <f>Tableau378[[#This Row],[Colonne41]]</f>
        <v>0</v>
      </c>
      <c r="AS32" s="66">
        <f>Tableau3789[[#This Row],[Colonne41]]</f>
        <v>0</v>
      </c>
      <c r="AT32" s="108"/>
      <c r="AU32" s="137">
        <f>Tableau3[[#This Row],[Colonne45]]</f>
        <v>0</v>
      </c>
      <c r="AV32" s="66">
        <f>Tableau37[[#This Row],[Colonne45]]</f>
        <v>0</v>
      </c>
      <c r="AW32" s="66">
        <f>Tableau378[[#This Row],[Colonne45]]</f>
        <v>0</v>
      </c>
      <c r="AX32" s="66">
        <f>Tableau3789[[#This Row],[Colonne45]]</f>
        <v>0</v>
      </c>
      <c r="AY32" s="108"/>
      <c r="AZ32" s="140"/>
      <c r="BA32" s="137">
        <f>Tableau3[[#This Row],[Colonne49]]</f>
        <v>0</v>
      </c>
      <c r="BB32" s="66">
        <f>Tableau37[[#This Row],[Colonne49]]</f>
        <v>0</v>
      </c>
      <c r="BC32" s="66">
        <f>Tableau378[[#This Row],[Colonne49]]</f>
        <v>0</v>
      </c>
      <c r="BD32" s="66">
        <f>Tableau3789[[#This Row],[Colonne49]]</f>
        <v>0</v>
      </c>
      <c r="BE32" s="108"/>
      <c r="BF32" s="137">
        <f>Tableau3[[#This Row],[Colonne56]]</f>
        <v>0</v>
      </c>
      <c r="BG32" s="66">
        <f>Tableau37[[#This Row],[Colonne56]]</f>
        <v>0</v>
      </c>
      <c r="BH32" s="66">
        <f>Tableau378[[#This Row],[Colonne56]]</f>
        <v>0</v>
      </c>
      <c r="BI32" s="66">
        <f>Tableau3789[[#This Row],[Colonne56]]</f>
        <v>0</v>
      </c>
      <c r="BJ32" s="108"/>
      <c r="BK32" s="176"/>
    </row>
    <row r="33" spans="1:63" x14ac:dyDescent="0.2">
      <c r="A33" s="66">
        <f>'LISTING PROMO'!C31</f>
        <v>0</v>
      </c>
      <c r="B33" s="66">
        <f>'LISTING PROMO'!E31</f>
        <v>0</v>
      </c>
      <c r="C33" s="105"/>
      <c r="D33" s="137">
        <f>Tableau3[[#This Row],[Colonne11]]</f>
        <v>0</v>
      </c>
      <c r="E33" s="66">
        <f>Tableau37[[#This Row],[Colonne11]]</f>
        <v>0</v>
      </c>
      <c r="F33" s="66">
        <f>Tableau378[[#This Row],[Colonne11]]</f>
        <v>0</v>
      </c>
      <c r="G33" s="66">
        <f>Tableau3789[[#This Row],[Colonne11]]</f>
        <v>0</v>
      </c>
      <c r="H33" s="108"/>
      <c r="I33" s="137">
        <f>Tableau3[[#This Row],[Colonne15]]</f>
        <v>0</v>
      </c>
      <c r="J33" s="66">
        <f>Tableau37[[#This Row],[Colonne15]]</f>
        <v>0</v>
      </c>
      <c r="K33" s="66">
        <f>Tableau378[[#This Row],[Colonne15]]</f>
        <v>0</v>
      </c>
      <c r="L33" s="66">
        <f>Tableau3789[[#This Row],[Colonne15]]</f>
        <v>0</v>
      </c>
      <c r="M33" s="108"/>
      <c r="N33" s="140"/>
      <c r="O33" s="137">
        <f>Tableau3[[#This Row],[Colonne20]]</f>
        <v>0</v>
      </c>
      <c r="P33" s="66">
        <f>Tableau37[[#This Row],[Colonne20]]</f>
        <v>0</v>
      </c>
      <c r="Q33" s="66">
        <f>Tableau378[[#This Row],[Colonne20]]</f>
        <v>0</v>
      </c>
      <c r="R33" s="66">
        <f>Tableau3789[[#This Row],[Colonne20]]</f>
        <v>0</v>
      </c>
      <c r="S33" s="108"/>
      <c r="T33" s="137">
        <f>Tableau3[[#This Row],[Colonne25]]</f>
        <v>0</v>
      </c>
      <c r="U33" s="66">
        <f>Tableau37[[#This Row],[Colonne25]]</f>
        <v>0</v>
      </c>
      <c r="V33" s="66">
        <f>Tableau378[[#This Row],[Colonne25]]</f>
        <v>0</v>
      </c>
      <c r="W33" s="66">
        <f>Tableau3789[[#This Row],[Colonne25]]</f>
        <v>0</v>
      </c>
      <c r="X33" s="108"/>
      <c r="Y33" s="137">
        <f>Tableau3[[#This Row],[Colonne30]]</f>
        <v>0</v>
      </c>
      <c r="Z33" s="66">
        <f>Tableau37[[#This Row],[Colonne30]]</f>
        <v>0</v>
      </c>
      <c r="AA33" s="66">
        <f>Tableau378[[#This Row],[Colonne30]]</f>
        <v>0</v>
      </c>
      <c r="AB33" s="66">
        <f>Tableau3789[[#This Row],[Colonne30]]</f>
        <v>0</v>
      </c>
      <c r="AC33" s="108"/>
      <c r="AD33" s="140"/>
      <c r="AE33" s="137">
        <f>Tableau3[[#This Row],[Colonne34]]</f>
        <v>0</v>
      </c>
      <c r="AF33" s="66">
        <f>Tableau37[[#This Row],[Colonne34]]</f>
        <v>0</v>
      </c>
      <c r="AG33" s="66">
        <f>Tableau378[[#This Row],[Colonne34]]</f>
        <v>0</v>
      </c>
      <c r="AH33" s="66">
        <f>Tableau3789[[#This Row],[Colonne34]]</f>
        <v>0</v>
      </c>
      <c r="AI33" s="108"/>
      <c r="AJ33" s="137">
        <f>Tableau3[[#This Row],[Colonne37]]</f>
        <v>0</v>
      </c>
      <c r="AK33" s="66">
        <f>Tableau37[[#This Row],[Colonne37]]</f>
        <v>0</v>
      </c>
      <c r="AL33" s="66">
        <f>Tableau378[[#This Row],[Colonne37]]</f>
        <v>0</v>
      </c>
      <c r="AM33" s="66">
        <f>Tableau3789[[#This Row],[Colonne37]]</f>
        <v>0</v>
      </c>
      <c r="AN33" s="108"/>
      <c r="AO33" s="140"/>
      <c r="AP33" s="137">
        <f>Tableau3[[#This Row],[Colonne41]]</f>
        <v>0</v>
      </c>
      <c r="AQ33" s="66">
        <f>Tableau37[[#This Row],[Colonne41]]</f>
        <v>0</v>
      </c>
      <c r="AR33" s="66">
        <f>Tableau378[[#This Row],[Colonne41]]</f>
        <v>0</v>
      </c>
      <c r="AS33" s="66">
        <f>Tableau3789[[#This Row],[Colonne41]]</f>
        <v>0</v>
      </c>
      <c r="AT33" s="108"/>
      <c r="AU33" s="137">
        <f>Tableau3[[#This Row],[Colonne45]]</f>
        <v>0</v>
      </c>
      <c r="AV33" s="66">
        <f>Tableau37[[#This Row],[Colonne45]]</f>
        <v>0</v>
      </c>
      <c r="AW33" s="66">
        <f>Tableau378[[#This Row],[Colonne45]]</f>
        <v>0</v>
      </c>
      <c r="AX33" s="66">
        <f>Tableau3789[[#This Row],[Colonne45]]</f>
        <v>0</v>
      </c>
      <c r="AY33" s="108"/>
      <c r="AZ33" s="140"/>
      <c r="BA33" s="137">
        <f>Tableau3[[#This Row],[Colonne49]]</f>
        <v>0</v>
      </c>
      <c r="BB33" s="66">
        <f>Tableau37[[#This Row],[Colonne49]]</f>
        <v>0</v>
      </c>
      <c r="BC33" s="66">
        <f>Tableau378[[#This Row],[Colonne49]]</f>
        <v>0</v>
      </c>
      <c r="BD33" s="66">
        <f>Tableau3789[[#This Row],[Colonne49]]</f>
        <v>0</v>
      </c>
      <c r="BE33" s="108"/>
      <c r="BF33" s="137">
        <f>Tableau3[[#This Row],[Colonne56]]</f>
        <v>0</v>
      </c>
      <c r="BG33" s="66">
        <f>Tableau37[[#This Row],[Colonne56]]</f>
        <v>0</v>
      </c>
      <c r="BH33" s="66">
        <f>Tableau378[[#This Row],[Colonne56]]</f>
        <v>0</v>
      </c>
      <c r="BI33" s="66">
        <f>Tableau3789[[#This Row],[Colonne56]]</f>
        <v>0</v>
      </c>
      <c r="BJ33" s="108"/>
      <c r="BK33" s="176"/>
    </row>
    <row r="34" spans="1:63" ht="13.5" thickBot="1" x14ac:dyDescent="0.25">
      <c r="A34" s="66">
        <f>'LISTING PROMO'!C32</f>
        <v>0</v>
      </c>
      <c r="B34" s="66">
        <f>'LISTING PROMO'!E32</f>
        <v>0</v>
      </c>
      <c r="C34" s="105"/>
      <c r="D34" s="138">
        <f>Tableau3[[#This Row],[Colonne11]]</f>
        <v>0</v>
      </c>
      <c r="E34" s="139">
        <f>Tableau37[[#This Row],[Colonne11]]</f>
        <v>0</v>
      </c>
      <c r="F34" s="139">
        <f>Tableau378[[#This Row],[Colonne11]]</f>
        <v>0</v>
      </c>
      <c r="G34" s="139">
        <f>Tableau3789[[#This Row],[Colonne11]]</f>
        <v>0</v>
      </c>
      <c r="H34" s="116"/>
      <c r="I34" s="138">
        <f>Tableau3[[#This Row],[Colonne15]]</f>
        <v>0</v>
      </c>
      <c r="J34" s="139">
        <f>Tableau37[[#This Row],[Colonne15]]</f>
        <v>0</v>
      </c>
      <c r="K34" s="139">
        <f>Tableau378[[#This Row],[Colonne15]]</f>
        <v>0</v>
      </c>
      <c r="L34" s="139">
        <f>Tableau3789[[#This Row],[Colonne15]]</f>
        <v>0</v>
      </c>
      <c r="M34" s="116"/>
      <c r="N34" s="141"/>
      <c r="O34" s="138">
        <f>Tableau3[[#This Row],[Colonne20]]</f>
        <v>0</v>
      </c>
      <c r="P34" s="139">
        <f>Tableau37[[#This Row],[Colonne20]]</f>
        <v>0</v>
      </c>
      <c r="Q34" s="139">
        <f>Tableau378[[#This Row],[Colonne20]]</f>
        <v>0</v>
      </c>
      <c r="R34" s="139">
        <f>Tableau3789[[#This Row],[Colonne20]]</f>
        <v>0</v>
      </c>
      <c r="S34" s="116"/>
      <c r="T34" s="138">
        <f>Tableau3[[#This Row],[Colonne25]]</f>
        <v>0</v>
      </c>
      <c r="U34" s="139">
        <f>Tableau37[[#This Row],[Colonne25]]</f>
        <v>0</v>
      </c>
      <c r="V34" s="139">
        <f>Tableau378[[#This Row],[Colonne25]]</f>
        <v>0</v>
      </c>
      <c r="W34" s="139">
        <f>Tableau3789[[#This Row],[Colonne25]]</f>
        <v>0</v>
      </c>
      <c r="X34" s="116"/>
      <c r="Y34" s="138">
        <f>Tableau3[[#This Row],[Colonne30]]</f>
        <v>0</v>
      </c>
      <c r="Z34" s="139">
        <f>Tableau37[[#This Row],[Colonne30]]</f>
        <v>0</v>
      </c>
      <c r="AA34" s="139">
        <f>Tableau378[[#This Row],[Colonne30]]</f>
        <v>0</v>
      </c>
      <c r="AB34" s="139">
        <f>Tableau3789[[#This Row],[Colonne30]]</f>
        <v>0</v>
      </c>
      <c r="AC34" s="116"/>
      <c r="AD34" s="141"/>
      <c r="AE34" s="138">
        <f>Tableau3[[#This Row],[Colonne34]]</f>
        <v>0</v>
      </c>
      <c r="AF34" s="139">
        <f>Tableau37[[#This Row],[Colonne34]]</f>
        <v>0</v>
      </c>
      <c r="AG34" s="139">
        <f>Tableau378[[#This Row],[Colonne34]]</f>
        <v>0</v>
      </c>
      <c r="AH34" s="139">
        <f>Tableau3789[[#This Row],[Colonne34]]</f>
        <v>0</v>
      </c>
      <c r="AI34" s="116"/>
      <c r="AJ34" s="138">
        <f>Tableau3[[#This Row],[Colonne37]]</f>
        <v>0</v>
      </c>
      <c r="AK34" s="139">
        <f>Tableau37[[#This Row],[Colonne37]]</f>
        <v>0</v>
      </c>
      <c r="AL34" s="139">
        <f>Tableau378[[#This Row],[Colonne37]]</f>
        <v>0</v>
      </c>
      <c r="AM34" s="139">
        <f>Tableau3789[[#This Row],[Colonne37]]</f>
        <v>0</v>
      </c>
      <c r="AN34" s="116"/>
      <c r="AO34" s="141"/>
      <c r="AP34" s="138">
        <f>Tableau3[[#This Row],[Colonne41]]</f>
        <v>0</v>
      </c>
      <c r="AQ34" s="139">
        <f>Tableau37[[#This Row],[Colonne41]]</f>
        <v>0</v>
      </c>
      <c r="AR34" s="139">
        <f>Tableau378[[#This Row],[Colonne41]]</f>
        <v>0</v>
      </c>
      <c r="AS34" s="139">
        <f>Tableau3789[[#This Row],[Colonne41]]</f>
        <v>0</v>
      </c>
      <c r="AT34" s="116"/>
      <c r="AU34" s="138">
        <f>Tableau3[[#This Row],[Colonne45]]</f>
        <v>0</v>
      </c>
      <c r="AV34" s="139">
        <f>Tableau37[[#This Row],[Colonne45]]</f>
        <v>0</v>
      </c>
      <c r="AW34" s="139">
        <f>Tableau378[[#This Row],[Colonne45]]</f>
        <v>0</v>
      </c>
      <c r="AX34" s="139">
        <f>Tableau3789[[#This Row],[Colonne45]]</f>
        <v>0</v>
      </c>
      <c r="AY34" s="116"/>
      <c r="AZ34" s="141"/>
      <c r="BA34" s="138">
        <f>Tableau3[[#This Row],[Colonne49]]</f>
        <v>0</v>
      </c>
      <c r="BB34" s="139">
        <f>Tableau37[[#This Row],[Colonne49]]</f>
        <v>0</v>
      </c>
      <c r="BC34" s="139">
        <f>Tableau378[[#This Row],[Colonne49]]</f>
        <v>0</v>
      </c>
      <c r="BD34" s="139">
        <f>Tableau3789[[#This Row],[Colonne49]]</f>
        <v>0</v>
      </c>
      <c r="BE34" s="116"/>
      <c r="BF34" s="138">
        <f>Tableau3[[#This Row],[Colonne56]]</f>
        <v>0</v>
      </c>
      <c r="BG34" s="139">
        <f>Tableau37[[#This Row],[Colonne56]]</f>
        <v>0</v>
      </c>
      <c r="BH34" s="139">
        <f>Tableau378[[#This Row],[Colonne56]]</f>
        <v>0</v>
      </c>
      <c r="BI34" s="139">
        <f>Tableau3789[[#This Row],[Colonne56]]</f>
        <v>0</v>
      </c>
      <c r="BJ34" s="116"/>
      <c r="BK34" s="177"/>
    </row>
  </sheetData>
  <sheetProtection selectLockedCells="1"/>
  <mergeCells count="35">
    <mergeCell ref="AO1:AO3"/>
    <mergeCell ref="AE1:AN1"/>
    <mergeCell ref="BK1:BK3"/>
    <mergeCell ref="BA1:BJ1"/>
    <mergeCell ref="AT2:AT3"/>
    <mergeCell ref="AY2:AY3"/>
    <mergeCell ref="AZ1:AZ3"/>
    <mergeCell ref="BE2:BE3"/>
    <mergeCell ref="BF2:BI2"/>
    <mergeCell ref="AP2:AS2"/>
    <mergeCell ref="AU2:AX2"/>
    <mergeCell ref="BA2:BD2"/>
    <mergeCell ref="AP1:AY1"/>
    <mergeCell ref="BJ2:BJ3"/>
    <mergeCell ref="D2:G2"/>
    <mergeCell ref="I2:L2"/>
    <mergeCell ref="AI2:AI3"/>
    <mergeCell ref="AN2:AN3"/>
    <mergeCell ref="AJ2:AM2"/>
    <mergeCell ref="A2:A3"/>
    <mergeCell ref="B2:B3"/>
    <mergeCell ref="C2:C3"/>
    <mergeCell ref="O2:R2"/>
    <mergeCell ref="AE2:AH2"/>
    <mergeCell ref="AD1:AD3"/>
    <mergeCell ref="O1:AC1"/>
    <mergeCell ref="H2:H3"/>
    <mergeCell ref="M2:M3"/>
    <mergeCell ref="N1:N3"/>
    <mergeCell ref="D1:M1"/>
    <mergeCell ref="T2:W2"/>
    <mergeCell ref="S2:S3"/>
    <mergeCell ref="X2:X3"/>
    <mergeCell ref="Y2:AB2"/>
    <mergeCell ref="AC2:AC3"/>
  </mergeCells>
  <dataValidations count="3">
    <dataValidation type="list" allowBlank="1" showInputMessage="1" showErrorMessage="1" sqref="BE4:BE26 BJ4:BJ26 M4:M26 S4:S26 X4:X26 AC4:AC26 AI4:AI26 AN4:AN26 AT4:AT26 AY4:AY26 H6:H26" xr:uid="{E653B0D6-F035-452F-9C67-4B78CDA87F71}">
      <formula1>competences</formula1>
    </dataValidation>
    <dataValidation type="list" allowBlank="1" showInputMessage="1" showErrorMessage="1" sqref="N4 AZ4:AZ26 AD4:AD26 AO4:AO26 BK4:BK26" xr:uid="{708DE11D-8C90-4F22-8D7A-D122E1C19811}">
      <formula1>oui_non</formula1>
    </dataValidation>
    <dataValidation type="list" allowBlank="1" showInputMessage="1" sqref="N5:N26" xr:uid="{8719E8AA-EFF0-4C45-92E0-8FB22A6F2FDB}">
      <formula1>oui_non</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07FCE0F3-F1E9-4390-9D3C-EBBD980F5EC4}">
          <x14:formula1>
            <xm:f>listes!$C$1:$C$11</xm:f>
          </x14:formula1>
          <xm:sqref>C1:C1048576</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F9D69D-7170-414E-9334-4455FE57D5A9}">
  <sheetPr codeName="Feuil6">
    <tabColor rgb="FFFFFF00"/>
  </sheetPr>
  <dimension ref="A1:AW38"/>
  <sheetViews>
    <sheetView workbookViewId="0">
      <pane xSplit="3" ySplit="3" topLeftCell="D4" activePane="bottomRight" state="frozen"/>
      <selection pane="topRight" activeCell="D1" sqref="D1"/>
      <selection pane="bottomLeft" activeCell="A4" sqref="A4"/>
      <selection pane="bottomRight" activeCell="D5" sqref="D5"/>
    </sheetView>
  </sheetViews>
  <sheetFormatPr baseColWidth="10" defaultRowHeight="12.75" x14ac:dyDescent="0.2"/>
  <cols>
    <col min="1" max="1" width="19" style="63" bestFit="1" customWidth="1"/>
    <col min="2" max="2" width="11.7109375" style="63" bestFit="1" customWidth="1"/>
    <col min="3" max="3" width="11.7109375" style="92" customWidth="1"/>
    <col min="4" max="7" width="11.7109375" style="93" customWidth="1"/>
    <col min="8" max="9" width="11.7109375" style="92" customWidth="1"/>
    <col min="10" max="47" width="12.7109375" style="92" customWidth="1"/>
    <col min="48" max="48" width="12.7109375" customWidth="1"/>
    <col min="49" max="49" width="12.7109375" style="92" customWidth="1"/>
  </cols>
  <sheetData>
    <row r="1" spans="1:49" x14ac:dyDescent="0.2">
      <c r="C1"/>
      <c r="D1" s="416" t="s">
        <v>110</v>
      </c>
      <c r="E1" s="417"/>
      <c r="F1" s="417"/>
      <c r="G1" s="417"/>
      <c r="H1" s="417"/>
      <c r="I1" s="417"/>
      <c r="J1" s="417"/>
      <c r="K1" s="418"/>
      <c r="L1" s="404" t="s">
        <v>120</v>
      </c>
      <c r="M1" s="405"/>
      <c r="N1" s="405"/>
      <c r="O1" s="405"/>
      <c r="P1" s="405"/>
      <c r="Q1" s="405"/>
      <c r="R1" s="405"/>
      <c r="S1" s="405"/>
      <c r="T1" s="405"/>
      <c r="U1" s="405"/>
      <c r="V1" s="405"/>
      <c r="W1" s="406"/>
      <c r="X1" s="378" t="s">
        <v>134</v>
      </c>
      <c r="Y1" s="379"/>
      <c r="Z1" s="379"/>
      <c r="AA1" s="379"/>
      <c r="AB1" s="379"/>
      <c r="AC1" s="379"/>
      <c r="AD1" s="379"/>
      <c r="AE1" s="380"/>
      <c r="AF1" s="368" t="s">
        <v>144</v>
      </c>
      <c r="AG1" s="369"/>
      <c r="AH1" s="369"/>
      <c r="AI1" s="369"/>
      <c r="AJ1" s="369"/>
      <c r="AK1" s="370"/>
      <c r="AL1" s="394" t="s">
        <v>152</v>
      </c>
      <c r="AM1" s="395"/>
      <c r="AN1" s="395"/>
      <c r="AO1" s="395"/>
      <c r="AP1" s="395"/>
      <c r="AQ1" s="395"/>
      <c r="AR1" s="395"/>
      <c r="AS1" s="396"/>
      <c r="AT1" s="365" t="s">
        <v>162</v>
      </c>
      <c r="AU1" s="365" t="s">
        <v>163</v>
      </c>
      <c r="AV1" s="388" t="s">
        <v>164</v>
      </c>
      <c r="AW1" s="391" t="s">
        <v>165</v>
      </c>
    </row>
    <row r="2" spans="1:49" ht="23.25" customHeight="1" x14ac:dyDescent="0.2">
      <c r="A2" s="361" t="s">
        <v>73</v>
      </c>
      <c r="B2" s="361" t="s">
        <v>74</v>
      </c>
      <c r="C2" s="363" t="s">
        <v>81</v>
      </c>
      <c r="D2" s="419" t="s">
        <v>111</v>
      </c>
      <c r="E2" s="421" t="s">
        <v>112</v>
      </c>
      <c r="F2" s="423" t="s">
        <v>113</v>
      </c>
      <c r="G2" s="423" t="s">
        <v>114</v>
      </c>
      <c r="H2" s="425"/>
      <c r="I2" s="425"/>
      <c r="J2" s="425"/>
      <c r="K2" s="423" t="s">
        <v>115</v>
      </c>
      <c r="L2" s="407" t="s">
        <v>121</v>
      </c>
      <c r="M2" s="409" t="s">
        <v>122</v>
      </c>
      <c r="N2" s="411" t="s">
        <v>123</v>
      </c>
      <c r="O2" s="413" t="s">
        <v>124</v>
      </c>
      <c r="P2" s="413" t="s">
        <v>125</v>
      </c>
      <c r="Q2" s="413" t="s">
        <v>126</v>
      </c>
      <c r="R2" s="415"/>
      <c r="S2" s="415"/>
      <c r="T2" s="415"/>
      <c r="U2" s="415"/>
      <c r="V2" s="415"/>
      <c r="W2" s="413" t="s">
        <v>127</v>
      </c>
      <c r="X2" s="381" t="s">
        <v>135</v>
      </c>
      <c r="Y2" s="383" t="s">
        <v>136</v>
      </c>
      <c r="Z2" s="385" t="s">
        <v>137</v>
      </c>
      <c r="AA2" s="385" t="s">
        <v>138</v>
      </c>
      <c r="AB2" s="387"/>
      <c r="AC2" s="387"/>
      <c r="AD2" s="387"/>
      <c r="AE2" s="385" t="s">
        <v>139</v>
      </c>
      <c r="AF2" s="371" t="s">
        <v>145</v>
      </c>
      <c r="AG2" s="373" t="s">
        <v>146</v>
      </c>
      <c r="AH2" s="375" t="s">
        <v>147</v>
      </c>
      <c r="AI2" s="375" t="s">
        <v>148</v>
      </c>
      <c r="AJ2" s="377"/>
      <c r="AK2" s="375" t="s">
        <v>149</v>
      </c>
      <c r="AL2" s="397" t="s">
        <v>153</v>
      </c>
      <c r="AM2" s="399" t="s">
        <v>154</v>
      </c>
      <c r="AN2" s="401" t="s">
        <v>155</v>
      </c>
      <c r="AO2" s="401" t="s">
        <v>156</v>
      </c>
      <c r="AP2" s="403"/>
      <c r="AQ2" s="403"/>
      <c r="AR2" s="403"/>
      <c r="AS2" s="401" t="s">
        <v>157</v>
      </c>
      <c r="AT2" s="366"/>
      <c r="AU2" s="366"/>
      <c r="AV2" s="389"/>
      <c r="AW2" s="392"/>
    </row>
    <row r="3" spans="1:49" ht="21" x14ac:dyDescent="0.2">
      <c r="A3" s="362"/>
      <c r="B3" s="362"/>
      <c r="C3" s="364"/>
      <c r="D3" s="420"/>
      <c r="E3" s="422"/>
      <c r="F3" s="424"/>
      <c r="G3" s="178" t="s">
        <v>116</v>
      </c>
      <c r="H3" s="178" t="s">
        <v>117</v>
      </c>
      <c r="I3" s="179" t="s">
        <v>118</v>
      </c>
      <c r="J3" s="179" t="s">
        <v>119</v>
      </c>
      <c r="K3" s="424"/>
      <c r="L3" s="408"/>
      <c r="M3" s="410"/>
      <c r="N3" s="412"/>
      <c r="O3" s="414"/>
      <c r="P3" s="414"/>
      <c r="Q3" s="180" t="s">
        <v>128</v>
      </c>
      <c r="R3" s="180" t="s">
        <v>129</v>
      </c>
      <c r="S3" s="181" t="s">
        <v>130</v>
      </c>
      <c r="T3" s="181" t="s">
        <v>131</v>
      </c>
      <c r="U3" s="182" t="s">
        <v>132</v>
      </c>
      <c r="V3" s="182" t="s">
        <v>133</v>
      </c>
      <c r="W3" s="414"/>
      <c r="X3" s="382"/>
      <c r="Y3" s="384"/>
      <c r="Z3" s="386"/>
      <c r="AA3" s="183" t="s">
        <v>140</v>
      </c>
      <c r="AB3" s="183" t="s">
        <v>141</v>
      </c>
      <c r="AC3" s="184" t="s">
        <v>142</v>
      </c>
      <c r="AD3" s="184" t="s">
        <v>143</v>
      </c>
      <c r="AE3" s="386"/>
      <c r="AF3" s="372"/>
      <c r="AG3" s="374"/>
      <c r="AH3" s="376"/>
      <c r="AI3" s="185" t="s">
        <v>150</v>
      </c>
      <c r="AJ3" s="185" t="s">
        <v>151</v>
      </c>
      <c r="AK3" s="376"/>
      <c r="AL3" s="398"/>
      <c r="AM3" s="400"/>
      <c r="AN3" s="402"/>
      <c r="AO3" s="186" t="s">
        <v>158</v>
      </c>
      <c r="AP3" s="186" t="s">
        <v>159</v>
      </c>
      <c r="AQ3" s="187" t="s">
        <v>160</v>
      </c>
      <c r="AR3" s="187" t="s">
        <v>161</v>
      </c>
      <c r="AS3" s="402"/>
      <c r="AT3" s="367"/>
      <c r="AU3" s="367"/>
      <c r="AV3" s="390"/>
      <c r="AW3" s="393"/>
    </row>
    <row r="4" spans="1:49" x14ac:dyDescent="0.2">
      <c r="A4" s="64" t="str">
        <f>'LISTING PROMO'!C2</f>
        <v>TEST</v>
      </c>
      <c r="B4" s="64" t="str">
        <f>'LISTING PROMO'!E2</f>
        <v>Prénom Test</v>
      </c>
      <c r="C4" s="94" t="s">
        <v>98</v>
      </c>
      <c r="D4" s="95"/>
      <c r="E4" s="95"/>
      <c r="F4" s="95"/>
      <c r="G4" s="95"/>
      <c r="H4" s="95"/>
      <c r="I4" s="95"/>
      <c r="J4" s="95"/>
      <c r="K4" s="95"/>
      <c r="L4" s="95"/>
      <c r="M4" s="96"/>
      <c r="N4" s="95"/>
      <c r="O4" s="96"/>
      <c r="P4" s="96"/>
      <c r="Q4" s="96"/>
      <c r="R4" s="96"/>
      <c r="S4" s="96"/>
      <c r="T4" s="96"/>
      <c r="U4" s="96"/>
      <c r="V4" s="96"/>
      <c r="W4" s="96"/>
      <c r="X4" s="96"/>
      <c r="Y4" s="96"/>
      <c r="Z4" s="96"/>
      <c r="AA4" s="96"/>
      <c r="AB4" s="96"/>
      <c r="AC4" s="96"/>
      <c r="AD4" s="96"/>
      <c r="AE4" s="96"/>
      <c r="AF4" s="96" t="s">
        <v>297</v>
      </c>
      <c r="AG4" s="96" t="s">
        <v>297</v>
      </c>
      <c r="AH4" s="96" t="s">
        <v>297</v>
      </c>
      <c r="AI4" s="96" t="s">
        <v>297</v>
      </c>
      <c r="AJ4" s="96" t="s">
        <v>297</v>
      </c>
      <c r="AK4" s="96" t="s">
        <v>297</v>
      </c>
      <c r="AL4" s="96"/>
      <c r="AM4" s="96"/>
      <c r="AN4" s="96"/>
      <c r="AO4" s="96"/>
      <c r="AP4" s="96"/>
      <c r="AQ4" s="96"/>
      <c r="AR4" s="96"/>
      <c r="AS4" s="96"/>
      <c r="AT4" s="96"/>
      <c r="AU4" s="96"/>
      <c r="AV4" s="97">
        <f>Absence!CH3</f>
        <v>0</v>
      </c>
      <c r="AW4" s="96"/>
    </row>
    <row r="5" spans="1:49" x14ac:dyDescent="0.2">
      <c r="A5" s="64" t="str">
        <f>'LISTING PROMO'!C3</f>
        <v>test</v>
      </c>
      <c r="B5" s="64">
        <f>'LISTING PROMO'!E3</f>
        <v>0</v>
      </c>
      <c r="C5" s="94" t="s">
        <v>98</v>
      </c>
      <c r="D5" s="95"/>
      <c r="E5" s="95"/>
      <c r="F5" s="95"/>
      <c r="G5" s="95"/>
      <c r="H5" s="95"/>
      <c r="I5" s="95"/>
      <c r="J5" s="95"/>
      <c r="K5" s="95"/>
      <c r="L5" s="96"/>
      <c r="M5" s="96"/>
      <c r="N5" s="96"/>
      <c r="O5" s="96"/>
      <c r="P5" s="96"/>
      <c r="Q5" s="96"/>
      <c r="R5" s="96"/>
      <c r="S5" s="96"/>
      <c r="T5" s="96"/>
      <c r="U5" s="96"/>
      <c r="V5" s="96"/>
      <c r="W5" s="96"/>
      <c r="X5" s="96"/>
      <c r="Y5" s="96"/>
      <c r="Z5" s="96"/>
      <c r="AA5" s="96"/>
      <c r="AB5" s="96"/>
      <c r="AC5" s="96"/>
      <c r="AD5" s="96"/>
      <c r="AE5" s="96"/>
      <c r="AF5" s="96" t="s">
        <v>297</v>
      </c>
      <c r="AG5" s="96" t="s">
        <v>297</v>
      </c>
      <c r="AH5" s="96" t="s">
        <v>297</v>
      </c>
      <c r="AI5" s="96" t="s">
        <v>297</v>
      </c>
      <c r="AJ5" s="96" t="s">
        <v>297</v>
      </c>
      <c r="AK5" s="96" t="s">
        <v>297</v>
      </c>
      <c r="AL5" s="96"/>
      <c r="AM5" s="96"/>
      <c r="AN5" s="96"/>
      <c r="AO5" s="96"/>
      <c r="AP5" s="96"/>
      <c r="AQ5" s="96"/>
      <c r="AR5" s="96"/>
      <c r="AS5" s="96"/>
      <c r="AT5" s="96"/>
      <c r="AU5" s="96"/>
      <c r="AV5" s="97" t="e">
        <f>Absence!CH4</f>
        <v>#N/A</v>
      </c>
      <c r="AW5" s="96"/>
    </row>
    <row r="6" spans="1:49" x14ac:dyDescent="0.2">
      <c r="A6" s="64">
        <f>'LISTING PROMO'!C4</f>
        <v>0</v>
      </c>
      <c r="B6" s="64">
        <f>'LISTING PROMO'!E4</f>
        <v>0</v>
      </c>
      <c r="C6" s="96" t="s">
        <v>193</v>
      </c>
      <c r="D6" s="95"/>
      <c r="E6" s="95"/>
      <c r="F6" s="95"/>
      <c r="G6" s="95"/>
      <c r="H6" s="95"/>
      <c r="I6" s="95"/>
      <c r="J6" s="95"/>
      <c r="K6" s="95"/>
      <c r="L6" s="96"/>
      <c r="M6" s="96"/>
      <c r="N6" s="96"/>
      <c r="O6" s="96"/>
      <c r="P6" s="96"/>
      <c r="Q6" s="96"/>
      <c r="R6" s="96"/>
      <c r="S6" s="96"/>
      <c r="T6" s="96"/>
      <c r="U6" s="96"/>
      <c r="V6" s="96"/>
      <c r="W6" s="96"/>
      <c r="X6" s="96"/>
      <c r="Y6" s="96"/>
      <c r="Z6" s="96"/>
      <c r="AA6" s="96"/>
      <c r="AB6" s="96"/>
      <c r="AC6" s="96"/>
      <c r="AD6" s="96"/>
      <c r="AE6" s="96"/>
      <c r="AF6" s="96"/>
      <c r="AG6" s="96"/>
      <c r="AH6" s="96"/>
      <c r="AI6" s="96"/>
      <c r="AJ6" s="96"/>
      <c r="AK6" s="96"/>
      <c r="AL6" s="96"/>
      <c r="AM6" s="96"/>
      <c r="AN6" s="96"/>
      <c r="AO6" s="96"/>
      <c r="AP6" s="96"/>
      <c r="AQ6" s="96"/>
      <c r="AR6" s="96"/>
      <c r="AS6" s="96"/>
      <c r="AT6" s="96"/>
      <c r="AU6" s="96"/>
      <c r="AV6" s="97" t="e">
        <f>Absence!CH5</f>
        <v>#N/A</v>
      </c>
      <c r="AW6" s="96"/>
    </row>
    <row r="7" spans="1:49" x14ac:dyDescent="0.2">
      <c r="A7" s="64">
        <f>'LISTING PROMO'!C5</f>
        <v>0</v>
      </c>
      <c r="B7" s="64">
        <f>'LISTING PROMO'!E5</f>
        <v>0</v>
      </c>
      <c r="C7" s="96" t="s">
        <v>193</v>
      </c>
      <c r="D7" s="95"/>
      <c r="E7" s="95"/>
      <c r="F7" s="95"/>
      <c r="G7" s="95"/>
      <c r="H7" s="95"/>
      <c r="I7" s="95"/>
      <c r="J7" s="95"/>
      <c r="K7" s="95"/>
      <c r="L7" s="96"/>
      <c r="M7" s="96"/>
      <c r="N7" s="96"/>
      <c r="O7" s="96"/>
      <c r="P7" s="96"/>
      <c r="Q7" s="96"/>
      <c r="R7" s="96"/>
      <c r="S7" s="96"/>
      <c r="T7" s="96"/>
      <c r="U7" s="96"/>
      <c r="V7" s="96"/>
      <c r="W7" s="96"/>
      <c r="X7" s="96"/>
      <c r="Y7" s="96"/>
      <c r="Z7" s="96"/>
      <c r="AA7" s="96"/>
      <c r="AB7" s="96"/>
      <c r="AC7" s="96"/>
      <c r="AD7" s="96"/>
      <c r="AE7" s="96"/>
      <c r="AF7" s="96"/>
      <c r="AG7" s="96"/>
      <c r="AH7" s="96"/>
      <c r="AI7" s="96"/>
      <c r="AJ7" s="96"/>
      <c r="AK7" s="96"/>
      <c r="AL7" s="96"/>
      <c r="AM7" s="96"/>
      <c r="AN7" s="96"/>
      <c r="AO7" s="96"/>
      <c r="AP7" s="96"/>
      <c r="AQ7" s="96"/>
      <c r="AR7" s="96"/>
      <c r="AS7" s="96"/>
      <c r="AT7" s="96"/>
      <c r="AU7" s="96"/>
      <c r="AV7" s="97" t="e">
        <f>Absence!CH6</f>
        <v>#N/A</v>
      </c>
      <c r="AW7" s="96"/>
    </row>
    <row r="8" spans="1:49" x14ac:dyDescent="0.2">
      <c r="A8" s="64">
        <f>'LISTING PROMO'!C6</f>
        <v>0</v>
      </c>
      <c r="B8" s="64">
        <f>'LISTING PROMO'!E6</f>
        <v>0</v>
      </c>
      <c r="C8" s="96" t="s">
        <v>193</v>
      </c>
      <c r="D8" s="95"/>
      <c r="E8" s="95"/>
      <c r="F8" s="95"/>
      <c r="G8" s="95"/>
      <c r="H8" s="95"/>
      <c r="I8" s="95"/>
      <c r="J8" s="95"/>
      <c r="K8" s="95"/>
      <c r="L8" s="96"/>
      <c r="M8" s="96"/>
      <c r="N8" s="96"/>
      <c r="O8" s="96"/>
      <c r="P8" s="96"/>
      <c r="Q8" s="96"/>
      <c r="R8" s="96"/>
      <c r="S8" s="96"/>
      <c r="T8" s="96"/>
      <c r="U8" s="96"/>
      <c r="V8" s="96"/>
      <c r="W8" s="96"/>
      <c r="X8" s="96"/>
      <c r="Y8" s="96"/>
      <c r="Z8" s="96"/>
      <c r="AA8" s="96"/>
      <c r="AB8" s="96"/>
      <c r="AC8" s="96"/>
      <c r="AD8" s="96"/>
      <c r="AE8" s="96"/>
      <c r="AF8" s="96"/>
      <c r="AG8" s="96"/>
      <c r="AH8" s="96"/>
      <c r="AI8" s="96"/>
      <c r="AJ8" s="96"/>
      <c r="AK8" s="96"/>
      <c r="AL8" s="96"/>
      <c r="AM8" s="96"/>
      <c r="AN8" s="96"/>
      <c r="AO8" s="96"/>
      <c r="AP8" s="96"/>
      <c r="AQ8" s="96"/>
      <c r="AR8" s="96"/>
      <c r="AS8" s="96"/>
      <c r="AT8" s="96"/>
      <c r="AU8" s="96"/>
      <c r="AV8" s="97" t="e">
        <f>Absence!CH7</f>
        <v>#N/A</v>
      </c>
      <c r="AW8" s="96"/>
    </row>
    <row r="9" spans="1:49" x14ac:dyDescent="0.2">
      <c r="A9" s="64">
        <f>'LISTING PROMO'!C7</f>
        <v>0</v>
      </c>
      <c r="B9" s="64">
        <f>'LISTING PROMO'!E7</f>
        <v>0</v>
      </c>
      <c r="C9" s="96" t="s">
        <v>193</v>
      </c>
      <c r="D9" s="95"/>
      <c r="E9" s="95"/>
      <c r="F9" s="95"/>
      <c r="G9" s="95"/>
      <c r="H9" s="95"/>
      <c r="I9" s="95"/>
      <c r="J9" s="95"/>
      <c r="K9" s="95"/>
      <c r="L9" s="96"/>
      <c r="M9" s="96"/>
      <c r="N9" s="96"/>
      <c r="O9" s="96"/>
      <c r="P9" s="96"/>
      <c r="Q9" s="96"/>
      <c r="R9" s="96"/>
      <c r="S9" s="96"/>
      <c r="T9" s="96"/>
      <c r="U9" s="96"/>
      <c r="V9" s="96"/>
      <c r="W9" s="96"/>
      <c r="X9" s="96"/>
      <c r="Y9" s="96"/>
      <c r="Z9" s="96"/>
      <c r="AA9" s="96"/>
      <c r="AB9" s="96"/>
      <c r="AC9" s="96"/>
      <c r="AD9" s="96"/>
      <c r="AE9" s="96"/>
      <c r="AF9" s="96"/>
      <c r="AG9" s="96"/>
      <c r="AH9" s="96"/>
      <c r="AI9" s="96"/>
      <c r="AJ9" s="96"/>
      <c r="AK9" s="96"/>
      <c r="AL9" s="96"/>
      <c r="AM9" s="96"/>
      <c r="AN9" s="96"/>
      <c r="AO9" s="96"/>
      <c r="AP9" s="96"/>
      <c r="AQ9" s="96"/>
      <c r="AR9" s="96"/>
      <c r="AS9" s="96"/>
      <c r="AT9" s="96"/>
      <c r="AU9" s="96"/>
      <c r="AV9" s="97" t="e">
        <f>Absence!CH8</f>
        <v>#N/A</v>
      </c>
      <c r="AW9" s="96"/>
    </row>
    <row r="10" spans="1:49" x14ac:dyDescent="0.2">
      <c r="A10" s="64">
        <f>'LISTING PROMO'!C8</f>
        <v>0</v>
      </c>
      <c r="B10" s="64">
        <f>'LISTING PROMO'!E8</f>
        <v>0</v>
      </c>
      <c r="C10" s="96" t="s">
        <v>193</v>
      </c>
      <c r="D10" s="95"/>
      <c r="E10" s="95"/>
      <c r="F10" s="98"/>
      <c r="G10" s="95"/>
      <c r="H10" s="95"/>
      <c r="I10" s="95"/>
      <c r="J10" s="95"/>
      <c r="K10" s="95"/>
      <c r="L10" s="96"/>
      <c r="M10" s="96"/>
      <c r="N10" s="96"/>
      <c r="O10" s="96"/>
      <c r="P10" s="96"/>
      <c r="Q10" s="96"/>
      <c r="R10" s="96"/>
      <c r="S10" s="96"/>
      <c r="T10" s="96"/>
      <c r="U10" s="96"/>
      <c r="V10" s="96"/>
      <c r="W10" s="96"/>
      <c r="X10" s="96"/>
      <c r="Y10" s="96"/>
      <c r="Z10" s="96"/>
      <c r="AA10" s="96"/>
      <c r="AB10" s="96"/>
      <c r="AC10" s="96"/>
      <c r="AD10" s="96"/>
      <c r="AE10" s="96"/>
      <c r="AF10" s="96"/>
      <c r="AG10" s="96"/>
      <c r="AH10" s="96"/>
      <c r="AI10" s="96"/>
      <c r="AJ10" s="96"/>
      <c r="AK10" s="96"/>
      <c r="AL10" s="96"/>
      <c r="AM10" s="96"/>
      <c r="AN10" s="96"/>
      <c r="AO10" s="96"/>
      <c r="AP10" s="96"/>
      <c r="AQ10" s="96"/>
      <c r="AR10" s="96"/>
      <c r="AS10" s="96"/>
      <c r="AT10" s="96"/>
      <c r="AU10" s="96"/>
      <c r="AV10" s="97" t="e">
        <f>Absence!CH9</f>
        <v>#N/A</v>
      </c>
      <c r="AW10" s="96"/>
    </row>
    <row r="11" spans="1:49" x14ac:dyDescent="0.2">
      <c r="A11" s="64">
        <f>'LISTING PROMO'!C9</f>
        <v>0</v>
      </c>
      <c r="B11" s="64">
        <f>'LISTING PROMO'!E9</f>
        <v>0</v>
      </c>
      <c r="C11" s="96" t="s">
        <v>193</v>
      </c>
      <c r="D11" s="95"/>
      <c r="E11" s="95"/>
      <c r="F11" s="95"/>
      <c r="G11" s="95"/>
      <c r="H11" s="95"/>
      <c r="I11" s="95"/>
      <c r="J11" s="95"/>
      <c r="K11" s="95"/>
      <c r="L11" s="96"/>
      <c r="M11" s="96"/>
      <c r="N11" s="96"/>
      <c r="O11" s="96"/>
      <c r="P11" s="96"/>
      <c r="Q11" s="96"/>
      <c r="R11" s="96"/>
      <c r="S11" s="96"/>
      <c r="T11" s="96"/>
      <c r="U11" s="96"/>
      <c r="V11" s="96"/>
      <c r="W11" s="96"/>
      <c r="X11" s="96"/>
      <c r="Y11" s="96"/>
      <c r="Z11" s="96"/>
      <c r="AA11" s="96"/>
      <c r="AB11" s="96"/>
      <c r="AC11" s="96"/>
      <c r="AD11" s="96"/>
      <c r="AE11" s="96"/>
      <c r="AF11" s="96"/>
      <c r="AG11" s="96"/>
      <c r="AH11" s="96"/>
      <c r="AI11" s="96"/>
      <c r="AJ11" s="96"/>
      <c r="AK11" s="96"/>
      <c r="AL11" s="96"/>
      <c r="AM11" s="96"/>
      <c r="AN11" s="96"/>
      <c r="AO11" s="96"/>
      <c r="AP11" s="96"/>
      <c r="AQ11" s="96"/>
      <c r="AR11" s="96"/>
      <c r="AS11" s="96"/>
      <c r="AT11" s="96"/>
      <c r="AU11" s="96"/>
      <c r="AV11" s="97" t="e">
        <f>Absence!CH10</f>
        <v>#N/A</v>
      </c>
      <c r="AW11" s="96"/>
    </row>
    <row r="12" spans="1:49" x14ac:dyDescent="0.2">
      <c r="A12" s="64">
        <f>'LISTING PROMO'!C10</f>
        <v>0</v>
      </c>
      <c r="B12" s="64">
        <f>'LISTING PROMO'!E10</f>
        <v>0</v>
      </c>
      <c r="C12" s="96" t="s">
        <v>193</v>
      </c>
      <c r="D12" s="95"/>
      <c r="E12" s="95"/>
      <c r="F12" s="95"/>
      <c r="G12" s="95"/>
      <c r="H12" s="95"/>
      <c r="I12" s="95"/>
      <c r="J12" s="95"/>
      <c r="K12" s="95"/>
      <c r="L12" s="96"/>
      <c r="M12" s="96"/>
      <c r="N12" s="96"/>
      <c r="O12" s="96"/>
      <c r="P12" s="96"/>
      <c r="Q12" s="96"/>
      <c r="R12" s="96"/>
      <c r="S12" s="96"/>
      <c r="T12" s="96"/>
      <c r="U12" s="96"/>
      <c r="V12" s="96"/>
      <c r="W12" s="96"/>
      <c r="X12" s="96"/>
      <c r="Y12" s="96"/>
      <c r="Z12" s="96"/>
      <c r="AA12" s="96"/>
      <c r="AB12" s="96"/>
      <c r="AC12" s="96"/>
      <c r="AD12" s="96"/>
      <c r="AE12" s="96"/>
      <c r="AF12" s="96"/>
      <c r="AG12" s="96"/>
      <c r="AH12" s="96"/>
      <c r="AI12" s="96"/>
      <c r="AJ12" s="96"/>
      <c r="AK12" s="96"/>
      <c r="AL12" s="96"/>
      <c r="AM12" s="96"/>
      <c r="AN12" s="96"/>
      <c r="AO12" s="96"/>
      <c r="AP12" s="96"/>
      <c r="AQ12" s="96"/>
      <c r="AR12" s="96"/>
      <c r="AS12" s="96"/>
      <c r="AT12" s="96"/>
      <c r="AU12" s="96"/>
      <c r="AV12" s="97" t="e">
        <f>Absence!CH11</f>
        <v>#N/A</v>
      </c>
      <c r="AW12" s="96"/>
    </row>
    <row r="13" spans="1:49" x14ac:dyDescent="0.2">
      <c r="A13" s="64">
        <f>'LISTING PROMO'!C11</f>
        <v>0</v>
      </c>
      <c r="B13" s="64">
        <f>'LISTING PROMO'!E11</f>
        <v>0</v>
      </c>
      <c r="C13" s="96" t="s">
        <v>193</v>
      </c>
      <c r="D13" s="95"/>
      <c r="E13" s="95"/>
      <c r="F13" s="95"/>
      <c r="G13" s="95"/>
      <c r="H13" s="95"/>
      <c r="I13" s="95"/>
      <c r="J13" s="95"/>
      <c r="K13" s="95"/>
      <c r="L13" s="96"/>
      <c r="M13" s="96"/>
      <c r="N13" s="96"/>
      <c r="O13" s="96"/>
      <c r="P13" s="96"/>
      <c r="Q13" s="96"/>
      <c r="R13" s="96"/>
      <c r="S13" s="96"/>
      <c r="T13" s="96"/>
      <c r="U13" s="96"/>
      <c r="V13" s="96"/>
      <c r="W13" s="96"/>
      <c r="X13" s="96"/>
      <c r="Y13" s="96"/>
      <c r="Z13" s="96"/>
      <c r="AA13" s="96"/>
      <c r="AB13" s="96"/>
      <c r="AC13" s="96"/>
      <c r="AD13" s="96"/>
      <c r="AE13" s="96"/>
      <c r="AF13" s="96"/>
      <c r="AG13" s="96"/>
      <c r="AH13" s="96"/>
      <c r="AI13" s="96"/>
      <c r="AJ13" s="96"/>
      <c r="AK13" s="96"/>
      <c r="AL13" s="96"/>
      <c r="AM13" s="96"/>
      <c r="AN13" s="96"/>
      <c r="AO13" s="96"/>
      <c r="AP13" s="96"/>
      <c r="AQ13" s="96"/>
      <c r="AR13" s="96"/>
      <c r="AS13" s="96"/>
      <c r="AT13" s="96"/>
      <c r="AU13" s="96"/>
      <c r="AV13" s="97" t="e">
        <f>Absence!CH12</f>
        <v>#N/A</v>
      </c>
      <c r="AW13" s="96"/>
    </row>
    <row r="14" spans="1:49" x14ac:dyDescent="0.2">
      <c r="A14" s="64">
        <f>'LISTING PROMO'!C12</f>
        <v>0</v>
      </c>
      <c r="B14" s="64">
        <f>'LISTING PROMO'!E12</f>
        <v>0</v>
      </c>
      <c r="C14" s="96"/>
      <c r="D14" s="95"/>
      <c r="E14" s="95"/>
      <c r="F14" s="95"/>
      <c r="G14" s="95"/>
      <c r="H14" s="95"/>
      <c r="I14" s="95"/>
      <c r="J14" s="95"/>
      <c r="K14" s="95"/>
      <c r="L14" s="96"/>
      <c r="M14" s="96"/>
      <c r="N14" s="96"/>
      <c r="O14" s="96"/>
      <c r="P14" s="96"/>
      <c r="Q14" s="96"/>
      <c r="R14" s="96"/>
      <c r="S14" s="96"/>
      <c r="T14" s="96"/>
      <c r="U14" s="96"/>
      <c r="V14" s="96"/>
      <c r="W14" s="96"/>
      <c r="X14" s="96"/>
      <c r="Y14" s="96"/>
      <c r="Z14" s="96"/>
      <c r="AA14" s="96"/>
      <c r="AB14" s="96"/>
      <c r="AC14" s="96"/>
      <c r="AD14" s="96"/>
      <c r="AE14" s="96"/>
      <c r="AF14" s="96"/>
      <c r="AG14" s="96"/>
      <c r="AH14" s="96"/>
      <c r="AI14" s="96"/>
      <c r="AJ14" s="96"/>
      <c r="AK14" s="96"/>
      <c r="AL14" s="96"/>
      <c r="AM14" s="96"/>
      <c r="AN14" s="96"/>
      <c r="AO14" s="96"/>
      <c r="AP14" s="96"/>
      <c r="AQ14" s="96"/>
      <c r="AR14" s="96"/>
      <c r="AS14" s="96"/>
      <c r="AT14" s="96"/>
      <c r="AU14" s="96"/>
      <c r="AV14" s="97" t="e">
        <f>Absence!CH13</f>
        <v>#N/A</v>
      </c>
      <c r="AW14" s="96"/>
    </row>
    <row r="15" spans="1:49" x14ac:dyDescent="0.2">
      <c r="A15" s="64">
        <f>'LISTING PROMO'!C13</f>
        <v>0</v>
      </c>
      <c r="B15" s="64">
        <f>'LISTING PROMO'!E13</f>
        <v>0</v>
      </c>
      <c r="C15" s="96" t="s">
        <v>193</v>
      </c>
      <c r="D15" s="95"/>
      <c r="E15" s="95"/>
      <c r="F15" s="95"/>
      <c r="G15" s="95"/>
      <c r="H15" s="95"/>
      <c r="I15" s="95"/>
      <c r="J15" s="95"/>
      <c r="K15" s="95"/>
      <c r="L15" s="96"/>
      <c r="M15" s="96"/>
      <c r="N15" s="96"/>
      <c r="O15" s="96"/>
      <c r="P15" s="96"/>
      <c r="Q15" s="96"/>
      <c r="R15" s="96"/>
      <c r="S15" s="96"/>
      <c r="T15" s="96"/>
      <c r="U15" s="96"/>
      <c r="V15" s="96"/>
      <c r="W15" s="96"/>
      <c r="X15" s="96"/>
      <c r="Y15" s="96"/>
      <c r="Z15" s="96"/>
      <c r="AA15" s="96"/>
      <c r="AB15" s="96"/>
      <c r="AC15" s="96"/>
      <c r="AD15" s="96"/>
      <c r="AE15" s="96"/>
      <c r="AF15" s="96"/>
      <c r="AG15" s="96"/>
      <c r="AH15" s="96"/>
      <c r="AI15" s="96"/>
      <c r="AJ15" s="96"/>
      <c r="AK15" s="96"/>
      <c r="AL15" s="96"/>
      <c r="AM15" s="96"/>
      <c r="AN15" s="96"/>
      <c r="AO15" s="96"/>
      <c r="AP15" s="96"/>
      <c r="AQ15" s="96"/>
      <c r="AR15" s="96"/>
      <c r="AS15" s="96"/>
      <c r="AT15" s="96"/>
      <c r="AU15" s="96"/>
      <c r="AV15" s="97" t="e">
        <f>Absence!CH14</f>
        <v>#N/A</v>
      </c>
      <c r="AW15" s="96"/>
    </row>
    <row r="16" spans="1:49" x14ac:dyDescent="0.2">
      <c r="A16" s="64">
        <f>'LISTING PROMO'!C14</f>
        <v>0</v>
      </c>
      <c r="B16" s="64">
        <f>'LISTING PROMO'!E14</f>
        <v>0</v>
      </c>
      <c r="C16" s="96" t="s">
        <v>193</v>
      </c>
      <c r="D16" s="95"/>
      <c r="E16" s="95"/>
      <c r="F16" s="95"/>
      <c r="G16" s="95"/>
      <c r="H16" s="95"/>
      <c r="I16" s="95"/>
      <c r="J16" s="95"/>
      <c r="K16" s="95"/>
      <c r="L16" s="96"/>
      <c r="M16" s="96"/>
      <c r="N16" s="96"/>
      <c r="O16" s="96"/>
      <c r="P16" s="96"/>
      <c r="Q16" s="96"/>
      <c r="R16" s="96"/>
      <c r="S16" s="96"/>
      <c r="T16" s="96"/>
      <c r="U16" s="96"/>
      <c r="V16" s="96"/>
      <c r="W16" s="96"/>
      <c r="X16" s="96"/>
      <c r="Y16" s="96"/>
      <c r="Z16" s="96"/>
      <c r="AA16" s="96"/>
      <c r="AB16" s="96"/>
      <c r="AC16" s="96"/>
      <c r="AD16" s="96"/>
      <c r="AE16" s="96"/>
      <c r="AF16" s="96"/>
      <c r="AG16" s="96"/>
      <c r="AH16" s="96"/>
      <c r="AI16" s="96"/>
      <c r="AJ16" s="96"/>
      <c r="AK16" s="96"/>
      <c r="AL16" s="96"/>
      <c r="AM16" s="96"/>
      <c r="AN16" s="96"/>
      <c r="AO16" s="96"/>
      <c r="AP16" s="96"/>
      <c r="AQ16" s="96"/>
      <c r="AR16" s="96"/>
      <c r="AS16" s="96"/>
      <c r="AT16" s="96"/>
      <c r="AU16" s="96"/>
      <c r="AV16" s="97" t="e">
        <f>Absence!CH15</f>
        <v>#N/A</v>
      </c>
      <c r="AW16" s="96"/>
    </row>
    <row r="17" spans="1:49" x14ac:dyDescent="0.2">
      <c r="A17" s="64">
        <f>'LISTING PROMO'!C15</f>
        <v>0</v>
      </c>
      <c r="B17" s="64">
        <f>'LISTING PROMO'!E15</f>
        <v>0</v>
      </c>
      <c r="C17" s="96" t="s">
        <v>193</v>
      </c>
      <c r="D17" s="95"/>
      <c r="E17" s="95"/>
      <c r="F17" s="95"/>
      <c r="G17" s="95"/>
      <c r="H17" s="95"/>
      <c r="I17" s="95"/>
      <c r="J17" s="95"/>
      <c r="K17" s="95"/>
      <c r="L17" s="96"/>
      <c r="M17" s="96"/>
      <c r="N17" s="96"/>
      <c r="O17" s="96"/>
      <c r="P17" s="96"/>
      <c r="Q17" s="96"/>
      <c r="R17" s="96"/>
      <c r="S17" s="96"/>
      <c r="T17" s="96"/>
      <c r="U17" s="96"/>
      <c r="V17" s="96"/>
      <c r="W17" s="96"/>
      <c r="X17" s="96"/>
      <c r="Y17" s="96"/>
      <c r="Z17" s="96"/>
      <c r="AA17" s="96"/>
      <c r="AB17" s="96"/>
      <c r="AC17" s="96"/>
      <c r="AD17" s="96"/>
      <c r="AE17" s="96"/>
      <c r="AF17" s="96"/>
      <c r="AG17" s="96"/>
      <c r="AH17" s="96"/>
      <c r="AI17" s="96"/>
      <c r="AJ17" s="96"/>
      <c r="AK17" s="96"/>
      <c r="AL17" s="96"/>
      <c r="AM17" s="96"/>
      <c r="AN17" s="96"/>
      <c r="AO17" s="96"/>
      <c r="AP17" s="96"/>
      <c r="AQ17" s="96"/>
      <c r="AR17" s="96"/>
      <c r="AS17" s="96"/>
      <c r="AT17" s="96"/>
      <c r="AU17" s="96"/>
      <c r="AV17" s="97" t="e">
        <f>Absence!CH16</f>
        <v>#N/A</v>
      </c>
      <c r="AW17" s="96"/>
    </row>
    <row r="18" spans="1:49" x14ac:dyDescent="0.2">
      <c r="A18" s="64">
        <f>'LISTING PROMO'!C16</f>
        <v>0</v>
      </c>
      <c r="B18" s="64">
        <f>'LISTING PROMO'!E16</f>
        <v>0</v>
      </c>
      <c r="C18" s="96"/>
      <c r="D18" s="95"/>
      <c r="E18" s="95"/>
      <c r="F18" s="95"/>
      <c r="G18" s="95"/>
      <c r="H18" s="95"/>
      <c r="I18" s="95"/>
      <c r="J18" s="95"/>
      <c r="K18" s="95"/>
      <c r="L18" s="96"/>
      <c r="M18" s="96"/>
      <c r="N18" s="96"/>
      <c r="O18" s="96"/>
      <c r="P18" s="96"/>
      <c r="Q18" s="96"/>
      <c r="R18" s="96"/>
      <c r="S18" s="96"/>
      <c r="T18" s="96"/>
      <c r="U18" s="96"/>
      <c r="V18" s="96"/>
      <c r="W18" s="96"/>
      <c r="X18" s="96"/>
      <c r="Y18" s="96"/>
      <c r="Z18" s="96"/>
      <c r="AA18" s="96"/>
      <c r="AB18" s="96"/>
      <c r="AC18" s="96"/>
      <c r="AD18" s="96"/>
      <c r="AE18" s="96"/>
      <c r="AF18" s="96"/>
      <c r="AG18" s="96"/>
      <c r="AH18" s="96"/>
      <c r="AI18" s="96"/>
      <c r="AJ18" s="96"/>
      <c r="AK18" s="96"/>
      <c r="AL18" s="96"/>
      <c r="AM18" s="96"/>
      <c r="AN18" s="96"/>
      <c r="AO18" s="96"/>
      <c r="AP18" s="96"/>
      <c r="AQ18" s="96"/>
      <c r="AR18" s="96"/>
      <c r="AS18" s="96"/>
      <c r="AT18" s="96"/>
      <c r="AU18" s="96"/>
      <c r="AV18" s="97" t="e">
        <f>Absence!CH17</f>
        <v>#N/A</v>
      </c>
      <c r="AW18" s="96"/>
    </row>
    <row r="19" spans="1:49" x14ac:dyDescent="0.2">
      <c r="A19" s="64">
        <f>'LISTING PROMO'!C17</f>
        <v>0</v>
      </c>
      <c r="B19" s="64">
        <f>'LISTING PROMO'!E17</f>
        <v>0</v>
      </c>
      <c r="C19" s="96"/>
      <c r="D19" s="95"/>
      <c r="E19" s="95"/>
      <c r="F19" s="95"/>
      <c r="G19" s="95"/>
      <c r="H19" s="95"/>
      <c r="I19" s="95"/>
      <c r="J19" s="95"/>
      <c r="K19" s="95"/>
      <c r="L19" s="96"/>
      <c r="M19" s="96"/>
      <c r="N19" s="96"/>
      <c r="O19" s="96"/>
      <c r="P19" s="96"/>
      <c r="Q19" s="96"/>
      <c r="R19" s="96"/>
      <c r="S19" s="96"/>
      <c r="T19" s="96"/>
      <c r="U19" s="96"/>
      <c r="V19" s="96"/>
      <c r="W19" s="96"/>
      <c r="X19" s="96"/>
      <c r="Y19" s="96"/>
      <c r="Z19" s="96"/>
      <c r="AA19" s="96"/>
      <c r="AB19" s="96"/>
      <c r="AC19" s="96"/>
      <c r="AD19" s="96"/>
      <c r="AE19" s="96"/>
      <c r="AF19" s="96"/>
      <c r="AG19" s="96"/>
      <c r="AH19" s="96"/>
      <c r="AI19" s="96"/>
      <c r="AJ19" s="96"/>
      <c r="AK19" s="96"/>
      <c r="AL19" s="96"/>
      <c r="AM19" s="96"/>
      <c r="AN19" s="96"/>
      <c r="AO19" s="96"/>
      <c r="AP19" s="96"/>
      <c r="AQ19" s="96"/>
      <c r="AR19" s="96"/>
      <c r="AS19" s="96"/>
      <c r="AT19" s="96"/>
      <c r="AU19" s="96"/>
      <c r="AV19" s="97" t="e">
        <f>Absence!CH18</f>
        <v>#N/A</v>
      </c>
      <c r="AW19" s="96"/>
    </row>
    <row r="20" spans="1:49" x14ac:dyDescent="0.2">
      <c r="A20" s="64">
        <f>'LISTING PROMO'!C18</f>
        <v>0</v>
      </c>
      <c r="B20" s="64">
        <f>'LISTING PROMO'!E18</f>
        <v>0</v>
      </c>
      <c r="C20" s="96"/>
      <c r="D20" s="95"/>
      <c r="E20" s="95"/>
      <c r="F20" s="95"/>
      <c r="G20" s="95"/>
      <c r="H20" s="95"/>
      <c r="I20" s="95"/>
      <c r="J20" s="95"/>
      <c r="K20" s="95"/>
      <c r="L20" s="96"/>
      <c r="M20" s="96"/>
      <c r="N20" s="96"/>
      <c r="O20" s="96"/>
      <c r="P20" s="96"/>
      <c r="Q20" s="96"/>
      <c r="R20" s="96"/>
      <c r="S20" s="96"/>
      <c r="T20" s="96"/>
      <c r="U20" s="96"/>
      <c r="V20" s="96"/>
      <c r="W20" s="96"/>
      <c r="X20" s="96"/>
      <c r="Y20" s="96"/>
      <c r="Z20" s="96"/>
      <c r="AA20" s="96"/>
      <c r="AB20" s="96"/>
      <c r="AC20" s="96"/>
      <c r="AD20" s="96"/>
      <c r="AE20" s="96"/>
      <c r="AF20" s="96"/>
      <c r="AG20" s="96"/>
      <c r="AH20" s="96"/>
      <c r="AI20" s="96"/>
      <c r="AJ20" s="96"/>
      <c r="AK20" s="96"/>
      <c r="AL20" s="96"/>
      <c r="AM20" s="96"/>
      <c r="AN20" s="96"/>
      <c r="AO20" s="96"/>
      <c r="AP20" s="96"/>
      <c r="AQ20" s="96"/>
      <c r="AR20" s="96"/>
      <c r="AS20" s="96"/>
      <c r="AT20" s="96"/>
      <c r="AU20" s="96"/>
      <c r="AV20" s="97" t="e">
        <f>Absence!CH19</f>
        <v>#N/A</v>
      </c>
      <c r="AW20" s="96"/>
    </row>
    <row r="21" spans="1:49" x14ac:dyDescent="0.2">
      <c r="A21" s="64">
        <f>'LISTING PROMO'!C19</f>
        <v>0</v>
      </c>
      <c r="B21" s="64">
        <f>'LISTING PROMO'!E19</f>
        <v>0</v>
      </c>
      <c r="C21" s="96"/>
      <c r="D21" s="95"/>
      <c r="E21" s="95"/>
      <c r="F21" s="95"/>
      <c r="G21" s="95"/>
      <c r="H21" s="95"/>
      <c r="I21" s="95"/>
      <c r="J21" s="95"/>
      <c r="K21" s="95"/>
      <c r="L21" s="96"/>
      <c r="M21" s="96"/>
      <c r="N21" s="96"/>
      <c r="O21" s="96"/>
      <c r="P21" s="96"/>
      <c r="Q21" s="96"/>
      <c r="R21" s="96"/>
      <c r="S21" s="96"/>
      <c r="T21" s="96"/>
      <c r="U21" s="96"/>
      <c r="V21" s="96"/>
      <c r="W21" s="96"/>
      <c r="X21" s="96"/>
      <c r="Y21" s="96"/>
      <c r="Z21" s="96"/>
      <c r="AA21" s="96"/>
      <c r="AB21" s="96"/>
      <c r="AC21" s="96"/>
      <c r="AD21" s="96"/>
      <c r="AE21" s="96"/>
      <c r="AF21" s="96"/>
      <c r="AG21" s="96"/>
      <c r="AH21" s="96"/>
      <c r="AI21" s="96"/>
      <c r="AJ21" s="96"/>
      <c r="AK21" s="96"/>
      <c r="AL21" s="96"/>
      <c r="AM21" s="96"/>
      <c r="AN21" s="96"/>
      <c r="AO21" s="96"/>
      <c r="AP21" s="96"/>
      <c r="AQ21" s="96"/>
      <c r="AR21" s="96"/>
      <c r="AS21" s="96"/>
      <c r="AT21" s="96"/>
      <c r="AU21" s="96"/>
      <c r="AV21" s="97" t="e">
        <f>Absence!CH20</f>
        <v>#N/A</v>
      </c>
      <c r="AW21" s="96"/>
    </row>
    <row r="22" spans="1:49" x14ac:dyDescent="0.2">
      <c r="A22" s="64">
        <f>'LISTING PROMO'!C20</f>
        <v>0</v>
      </c>
      <c r="B22" s="64">
        <f>'LISTING PROMO'!E20</f>
        <v>0</v>
      </c>
      <c r="C22" s="96"/>
      <c r="D22" s="95"/>
      <c r="E22" s="95"/>
      <c r="F22" s="95"/>
      <c r="G22" s="95"/>
      <c r="H22" s="95"/>
      <c r="I22" s="95"/>
      <c r="J22" s="95"/>
      <c r="K22" s="95"/>
      <c r="L22" s="96"/>
      <c r="M22" s="96"/>
      <c r="N22" s="96"/>
      <c r="O22" s="96"/>
      <c r="P22" s="96"/>
      <c r="Q22" s="96"/>
      <c r="R22" s="96"/>
      <c r="S22" s="96"/>
      <c r="T22" s="96"/>
      <c r="U22" s="96"/>
      <c r="V22" s="96"/>
      <c r="W22" s="96"/>
      <c r="X22" s="96"/>
      <c r="Y22" s="96"/>
      <c r="Z22" s="96"/>
      <c r="AA22" s="96"/>
      <c r="AB22" s="96"/>
      <c r="AC22" s="96"/>
      <c r="AD22" s="96"/>
      <c r="AE22" s="96"/>
      <c r="AF22" s="96"/>
      <c r="AG22" s="96"/>
      <c r="AH22" s="96"/>
      <c r="AI22" s="96"/>
      <c r="AJ22" s="96"/>
      <c r="AK22" s="96"/>
      <c r="AL22" s="96"/>
      <c r="AM22" s="96"/>
      <c r="AN22" s="96"/>
      <c r="AO22" s="96"/>
      <c r="AP22" s="96"/>
      <c r="AQ22" s="96"/>
      <c r="AR22" s="96"/>
      <c r="AS22" s="96"/>
      <c r="AT22" s="96"/>
      <c r="AU22" s="96"/>
      <c r="AV22" s="97" t="e">
        <f>Absence!CH21</f>
        <v>#N/A</v>
      </c>
      <c r="AW22" s="96"/>
    </row>
    <row r="23" spans="1:49" x14ac:dyDescent="0.2">
      <c r="A23" s="64">
        <f>'LISTING PROMO'!C21</f>
        <v>0</v>
      </c>
      <c r="B23" s="64">
        <f>'LISTING PROMO'!E21</f>
        <v>0</v>
      </c>
      <c r="C23" s="96"/>
      <c r="D23" s="95"/>
      <c r="E23" s="95"/>
      <c r="F23" s="95"/>
      <c r="G23" s="95"/>
      <c r="H23" s="95"/>
      <c r="I23" s="95"/>
      <c r="J23" s="95"/>
      <c r="K23" s="95"/>
      <c r="L23" s="96"/>
      <c r="M23" s="96"/>
      <c r="N23" s="96"/>
      <c r="O23" s="96"/>
      <c r="P23" s="96"/>
      <c r="Q23" s="96"/>
      <c r="R23" s="96"/>
      <c r="S23" s="96"/>
      <c r="T23" s="96"/>
      <c r="U23" s="96"/>
      <c r="V23" s="96"/>
      <c r="W23" s="96"/>
      <c r="X23" s="96"/>
      <c r="Y23" s="96"/>
      <c r="Z23" s="96"/>
      <c r="AA23" s="96"/>
      <c r="AB23" s="96"/>
      <c r="AC23" s="96"/>
      <c r="AD23" s="96"/>
      <c r="AE23" s="96"/>
      <c r="AF23" s="96"/>
      <c r="AG23" s="96"/>
      <c r="AH23" s="96"/>
      <c r="AI23" s="96"/>
      <c r="AJ23" s="96"/>
      <c r="AK23" s="96"/>
      <c r="AL23" s="96"/>
      <c r="AM23" s="96"/>
      <c r="AN23" s="96"/>
      <c r="AO23" s="96"/>
      <c r="AP23" s="96"/>
      <c r="AQ23" s="96"/>
      <c r="AR23" s="96"/>
      <c r="AS23" s="96"/>
      <c r="AT23" s="96"/>
      <c r="AU23" s="96"/>
      <c r="AV23" s="97" t="e">
        <f>Absence!CH22</f>
        <v>#N/A</v>
      </c>
      <c r="AW23" s="96"/>
    </row>
    <row r="24" spans="1:49" x14ac:dyDescent="0.2">
      <c r="A24" s="64">
        <f>'LISTING PROMO'!C22</f>
        <v>0</v>
      </c>
      <c r="B24" s="64">
        <f>'LISTING PROMO'!E22</f>
        <v>0</v>
      </c>
      <c r="C24" s="96"/>
      <c r="D24" s="95"/>
      <c r="E24" s="95"/>
      <c r="F24" s="95"/>
      <c r="G24" s="95"/>
      <c r="H24" s="95"/>
      <c r="I24" s="95"/>
      <c r="J24" s="95"/>
      <c r="K24" s="95"/>
      <c r="L24" s="96"/>
      <c r="M24" s="96"/>
      <c r="N24" s="96"/>
      <c r="O24" s="96"/>
      <c r="P24" s="96"/>
      <c r="Q24" s="96"/>
      <c r="R24" s="96"/>
      <c r="S24" s="96"/>
      <c r="T24" s="96"/>
      <c r="U24" s="96"/>
      <c r="V24" s="96"/>
      <c r="W24" s="96"/>
      <c r="X24" s="96"/>
      <c r="Y24" s="96"/>
      <c r="Z24" s="96"/>
      <c r="AA24" s="96"/>
      <c r="AB24" s="96"/>
      <c r="AC24" s="96"/>
      <c r="AD24" s="96"/>
      <c r="AE24" s="96"/>
      <c r="AF24" s="96"/>
      <c r="AG24" s="96"/>
      <c r="AH24" s="96"/>
      <c r="AI24" s="96"/>
      <c r="AJ24" s="96"/>
      <c r="AK24" s="96"/>
      <c r="AL24" s="96"/>
      <c r="AM24" s="96"/>
      <c r="AN24" s="96"/>
      <c r="AO24" s="96"/>
      <c r="AP24" s="96"/>
      <c r="AQ24" s="96"/>
      <c r="AR24" s="96"/>
      <c r="AS24" s="96"/>
      <c r="AT24" s="96"/>
      <c r="AU24" s="96"/>
      <c r="AV24" s="97" t="e">
        <f>Absence!CH23</f>
        <v>#N/A</v>
      </c>
      <c r="AW24" s="96"/>
    </row>
    <row r="25" spans="1:49" x14ac:dyDescent="0.2">
      <c r="A25" s="64">
        <f>'LISTING PROMO'!C23</f>
        <v>0</v>
      </c>
      <c r="B25" s="64">
        <f>'LISTING PROMO'!E23</f>
        <v>0</v>
      </c>
      <c r="C25" s="96"/>
      <c r="D25" s="95"/>
      <c r="E25" s="95"/>
      <c r="F25" s="95"/>
      <c r="G25" s="95"/>
      <c r="H25" s="95"/>
      <c r="I25" s="95"/>
      <c r="J25" s="95"/>
      <c r="K25" s="95"/>
      <c r="L25" s="96"/>
      <c r="M25" s="96"/>
      <c r="N25" s="96"/>
      <c r="O25" s="96"/>
      <c r="P25" s="96"/>
      <c r="Q25" s="96"/>
      <c r="R25" s="96"/>
      <c r="S25" s="96"/>
      <c r="T25" s="96"/>
      <c r="U25" s="96"/>
      <c r="V25" s="96"/>
      <c r="W25" s="96"/>
      <c r="X25" s="96"/>
      <c r="Y25" s="96"/>
      <c r="Z25" s="96"/>
      <c r="AA25" s="96"/>
      <c r="AB25" s="96"/>
      <c r="AC25" s="96"/>
      <c r="AD25" s="96"/>
      <c r="AE25" s="96"/>
      <c r="AF25" s="96"/>
      <c r="AG25" s="96"/>
      <c r="AH25" s="96"/>
      <c r="AI25" s="96"/>
      <c r="AJ25" s="96"/>
      <c r="AK25" s="96"/>
      <c r="AL25" s="96"/>
      <c r="AM25" s="96"/>
      <c r="AN25" s="96"/>
      <c r="AO25" s="96"/>
      <c r="AP25" s="96"/>
      <c r="AQ25" s="96"/>
      <c r="AR25" s="96"/>
      <c r="AS25" s="96"/>
      <c r="AT25" s="96"/>
      <c r="AU25" s="96"/>
      <c r="AV25" s="97" t="e">
        <f>Absence!CH24</f>
        <v>#N/A</v>
      </c>
      <c r="AW25" s="96"/>
    </row>
    <row r="26" spans="1:49" x14ac:dyDescent="0.2">
      <c r="A26" s="64">
        <f>'LISTING PROMO'!C24</f>
        <v>0</v>
      </c>
      <c r="B26" s="64">
        <f>'LISTING PROMO'!E24</f>
        <v>0</v>
      </c>
      <c r="C26" s="96" t="s">
        <v>193</v>
      </c>
      <c r="D26" s="95"/>
      <c r="E26" s="95"/>
      <c r="F26" s="95"/>
      <c r="G26" s="95"/>
      <c r="H26" s="95"/>
      <c r="I26" s="95"/>
      <c r="J26" s="95"/>
      <c r="K26" s="95"/>
      <c r="L26" s="96"/>
      <c r="M26" s="96"/>
      <c r="N26" s="96"/>
      <c r="O26" s="96"/>
      <c r="P26" s="96"/>
      <c r="Q26" s="96"/>
      <c r="R26" s="96"/>
      <c r="S26" s="96"/>
      <c r="T26" s="96"/>
      <c r="U26" s="96"/>
      <c r="V26" s="96"/>
      <c r="W26" s="96"/>
      <c r="X26" s="96"/>
      <c r="Y26" s="96"/>
      <c r="Z26" s="96"/>
      <c r="AA26" s="96"/>
      <c r="AB26" s="96"/>
      <c r="AC26" s="96"/>
      <c r="AD26" s="96"/>
      <c r="AE26" s="96"/>
      <c r="AF26" s="96"/>
      <c r="AG26" s="96"/>
      <c r="AH26" s="96"/>
      <c r="AI26" s="96"/>
      <c r="AJ26" s="96"/>
      <c r="AK26" s="96"/>
      <c r="AL26" s="96"/>
      <c r="AM26" s="96"/>
      <c r="AN26" s="96"/>
      <c r="AO26" s="96"/>
      <c r="AP26" s="96"/>
      <c r="AQ26" s="96"/>
      <c r="AR26" s="96"/>
      <c r="AS26" s="96"/>
      <c r="AT26" s="96"/>
      <c r="AU26" s="96"/>
      <c r="AV26" s="97" t="e">
        <f>Absence!CH25</f>
        <v>#N/A</v>
      </c>
      <c r="AW26" s="96"/>
    </row>
    <row r="27" spans="1:49" x14ac:dyDescent="0.2">
      <c r="A27" s="64">
        <f>'LISTING PROMO'!C25</f>
        <v>0</v>
      </c>
      <c r="B27" s="64">
        <f>'LISTING PROMO'!E25</f>
        <v>0</v>
      </c>
      <c r="C27" s="96"/>
      <c r="D27" s="95"/>
      <c r="E27" s="95"/>
      <c r="F27" s="95"/>
      <c r="G27" s="95"/>
      <c r="H27" s="95"/>
      <c r="I27" s="95"/>
      <c r="J27" s="95"/>
      <c r="K27" s="95"/>
      <c r="L27" s="96"/>
      <c r="M27" s="96"/>
      <c r="N27" s="96"/>
      <c r="O27" s="96"/>
      <c r="P27" s="96"/>
      <c r="Q27" s="96"/>
      <c r="R27" s="96"/>
      <c r="S27" s="96"/>
      <c r="T27" s="96"/>
      <c r="U27" s="96"/>
      <c r="V27" s="96"/>
      <c r="W27" s="96"/>
      <c r="X27" s="96"/>
      <c r="Y27" s="96"/>
      <c r="Z27" s="96"/>
      <c r="AA27" s="96"/>
      <c r="AB27" s="96"/>
      <c r="AC27" s="96"/>
      <c r="AD27" s="96"/>
      <c r="AE27" s="96"/>
      <c r="AF27" s="96"/>
      <c r="AG27" s="96"/>
      <c r="AH27" s="96"/>
      <c r="AI27" s="96"/>
      <c r="AJ27" s="96"/>
      <c r="AK27" s="96"/>
      <c r="AL27" s="96"/>
      <c r="AM27" s="96"/>
      <c r="AN27" s="96"/>
      <c r="AO27" s="96"/>
      <c r="AP27" s="96"/>
      <c r="AQ27" s="96"/>
      <c r="AR27" s="96"/>
      <c r="AS27" s="96"/>
      <c r="AT27" s="96"/>
      <c r="AU27" s="96"/>
      <c r="AV27" s="97" t="e">
        <f>Absence!CH26</f>
        <v>#N/A</v>
      </c>
      <c r="AW27" s="96"/>
    </row>
    <row r="28" spans="1:49" x14ac:dyDescent="0.2">
      <c r="A28" s="64">
        <f>'LISTING PROMO'!C26</f>
        <v>0</v>
      </c>
      <c r="B28" s="64">
        <f>'LISTING PROMO'!E26</f>
        <v>0</v>
      </c>
      <c r="C28" s="96"/>
      <c r="D28" s="95"/>
      <c r="E28" s="95"/>
      <c r="F28" s="95"/>
      <c r="G28" s="95"/>
      <c r="H28" s="95"/>
      <c r="I28" s="95"/>
      <c r="J28" s="95"/>
      <c r="K28" s="95"/>
      <c r="L28" s="96"/>
      <c r="M28" s="96"/>
      <c r="N28" s="96"/>
      <c r="O28" s="96"/>
      <c r="P28" s="96"/>
      <c r="Q28" s="96"/>
      <c r="R28" s="96"/>
      <c r="S28" s="96"/>
      <c r="T28" s="96"/>
      <c r="U28" s="96"/>
      <c r="V28" s="96"/>
      <c r="W28" s="96"/>
      <c r="X28" s="96"/>
      <c r="Y28" s="96"/>
      <c r="Z28" s="96"/>
      <c r="AA28" s="96"/>
      <c r="AB28" s="96"/>
      <c r="AC28" s="96"/>
      <c r="AD28" s="96"/>
      <c r="AE28" s="96"/>
      <c r="AF28" s="96"/>
      <c r="AG28" s="96"/>
      <c r="AH28" s="96"/>
      <c r="AI28" s="96"/>
      <c r="AJ28" s="96"/>
      <c r="AK28" s="96"/>
      <c r="AL28" s="96"/>
      <c r="AM28" s="96"/>
      <c r="AN28" s="96"/>
      <c r="AO28" s="96"/>
      <c r="AP28" s="96"/>
      <c r="AQ28" s="96"/>
      <c r="AR28" s="96"/>
      <c r="AS28" s="96"/>
      <c r="AT28" s="96"/>
      <c r="AU28" s="96"/>
      <c r="AV28" s="97" t="e">
        <f>Absence!CH27</f>
        <v>#N/A</v>
      </c>
      <c r="AW28" s="96"/>
    </row>
    <row r="29" spans="1:49" x14ac:dyDescent="0.2">
      <c r="A29" s="64">
        <f>'LISTING PROMO'!C27</f>
        <v>0</v>
      </c>
      <c r="B29" s="64">
        <f>'LISTING PROMO'!E27</f>
        <v>0</v>
      </c>
      <c r="C29" s="96"/>
      <c r="D29" s="95"/>
      <c r="E29" s="95"/>
      <c r="F29" s="95"/>
      <c r="G29" s="95"/>
      <c r="H29" s="95"/>
      <c r="I29" s="95"/>
      <c r="J29" s="95"/>
      <c r="K29" s="95"/>
      <c r="L29" s="96"/>
      <c r="M29" s="96"/>
      <c r="N29" s="96"/>
      <c r="O29" s="96"/>
      <c r="P29" s="96"/>
      <c r="Q29" s="96"/>
      <c r="R29" s="96"/>
      <c r="S29" s="96"/>
      <c r="T29" s="96"/>
      <c r="U29" s="96"/>
      <c r="V29" s="96"/>
      <c r="W29" s="96"/>
      <c r="X29" s="96"/>
      <c r="Y29" s="96"/>
      <c r="Z29" s="96"/>
      <c r="AA29" s="96"/>
      <c r="AB29" s="96"/>
      <c r="AC29" s="96"/>
      <c r="AD29" s="96"/>
      <c r="AE29" s="96"/>
      <c r="AF29" s="96"/>
      <c r="AG29" s="96"/>
      <c r="AH29" s="96"/>
      <c r="AI29" s="96"/>
      <c r="AJ29" s="96"/>
      <c r="AK29" s="96"/>
      <c r="AL29" s="96"/>
      <c r="AM29" s="96"/>
      <c r="AN29" s="96"/>
      <c r="AO29" s="96"/>
      <c r="AP29" s="96"/>
      <c r="AQ29" s="96"/>
      <c r="AR29" s="96"/>
      <c r="AS29" s="96"/>
      <c r="AT29" s="96"/>
      <c r="AU29" s="96"/>
      <c r="AV29" s="97" t="e">
        <f>Absence!CH28</f>
        <v>#N/A</v>
      </c>
      <c r="AW29" s="96"/>
    </row>
    <row r="30" spans="1:49" x14ac:dyDescent="0.2">
      <c r="A30" s="64">
        <f>'LISTING PROMO'!C28</f>
        <v>0</v>
      </c>
      <c r="B30" s="64">
        <f>'LISTING PROMO'!E28</f>
        <v>0</v>
      </c>
      <c r="C30" s="96"/>
      <c r="D30" s="95"/>
      <c r="E30" s="95"/>
      <c r="F30" s="95"/>
      <c r="G30" s="95"/>
      <c r="H30" s="95"/>
      <c r="I30" s="95"/>
      <c r="J30" s="95"/>
      <c r="K30" s="95"/>
      <c r="L30" s="96"/>
      <c r="M30" s="96"/>
      <c r="N30" s="96"/>
      <c r="O30" s="96"/>
      <c r="P30" s="96"/>
      <c r="Q30" s="96"/>
      <c r="R30" s="96"/>
      <c r="S30" s="96"/>
      <c r="T30" s="96"/>
      <c r="U30" s="96"/>
      <c r="V30" s="96"/>
      <c r="W30" s="96"/>
      <c r="X30" s="96"/>
      <c r="Y30" s="96"/>
      <c r="Z30" s="96"/>
      <c r="AA30" s="96"/>
      <c r="AB30" s="96"/>
      <c r="AC30" s="96"/>
      <c r="AD30" s="96"/>
      <c r="AE30" s="96"/>
      <c r="AF30" s="96"/>
      <c r="AG30" s="96"/>
      <c r="AH30" s="96"/>
      <c r="AI30" s="96"/>
      <c r="AJ30" s="96"/>
      <c r="AK30" s="96"/>
      <c r="AL30" s="96"/>
      <c r="AM30" s="96"/>
      <c r="AN30" s="96"/>
      <c r="AO30" s="96"/>
      <c r="AP30" s="96"/>
      <c r="AQ30" s="96"/>
      <c r="AR30" s="96"/>
      <c r="AS30" s="96"/>
      <c r="AT30" s="96"/>
      <c r="AU30" s="96"/>
      <c r="AV30" s="97" t="e">
        <f>Absence!CH29</f>
        <v>#N/A</v>
      </c>
      <c r="AW30" s="96"/>
    </row>
    <row r="31" spans="1:49" x14ac:dyDescent="0.2">
      <c r="A31" s="64">
        <f>'LISTING PROMO'!C29</f>
        <v>0</v>
      </c>
      <c r="B31" s="64">
        <f>'LISTING PROMO'!E29</f>
        <v>0</v>
      </c>
      <c r="C31" s="96"/>
      <c r="D31" s="95"/>
      <c r="E31" s="95"/>
      <c r="F31" s="95"/>
      <c r="G31" s="95"/>
      <c r="H31" s="95"/>
      <c r="I31" s="95"/>
      <c r="J31" s="95"/>
      <c r="K31" s="95"/>
      <c r="L31" s="96"/>
      <c r="M31" s="96"/>
      <c r="N31" s="96"/>
      <c r="O31" s="96"/>
      <c r="P31" s="96"/>
      <c r="Q31" s="96"/>
      <c r="R31" s="96"/>
      <c r="S31" s="96"/>
      <c r="T31" s="96"/>
      <c r="U31" s="96"/>
      <c r="V31" s="96"/>
      <c r="W31" s="96"/>
      <c r="X31" s="96"/>
      <c r="Y31" s="96"/>
      <c r="Z31" s="96"/>
      <c r="AA31" s="96"/>
      <c r="AB31" s="96"/>
      <c r="AC31" s="96"/>
      <c r="AD31" s="96"/>
      <c r="AE31" s="96"/>
      <c r="AF31" s="96"/>
      <c r="AG31" s="96"/>
      <c r="AH31" s="96"/>
      <c r="AI31" s="96"/>
      <c r="AJ31" s="96"/>
      <c r="AK31" s="96"/>
      <c r="AL31" s="96"/>
      <c r="AM31" s="96"/>
      <c r="AN31" s="96"/>
      <c r="AO31" s="96"/>
      <c r="AP31" s="96"/>
      <c r="AQ31" s="96"/>
      <c r="AR31" s="96"/>
      <c r="AS31" s="96"/>
      <c r="AT31" s="96"/>
      <c r="AU31" s="96"/>
      <c r="AV31" s="97" t="e">
        <f>Absence!CH30</f>
        <v>#N/A</v>
      </c>
      <c r="AW31" s="96"/>
    </row>
    <row r="32" spans="1:49" x14ac:dyDescent="0.2">
      <c r="A32" s="64">
        <f>'LISTING PROMO'!C30</f>
        <v>0</v>
      </c>
      <c r="B32" s="64">
        <f>'LISTING PROMO'!E30</f>
        <v>0</v>
      </c>
      <c r="C32" s="96"/>
      <c r="D32" s="95"/>
      <c r="E32" s="95"/>
      <c r="F32" s="95"/>
      <c r="G32" s="95"/>
      <c r="H32" s="95"/>
      <c r="I32" s="95"/>
      <c r="J32" s="95"/>
      <c r="K32" s="95"/>
      <c r="L32" s="96"/>
      <c r="M32" s="96"/>
      <c r="N32" s="96"/>
      <c r="O32" s="96"/>
      <c r="P32" s="96"/>
      <c r="Q32" s="96"/>
      <c r="R32" s="96"/>
      <c r="S32" s="96"/>
      <c r="T32" s="96"/>
      <c r="U32" s="96"/>
      <c r="V32" s="96"/>
      <c r="W32" s="96"/>
      <c r="X32" s="96"/>
      <c r="Y32" s="96"/>
      <c r="Z32" s="96"/>
      <c r="AA32" s="96"/>
      <c r="AB32" s="96"/>
      <c r="AC32" s="96"/>
      <c r="AD32" s="96"/>
      <c r="AE32" s="96"/>
      <c r="AF32" s="96"/>
      <c r="AG32" s="96"/>
      <c r="AH32" s="96"/>
      <c r="AI32" s="96"/>
      <c r="AJ32" s="96"/>
      <c r="AK32" s="96"/>
      <c r="AL32" s="96"/>
      <c r="AM32" s="96"/>
      <c r="AN32" s="96"/>
      <c r="AO32" s="96"/>
      <c r="AP32" s="96"/>
      <c r="AQ32" s="96"/>
      <c r="AR32" s="96"/>
      <c r="AS32" s="96"/>
      <c r="AT32" s="96"/>
      <c r="AU32" s="96"/>
      <c r="AV32" s="97" t="e">
        <f>Absence!CH31</f>
        <v>#N/A</v>
      </c>
      <c r="AW32" s="96"/>
    </row>
    <row r="33" spans="1:49" x14ac:dyDescent="0.2">
      <c r="A33" s="64">
        <f>'LISTING PROMO'!C31</f>
        <v>0</v>
      </c>
      <c r="B33" s="64">
        <f>'LISTING PROMO'!E31</f>
        <v>0</v>
      </c>
      <c r="C33" s="96"/>
      <c r="D33" s="95"/>
      <c r="E33" s="95"/>
      <c r="F33" s="95"/>
      <c r="G33" s="95"/>
      <c r="H33" s="95"/>
      <c r="I33" s="95"/>
      <c r="J33" s="95"/>
      <c r="K33" s="95"/>
      <c r="L33" s="96"/>
      <c r="M33" s="96"/>
      <c r="N33" s="96"/>
      <c r="O33" s="96"/>
      <c r="P33" s="96"/>
      <c r="Q33" s="96"/>
      <c r="R33" s="96"/>
      <c r="S33" s="96"/>
      <c r="T33" s="96"/>
      <c r="U33" s="96"/>
      <c r="V33" s="96"/>
      <c r="W33" s="96"/>
      <c r="X33" s="96"/>
      <c r="Y33" s="96"/>
      <c r="Z33" s="96"/>
      <c r="AA33" s="96"/>
      <c r="AB33" s="96"/>
      <c r="AC33" s="96"/>
      <c r="AD33" s="96"/>
      <c r="AE33" s="96"/>
      <c r="AF33" s="96"/>
      <c r="AG33" s="96"/>
      <c r="AH33" s="96"/>
      <c r="AI33" s="96"/>
      <c r="AJ33" s="96"/>
      <c r="AK33" s="96"/>
      <c r="AL33" s="96"/>
      <c r="AM33" s="96"/>
      <c r="AN33" s="96"/>
      <c r="AO33" s="96"/>
      <c r="AP33" s="96"/>
      <c r="AQ33" s="96"/>
      <c r="AR33" s="96"/>
      <c r="AS33" s="96"/>
      <c r="AT33" s="96"/>
      <c r="AU33" s="96"/>
      <c r="AV33" s="97" t="e">
        <f>Absence!CH32</f>
        <v>#N/A</v>
      </c>
      <c r="AW33" s="96"/>
    </row>
    <row r="34" spans="1:49" x14ac:dyDescent="0.2">
      <c r="A34" s="64">
        <f>'LISTING PROMO'!C32</f>
        <v>0</v>
      </c>
      <c r="B34" s="64">
        <f>'LISTING PROMO'!E32</f>
        <v>0</v>
      </c>
      <c r="C34" s="96"/>
      <c r="D34" s="95"/>
      <c r="E34" s="95"/>
      <c r="F34" s="95"/>
      <c r="G34" s="95"/>
      <c r="H34" s="95"/>
      <c r="I34" s="95"/>
      <c r="J34" s="95"/>
      <c r="K34" s="95"/>
      <c r="L34" s="96"/>
      <c r="M34" s="96"/>
      <c r="N34" s="96"/>
      <c r="O34" s="96"/>
      <c r="P34" s="96"/>
      <c r="Q34" s="96"/>
      <c r="R34" s="96"/>
      <c r="S34" s="96"/>
      <c r="T34" s="96"/>
      <c r="U34" s="96"/>
      <c r="V34" s="96"/>
      <c r="W34" s="96"/>
      <c r="X34" s="96"/>
      <c r="Y34" s="96"/>
      <c r="Z34" s="96"/>
      <c r="AA34" s="96"/>
      <c r="AB34" s="96"/>
      <c r="AC34" s="96"/>
      <c r="AD34" s="96"/>
      <c r="AE34" s="96"/>
      <c r="AF34" s="96"/>
      <c r="AG34" s="96"/>
      <c r="AH34" s="96"/>
      <c r="AI34" s="96"/>
      <c r="AJ34" s="96"/>
      <c r="AK34" s="96"/>
      <c r="AL34" s="96"/>
      <c r="AM34" s="96"/>
      <c r="AN34" s="96"/>
      <c r="AO34" s="96"/>
      <c r="AP34" s="96"/>
      <c r="AQ34" s="96"/>
      <c r="AR34" s="96"/>
      <c r="AS34" s="96"/>
      <c r="AT34" s="96"/>
      <c r="AU34" s="96"/>
      <c r="AV34" s="97">
        <f>Absence!CH33</f>
        <v>0</v>
      </c>
      <c r="AW34" s="96"/>
    </row>
    <row r="35" spans="1:49" x14ac:dyDescent="0.2">
      <c r="A35" s="64">
        <f>'LISTING PROMO'!C33</f>
        <v>0</v>
      </c>
      <c r="B35" s="64">
        <f>'LISTING PROMO'!E33</f>
        <v>0</v>
      </c>
      <c r="C35" s="96"/>
      <c r="D35" s="95"/>
      <c r="E35" s="95"/>
      <c r="F35" s="95"/>
      <c r="G35" s="95"/>
      <c r="H35" s="95"/>
      <c r="I35" s="95"/>
      <c r="J35" s="95"/>
      <c r="K35" s="95"/>
      <c r="L35" s="96"/>
      <c r="M35" s="96"/>
      <c r="N35" s="96"/>
      <c r="O35" s="96"/>
      <c r="P35" s="96"/>
      <c r="Q35" s="96"/>
      <c r="R35" s="96"/>
      <c r="S35" s="96"/>
      <c r="T35" s="96"/>
      <c r="U35" s="96"/>
      <c r="V35" s="96"/>
      <c r="W35" s="96"/>
      <c r="X35" s="96"/>
      <c r="Y35" s="96"/>
      <c r="Z35" s="96"/>
      <c r="AA35" s="96"/>
      <c r="AB35" s="96"/>
      <c r="AC35" s="96"/>
      <c r="AD35" s="96"/>
      <c r="AE35" s="96"/>
      <c r="AF35" s="96"/>
      <c r="AG35" s="96"/>
      <c r="AH35" s="96"/>
      <c r="AI35" s="96"/>
      <c r="AJ35" s="96"/>
      <c r="AK35" s="96"/>
      <c r="AL35" s="96"/>
      <c r="AM35" s="96"/>
      <c r="AN35" s="96"/>
      <c r="AO35" s="96"/>
      <c r="AP35" s="96"/>
      <c r="AQ35" s="96"/>
      <c r="AR35" s="96"/>
      <c r="AS35" s="96"/>
      <c r="AT35" s="96"/>
      <c r="AU35" s="96"/>
      <c r="AV35" s="97">
        <f>Absence!CH34</f>
        <v>0</v>
      </c>
      <c r="AW35" s="96"/>
    </row>
    <row r="36" spans="1:49" x14ac:dyDescent="0.2">
      <c r="A36" s="64">
        <f>'LISTING PROMO'!C34</f>
        <v>0</v>
      </c>
      <c r="B36" s="64">
        <f>'LISTING PROMO'!E34</f>
        <v>0</v>
      </c>
      <c r="C36" s="96"/>
      <c r="D36" s="95"/>
      <c r="E36" s="95"/>
      <c r="F36" s="95"/>
      <c r="G36" s="95"/>
      <c r="H36" s="96"/>
      <c r="I36" s="96"/>
      <c r="J36" s="96"/>
      <c r="K36" s="96"/>
      <c r="L36" s="96"/>
      <c r="M36" s="96"/>
      <c r="N36" s="96"/>
      <c r="O36" s="96"/>
      <c r="P36" s="96"/>
      <c r="Q36" s="96"/>
      <c r="R36" s="96"/>
      <c r="S36" s="96"/>
      <c r="T36" s="96"/>
      <c r="U36" s="96"/>
      <c r="V36" s="96"/>
      <c r="W36" s="96"/>
      <c r="X36" s="96"/>
      <c r="Y36" s="96"/>
      <c r="Z36" s="96"/>
      <c r="AA36" s="96"/>
      <c r="AB36" s="96"/>
      <c r="AC36" s="96"/>
      <c r="AD36" s="96"/>
      <c r="AE36" s="96"/>
      <c r="AF36" s="96"/>
      <c r="AG36" s="96"/>
      <c r="AH36" s="96"/>
      <c r="AI36" s="96"/>
      <c r="AJ36" s="96"/>
      <c r="AK36" s="96"/>
      <c r="AL36" s="96"/>
      <c r="AM36" s="96"/>
      <c r="AN36" s="96"/>
      <c r="AO36" s="96"/>
      <c r="AP36" s="96"/>
      <c r="AQ36" s="96"/>
      <c r="AR36" s="96"/>
      <c r="AS36" s="96"/>
      <c r="AT36" s="96"/>
      <c r="AU36" s="96"/>
      <c r="AV36" s="66">
        <f>Absence!CH35</f>
        <v>0</v>
      </c>
      <c r="AW36" s="96"/>
    </row>
    <row r="37" spans="1:49" x14ac:dyDescent="0.2">
      <c r="A37" s="64">
        <f>'LISTING PROMO'!C35</f>
        <v>0</v>
      </c>
      <c r="B37" s="64">
        <f>'LISTING PROMO'!E35</f>
        <v>0</v>
      </c>
      <c r="C37" s="96"/>
      <c r="D37" s="95"/>
      <c r="E37" s="95"/>
      <c r="F37" s="95"/>
      <c r="G37" s="95"/>
      <c r="H37" s="96"/>
      <c r="I37" s="96"/>
      <c r="J37" s="96"/>
      <c r="K37" s="96"/>
      <c r="L37" s="96"/>
      <c r="M37" s="96"/>
      <c r="N37" s="96"/>
      <c r="O37" s="96"/>
      <c r="P37" s="96"/>
      <c r="Q37" s="96"/>
      <c r="R37" s="96"/>
      <c r="S37" s="96"/>
      <c r="T37" s="96"/>
      <c r="U37" s="96"/>
      <c r="V37" s="96"/>
      <c r="W37" s="96"/>
      <c r="X37" s="96"/>
      <c r="Y37" s="96"/>
      <c r="Z37" s="96"/>
      <c r="AA37" s="96"/>
      <c r="AB37" s="96"/>
      <c r="AC37" s="96"/>
      <c r="AD37" s="96"/>
      <c r="AE37" s="96"/>
      <c r="AF37" s="96"/>
      <c r="AG37" s="96"/>
      <c r="AH37" s="96"/>
      <c r="AI37" s="96"/>
      <c r="AJ37" s="96"/>
      <c r="AK37" s="96"/>
      <c r="AL37" s="96"/>
      <c r="AM37" s="96"/>
      <c r="AN37" s="96"/>
      <c r="AO37" s="96"/>
      <c r="AP37" s="96"/>
      <c r="AQ37" s="96"/>
      <c r="AR37" s="96"/>
      <c r="AS37" s="96"/>
      <c r="AT37" s="96"/>
      <c r="AU37" s="96"/>
      <c r="AV37" s="66">
        <f>Absence!CH36</f>
        <v>0</v>
      </c>
      <c r="AW37" s="96"/>
    </row>
    <row r="38" spans="1:49" x14ac:dyDescent="0.2">
      <c r="A38" s="64">
        <f>'LISTING PROMO'!C36</f>
        <v>0</v>
      </c>
      <c r="B38" s="64">
        <f>'LISTING PROMO'!E36</f>
        <v>0</v>
      </c>
      <c r="C38" s="96"/>
      <c r="D38" s="95"/>
      <c r="E38" s="95"/>
      <c r="F38" s="95"/>
      <c r="G38" s="95"/>
      <c r="H38" s="96"/>
      <c r="I38" s="96"/>
      <c r="J38" s="96"/>
      <c r="K38" s="96"/>
      <c r="L38" s="96"/>
      <c r="M38" s="96"/>
      <c r="N38" s="96"/>
      <c r="O38" s="96"/>
      <c r="P38" s="96"/>
      <c r="Q38" s="96"/>
      <c r="R38" s="96"/>
      <c r="S38" s="96"/>
      <c r="T38" s="96"/>
      <c r="U38" s="96"/>
      <c r="V38" s="96"/>
      <c r="W38" s="96"/>
      <c r="X38" s="96"/>
      <c r="Y38" s="96"/>
      <c r="Z38" s="96"/>
      <c r="AA38" s="96"/>
      <c r="AB38" s="96"/>
      <c r="AC38" s="96"/>
      <c r="AD38" s="96"/>
      <c r="AE38" s="96"/>
      <c r="AF38" s="96"/>
      <c r="AG38" s="96"/>
      <c r="AH38" s="96"/>
      <c r="AI38" s="96"/>
      <c r="AJ38" s="96"/>
      <c r="AK38" s="96"/>
      <c r="AL38" s="96"/>
      <c r="AM38" s="96"/>
      <c r="AN38" s="96"/>
      <c r="AO38" s="96"/>
      <c r="AP38" s="96"/>
      <c r="AQ38" s="96"/>
      <c r="AR38" s="96"/>
      <c r="AS38" s="96"/>
      <c r="AT38" s="96"/>
      <c r="AU38" s="96"/>
      <c r="AV38" s="66">
        <f>Absence!CH37</f>
        <v>0</v>
      </c>
      <c r="AW38" s="96"/>
    </row>
  </sheetData>
  <sheetProtection selectLockedCells="1"/>
  <mergeCells count="39">
    <mergeCell ref="D1:K1"/>
    <mergeCell ref="D2:D3"/>
    <mergeCell ref="E2:E3"/>
    <mergeCell ref="F2:F3"/>
    <mergeCell ref="G2:J2"/>
    <mergeCell ref="K2:K3"/>
    <mergeCell ref="AE2:AE3"/>
    <mergeCell ref="L1:W1"/>
    <mergeCell ref="L2:L3"/>
    <mergeCell ref="M2:M3"/>
    <mergeCell ref="N2:N3"/>
    <mergeCell ref="O2:O3"/>
    <mergeCell ref="P2:P3"/>
    <mergeCell ref="Q2:V2"/>
    <mergeCell ref="W2:W3"/>
    <mergeCell ref="AV1:AV3"/>
    <mergeCell ref="AW1:AW3"/>
    <mergeCell ref="AL1:AS1"/>
    <mergeCell ref="AL2:AL3"/>
    <mergeCell ref="AM2:AM3"/>
    <mergeCell ref="AN2:AN3"/>
    <mergeCell ref="AO2:AR2"/>
    <mergeCell ref="AS2:AS3"/>
    <mergeCell ref="A2:A3"/>
    <mergeCell ref="B2:B3"/>
    <mergeCell ref="C2:C3"/>
    <mergeCell ref="AT1:AT3"/>
    <mergeCell ref="AU1:AU3"/>
    <mergeCell ref="AF1:AK1"/>
    <mergeCell ref="AF2:AF3"/>
    <mergeCell ref="AG2:AG3"/>
    <mergeCell ref="AH2:AH3"/>
    <mergeCell ref="AI2:AJ2"/>
    <mergeCell ref="AK2:AK3"/>
    <mergeCell ref="X1:AE1"/>
    <mergeCell ref="X2:X3"/>
    <mergeCell ref="Y2:Y3"/>
    <mergeCell ref="Z2:Z3"/>
    <mergeCell ref="AA2:AD2"/>
  </mergeCells>
  <conditionalFormatting sqref="Q4:V38">
    <cfRule type="cellIs" dxfId="110" priority="20" operator="between">
      <formula>0</formula>
      <formula>8</formula>
    </cfRule>
  </conditionalFormatting>
  <conditionalFormatting sqref="AI4:AJ38">
    <cfRule type="cellIs" dxfId="109" priority="18" operator="between">
      <formula>0</formula>
      <formula>8</formula>
    </cfRule>
  </conditionalFormatting>
  <conditionalFormatting sqref="AO4:AR38">
    <cfRule type="cellIs" dxfId="108" priority="17" operator="between">
      <formula>0</formula>
      <formula>8</formula>
    </cfRule>
  </conditionalFormatting>
  <conditionalFormatting sqref="AV4:AV38">
    <cfRule type="cellIs" dxfId="107" priority="16" operator="greaterThan">
      <formula>5</formula>
    </cfRule>
  </conditionalFormatting>
  <conditionalFormatting sqref="AA4:AD38">
    <cfRule type="cellIs" dxfId="106" priority="15" operator="between">
      <formula>0</formula>
      <formula>8</formula>
    </cfRule>
  </conditionalFormatting>
  <conditionalFormatting sqref="G4:J38">
    <cfRule type="cellIs" dxfId="105" priority="14" operator="between">
      <formula>0</formula>
      <formula>8</formula>
    </cfRule>
  </conditionalFormatting>
  <conditionalFormatting sqref="D4:AW38">
    <cfRule type="cellIs" dxfId="104" priority="6" operator="equal">
      <formula>"non"</formula>
    </cfRule>
    <cfRule type="cellIs" dxfId="103" priority="7" operator="equal">
      <formula>"oui"</formula>
    </cfRule>
  </conditionalFormatting>
  <conditionalFormatting sqref="D4:AS38">
    <cfRule type="cellIs" dxfId="102" priority="2" operator="equal">
      <formula>"Equivalence"</formula>
    </cfRule>
    <cfRule type="cellIs" dxfId="101" priority="3" operator="equal">
      <formula>"équivalence"</formula>
    </cfRule>
  </conditionalFormatting>
  <dataValidations count="1">
    <dataValidation type="list" allowBlank="1" showInputMessage="1" showErrorMessage="1" sqref="O9 AH9 AG4 D15:E17 AE15:AG17 AS15:AU17 K15:K17 AW15:AW17 F9 AK15:AK17 AL6 W12:Y13 AK11:AM13 Z5 AM4 Y4 AL5 O6 W14:W35 D6:E13 W9:Z9 W8 W10:W11 AH6 AK10 AK9:AN9 AN6 K6:K13 L6:N35 P6:P35 W6:Y7 AE6:AG13 AK6:AK8 AM6:AM7 AM5 D4 AU4 AL4 K5 F5 L5 AN5 M5 AN4 N5 O5 W5 P5 AK4 AE4 AS5 AT5 AU5 O4 M4 AF5 AE5 AG5 AH5 Z4 AK5 AF4 AH4 AT4 D5 E5 AS4 E4 F4 K4 N4 X5 P4 Y5 W4 X4 AS6:AS13 AT6:AT13 AU6:AU13 AW6:AW13 AW5 L4 AW4" xr:uid="{6155D2A3-794D-4A2F-94B9-AFE1EC4CB0F8}">
      <formula1>oui_non</formula1>
    </dataValidation>
  </dataValidations>
  <pageMargins left="0.7" right="0.7" top="0.75" bottom="0.75" header="0.3" footer="0.3"/>
  <tableParts count="1">
    <tablePart r:id="rId1"/>
  </tableParts>
  <extLst>
    <ext xmlns:x14="http://schemas.microsoft.com/office/spreadsheetml/2009/9/main" uri="{CCE6A557-97BC-4b89-ADB6-D9C93CAAB3DF}">
      <x14:dataValidations xmlns:xm="http://schemas.microsoft.com/office/excel/2006/main" count="2">
        <x14:dataValidation type="list" allowBlank="1" showInputMessage="1" showErrorMessage="1" xr:uid="{894AEE45-5B5C-4276-A613-DEE3AB57EDCD}">
          <x14:formula1>
            <xm:f>listes!$F$1:$F$2</xm:f>
          </x14:formula1>
          <xm:sqref>P2:P3 P36:P1048576</xm:sqref>
        </x14:dataValidation>
        <x14:dataValidation type="list" allowBlank="1" showInputMessage="1" showErrorMessage="1" xr:uid="{8D025C95-FEC6-4E35-8CA0-C4AEFF427DF9}">
          <x14:formula1>
            <xm:f>listes!$C$1:$C$11</xm:f>
          </x14:formula1>
          <xm:sqref>C1:C2 C4:C1048576</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7">
    <pageSetUpPr fitToPage="1"/>
  </sheetPr>
  <dimension ref="A1:O23"/>
  <sheetViews>
    <sheetView view="pageBreakPreview" topLeftCell="A2" zoomScale="115" zoomScaleNormal="100" zoomScaleSheetLayoutView="115" workbookViewId="0">
      <selection activeCell="G23" sqref="G23"/>
    </sheetView>
  </sheetViews>
  <sheetFormatPr baseColWidth="10" defaultRowHeight="12.75" x14ac:dyDescent="0.2"/>
  <cols>
    <col min="2" max="2" width="14.5703125" customWidth="1"/>
    <col min="3" max="13" width="12.5703125" customWidth="1"/>
  </cols>
  <sheetData>
    <row r="1" spans="1:15" ht="20.100000000000001" customHeight="1" x14ac:dyDescent="0.2">
      <c r="A1" s="429" t="s">
        <v>10</v>
      </c>
      <c r="B1" s="430"/>
      <c r="C1" s="430"/>
      <c r="D1" s="430"/>
      <c r="E1" s="430"/>
      <c r="F1" s="430"/>
      <c r="G1" s="430"/>
      <c r="H1" s="430"/>
      <c r="I1" s="430"/>
      <c r="J1" s="430"/>
      <c r="K1" s="430"/>
      <c r="L1" s="431"/>
      <c r="M1" s="85"/>
    </row>
    <row r="2" spans="1:15" ht="29.1" customHeight="1" x14ac:dyDescent="0.2">
      <c r="A2" s="4" t="s">
        <v>11</v>
      </c>
      <c r="B2" s="5" t="s">
        <v>12</v>
      </c>
      <c r="C2" s="6" t="s">
        <v>2</v>
      </c>
      <c r="D2" s="6" t="s">
        <v>3</v>
      </c>
      <c r="E2" s="6" t="s">
        <v>4</v>
      </c>
      <c r="F2" s="6" t="s">
        <v>7</v>
      </c>
      <c r="G2" s="6" t="s">
        <v>5</v>
      </c>
      <c r="H2" s="6" t="s">
        <v>6</v>
      </c>
      <c r="I2" s="7" t="s">
        <v>8</v>
      </c>
      <c r="J2" s="7" t="s">
        <v>9</v>
      </c>
      <c r="K2" s="6" t="s">
        <v>41</v>
      </c>
      <c r="L2" s="8" t="s">
        <v>1</v>
      </c>
      <c r="M2" s="86"/>
      <c r="N2" s="44" t="s">
        <v>43</v>
      </c>
      <c r="O2" s="45" t="s">
        <v>42</v>
      </c>
    </row>
    <row r="3" spans="1:15" s="3" customFormat="1" ht="20.100000000000001" customHeight="1" x14ac:dyDescent="0.2">
      <c r="A3" s="432" t="s">
        <v>13</v>
      </c>
      <c r="B3" s="9" t="s">
        <v>14</v>
      </c>
      <c r="C3" s="10"/>
      <c r="D3" s="10"/>
      <c r="E3" s="10"/>
      <c r="F3" s="10"/>
      <c r="G3" s="10"/>
      <c r="H3" s="10"/>
      <c r="I3" s="11" t="s">
        <v>15</v>
      </c>
      <c r="J3" s="11" t="s">
        <v>15</v>
      </c>
      <c r="K3" s="12"/>
      <c r="L3" s="13"/>
      <c r="M3" s="87" t="s">
        <v>172</v>
      </c>
    </row>
    <row r="4" spans="1:15" s="3" customFormat="1" ht="20.100000000000001" customHeight="1" x14ac:dyDescent="0.2">
      <c r="A4" s="433"/>
      <c r="B4" s="9" t="s">
        <v>16</v>
      </c>
      <c r="C4" s="10"/>
      <c r="D4" s="10"/>
      <c r="E4" s="10"/>
      <c r="F4" s="10"/>
      <c r="G4" s="10"/>
      <c r="H4" s="10"/>
      <c r="I4" s="11" t="s">
        <v>15</v>
      </c>
      <c r="J4" s="11" t="s">
        <v>15</v>
      </c>
      <c r="K4" s="12"/>
      <c r="L4" s="13"/>
      <c r="M4" s="87" t="s">
        <v>173</v>
      </c>
    </row>
    <row r="5" spans="1:15" s="3" customFormat="1" ht="20.100000000000001" customHeight="1" x14ac:dyDescent="0.2">
      <c r="A5" s="433"/>
      <c r="B5" s="9" t="s">
        <v>17</v>
      </c>
      <c r="C5" s="10"/>
      <c r="D5" s="10"/>
      <c r="E5" s="10"/>
      <c r="F5" s="11" t="s">
        <v>18</v>
      </c>
      <c r="G5" s="10"/>
      <c r="H5" s="10"/>
      <c r="I5" s="11" t="s">
        <v>15</v>
      </c>
      <c r="J5" s="11" t="s">
        <v>15</v>
      </c>
      <c r="K5" s="11" t="s">
        <v>18</v>
      </c>
      <c r="L5" s="13"/>
      <c r="M5" s="87" t="s">
        <v>175</v>
      </c>
    </row>
    <row r="6" spans="1:15" s="3" customFormat="1" ht="20.100000000000001" customHeight="1" x14ac:dyDescent="0.2">
      <c r="A6" s="434"/>
      <c r="B6" s="9" t="s">
        <v>19</v>
      </c>
      <c r="C6" s="10"/>
      <c r="D6" s="10"/>
      <c r="E6" s="10"/>
      <c r="F6" s="10"/>
      <c r="G6" s="10"/>
      <c r="H6" s="10"/>
      <c r="I6" s="11" t="s">
        <v>15</v>
      </c>
      <c r="J6" s="11" t="s">
        <v>15</v>
      </c>
      <c r="K6" s="11"/>
      <c r="L6" s="13"/>
      <c r="M6" s="87" t="s">
        <v>174</v>
      </c>
      <c r="N6" s="3" t="s">
        <v>196</v>
      </c>
    </row>
    <row r="7" spans="1:15" s="3" customFormat="1" ht="20.100000000000001" customHeight="1" x14ac:dyDescent="0.2">
      <c r="A7" s="435" t="s">
        <v>20</v>
      </c>
      <c r="B7" s="14" t="s">
        <v>21</v>
      </c>
      <c r="C7" s="15"/>
      <c r="D7" s="15"/>
      <c r="E7" s="15"/>
      <c r="F7" s="15"/>
      <c r="G7" s="15"/>
      <c r="H7" s="15"/>
      <c r="I7" s="16"/>
      <c r="J7" s="16"/>
      <c r="K7" s="16"/>
      <c r="L7" s="17"/>
      <c r="M7" s="88" t="s">
        <v>179</v>
      </c>
    </row>
    <row r="8" spans="1:15" s="3" customFormat="1" ht="20.100000000000001" customHeight="1" x14ac:dyDescent="0.2">
      <c r="A8" s="436"/>
      <c r="B8" s="14" t="s">
        <v>22</v>
      </c>
      <c r="C8" s="15"/>
      <c r="D8" s="15"/>
      <c r="E8" s="15"/>
      <c r="F8" s="15"/>
      <c r="G8" s="15"/>
      <c r="H8" s="15"/>
      <c r="I8" s="16"/>
      <c r="J8" s="16"/>
      <c r="K8" s="16"/>
      <c r="L8" s="17"/>
      <c r="M8" s="88" t="s">
        <v>176</v>
      </c>
    </row>
    <row r="9" spans="1:15" s="3" customFormat="1" ht="20.100000000000001" customHeight="1" x14ac:dyDescent="0.2">
      <c r="A9" s="436"/>
      <c r="B9" s="14" t="s">
        <v>23</v>
      </c>
      <c r="C9" s="15"/>
      <c r="D9" s="15"/>
      <c r="E9" s="15"/>
      <c r="F9" s="15"/>
      <c r="G9" s="15"/>
      <c r="H9" s="15"/>
      <c r="I9" s="16"/>
      <c r="J9" s="16"/>
      <c r="K9" s="16"/>
      <c r="L9" s="17"/>
      <c r="M9" s="88" t="s">
        <v>180</v>
      </c>
    </row>
    <row r="10" spans="1:15" s="3" customFormat="1" ht="20.100000000000001" customHeight="1" x14ac:dyDescent="0.2">
      <c r="A10" s="436"/>
      <c r="B10" s="14" t="s">
        <v>24</v>
      </c>
      <c r="C10" s="15"/>
      <c r="D10" s="15"/>
      <c r="E10" s="15"/>
      <c r="F10" s="15"/>
      <c r="G10" s="15"/>
      <c r="H10" s="15"/>
      <c r="I10" s="16"/>
      <c r="J10" s="16"/>
      <c r="K10" s="16"/>
      <c r="L10" s="17"/>
      <c r="M10" s="88" t="s">
        <v>177</v>
      </c>
    </row>
    <row r="11" spans="1:15" s="3" customFormat="1" ht="20.100000000000001" customHeight="1" x14ac:dyDescent="0.2">
      <c r="A11" s="436"/>
      <c r="B11" s="14" t="s">
        <v>25</v>
      </c>
      <c r="C11" s="15"/>
      <c r="D11" s="18" t="s">
        <v>15</v>
      </c>
      <c r="E11" s="18" t="s">
        <v>15</v>
      </c>
      <c r="F11" s="15"/>
      <c r="G11" s="18" t="s">
        <v>15</v>
      </c>
      <c r="H11" s="18" t="s">
        <v>15</v>
      </c>
      <c r="I11" s="16"/>
      <c r="J11" s="16"/>
      <c r="K11" s="18" t="s">
        <v>18</v>
      </c>
      <c r="L11" s="17"/>
      <c r="M11" s="88" t="s">
        <v>181</v>
      </c>
    </row>
    <row r="12" spans="1:15" s="3" customFormat="1" ht="20.100000000000001" customHeight="1" x14ac:dyDescent="0.2">
      <c r="A12" s="437"/>
      <c r="B12" s="14" t="s">
        <v>26</v>
      </c>
      <c r="C12" s="15"/>
      <c r="D12" s="18" t="s">
        <v>15</v>
      </c>
      <c r="E12" s="18" t="s">
        <v>15</v>
      </c>
      <c r="F12" s="15"/>
      <c r="G12" s="18" t="s">
        <v>15</v>
      </c>
      <c r="H12" s="18" t="s">
        <v>15</v>
      </c>
      <c r="I12" s="16"/>
      <c r="J12" s="16"/>
      <c r="K12" s="18"/>
      <c r="L12" s="17"/>
      <c r="M12" s="88" t="s">
        <v>178</v>
      </c>
      <c r="N12" s="3" t="s">
        <v>194</v>
      </c>
      <c r="O12" s="3" t="s">
        <v>195</v>
      </c>
    </row>
    <row r="13" spans="1:15" s="3" customFormat="1" ht="20.100000000000001" customHeight="1" x14ac:dyDescent="0.2">
      <c r="A13" s="438" t="s">
        <v>27</v>
      </c>
      <c r="B13" s="19" t="s">
        <v>28</v>
      </c>
      <c r="C13" s="20" t="s">
        <v>15</v>
      </c>
      <c r="D13" s="20" t="s">
        <v>15</v>
      </c>
      <c r="E13" s="21"/>
      <c r="F13" s="21"/>
      <c r="G13" s="20" t="s">
        <v>15</v>
      </c>
      <c r="H13" s="20" t="s">
        <v>15</v>
      </c>
      <c r="I13" s="20" t="s">
        <v>15</v>
      </c>
      <c r="J13" s="20" t="s">
        <v>15</v>
      </c>
      <c r="K13" s="20" t="s">
        <v>18</v>
      </c>
      <c r="L13" s="22"/>
      <c r="M13" s="89" t="s">
        <v>184</v>
      </c>
    </row>
    <row r="14" spans="1:15" s="3" customFormat="1" ht="20.100000000000001" customHeight="1" x14ac:dyDescent="0.2">
      <c r="A14" s="439"/>
      <c r="B14" s="19" t="s">
        <v>29</v>
      </c>
      <c r="C14" s="20" t="s">
        <v>15</v>
      </c>
      <c r="D14" s="20" t="s">
        <v>15</v>
      </c>
      <c r="E14" s="21"/>
      <c r="F14" s="21"/>
      <c r="G14" s="20" t="s">
        <v>15</v>
      </c>
      <c r="H14" s="20" t="s">
        <v>15</v>
      </c>
      <c r="I14" s="20" t="s">
        <v>15</v>
      </c>
      <c r="J14" s="20" t="s">
        <v>15</v>
      </c>
      <c r="K14" s="20"/>
      <c r="L14" s="22"/>
      <c r="M14" s="89" t="s">
        <v>182</v>
      </c>
    </row>
    <row r="15" spans="1:15" s="3" customFormat="1" ht="20.100000000000001" customHeight="1" x14ac:dyDescent="0.2">
      <c r="A15" s="439"/>
      <c r="B15" s="19" t="s">
        <v>30</v>
      </c>
      <c r="C15" s="21"/>
      <c r="D15" s="21"/>
      <c r="E15" s="21"/>
      <c r="F15" s="21"/>
      <c r="G15" s="21"/>
      <c r="H15" s="20" t="s">
        <v>15</v>
      </c>
      <c r="I15" s="20" t="s">
        <v>15</v>
      </c>
      <c r="J15" s="20" t="s">
        <v>15</v>
      </c>
      <c r="K15" s="23"/>
      <c r="L15" s="22"/>
      <c r="M15" s="89" t="s">
        <v>185</v>
      </c>
    </row>
    <row r="16" spans="1:15" s="3" customFormat="1" ht="20.100000000000001" customHeight="1" x14ac:dyDescent="0.2">
      <c r="A16" s="440"/>
      <c r="B16" s="19" t="s">
        <v>31</v>
      </c>
      <c r="C16" s="20" t="s">
        <v>15</v>
      </c>
      <c r="D16" s="20" t="s">
        <v>15</v>
      </c>
      <c r="E16" s="21"/>
      <c r="F16" s="21"/>
      <c r="G16" s="20" t="s">
        <v>15</v>
      </c>
      <c r="H16" s="20" t="s">
        <v>15</v>
      </c>
      <c r="I16" s="20" t="s">
        <v>15</v>
      </c>
      <c r="J16" s="20" t="s">
        <v>15</v>
      </c>
      <c r="K16" s="23"/>
      <c r="L16" s="22"/>
      <c r="M16" s="89" t="s">
        <v>183</v>
      </c>
      <c r="N16" s="3" t="s">
        <v>197</v>
      </c>
    </row>
    <row r="17" spans="1:14" s="3" customFormat="1" ht="20.100000000000001" customHeight="1" x14ac:dyDescent="0.2">
      <c r="A17" s="441" t="s">
        <v>32</v>
      </c>
      <c r="B17" s="24" t="s">
        <v>33</v>
      </c>
      <c r="C17" s="25"/>
      <c r="D17" s="25"/>
      <c r="E17" s="25"/>
      <c r="F17" s="25"/>
      <c r="G17" s="26" t="s">
        <v>15</v>
      </c>
      <c r="H17" s="26" t="s">
        <v>15</v>
      </c>
      <c r="I17" s="26" t="s">
        <v>15</v>
      </c>
      <c r="J17" s="27"/>
      <c r="K17" s="27"/>
      <c r="L17" s="28" t="s">
        <v>15</v>
      </c>
      <c r="M17" s="90" t="s">
        <v>188</v>
      </c>
    </row>
    <row r="18" spans="1:14" s="3" customFormat="1" ht="20.100000000000001" customHeight="1" x14ac:dyDescent="0.2">
      <c r="A18" s="442"/>
      <c r="B18" s="24" t="s">
        <v>34</v>
      </c>
      <c r="C18" s="25"/>
      <c r="D18" s="25"/>
      <c r="E18" s="25"/>
      <c r="F18" s="25"/>
      <c r="G18" s="26" t="s">
        <v>15</v>
      </c>
      <c r="H18" s="26" t="s">
        <v>15</v>
      </c>
      <c r="I18" s="26" t="s">
        <v>15</v>
      </c>
      <c r="J18" s="27"/>
      <c r="K18" s="27"/>
      <c r="L18" s="28" t="s">
        <v>15</v>
      </c>
      <c r="M18" s="90" t="s">
        <v>186</v>
      </c>
    </row>
    <row r="19" spans="1:14" s="3" customFormat="1" ht="20.100000000000001" customHeight="1" x14ac:dyDescent="0.2">
      <c r="A19" s="443"/>
      <c r="B19" s="24" t="s">
        <v>35</v>
      </c>
      <c r="C19" s="25"/>
      <c r="D19" s="25"/>
      <c r="E19" s="25"/>
      <c r="F19" s="25"/>
      <c r="G19" s="26" t="s">
        <v>15</v>
      </c>
      <c r="H19" s="26" t="s">
        <v>15</v>
      </c>
      <c r="I19" s="26" t="s">
        <v>15</v>
      </c>
      <c r="J19" s="27"/>
      <c r="K19" s="27"/>
      <c r="L19" s="28" t="s">
        <v>15</v>
      </c>
      <c r="M19" s="90" t="s">
        <v>187</v>
      </c>
      <c r="N19" s="3" t="s">
        <v>198</v>
      </c>
    </row>
    <row r="20" spans="1:14" s="3" customFormat="1" ht="20.100000000000001" customHeight="1" x14ac:dyDescent="0.2">
      <c r="A20" s="426" t="s">
        <v>36</v>
      </c>
      <c r="B20" s="29" t="s">
        <v>37</v>
      </c>
      <c r="C20" s="30" t="s">
        <v>15</v>
      </c>
      <c r="D20" s="30" t="s">
        <v>15</v>
      </c>
      <c r="E20" s="31"/>
      <c r="F20" s="30" t="s">
        <v>15</v>
      </c>
      <c r="G20" s="30" t="s">
        <v>15</v>
      </c>
      <c r="H20" s="30" t="s">
        <v>15</v>
      </c>
      <c r="I20" s="30" t="s">
        <v>15</v>
      </c>
      <c r="J20" s="32"/>
      <c r="K20" s="32"/>
      <c r="L20" s="33"/>
      <c r="M20" s="91" t="s">
        <v>191</v>
      </c>
    </row>
    <row r="21" spans="1:14" s="3" customFormat="1" ht="20.100000000000001" customHeight="1" x14ac:dyDescent="0.2">
      <c r="A21" s="427"/>
      <c r="B21" s="34" t="s">
        <v>38</v>
      </c>
      <c r="C21" s="30" t="s">
        <v>15</v>
      </c>
      <c r="D21" s="30" t="s">
        <v>15</v>
      </c>
      <c r="E21" s="35"/>
      <c r="F21" s="30" t="s">
        <v>15</v>
      </c>
      <c r="G21" s="30" t="s">
        <v>15</v>
      </c>
      <c r="H21" s="30" t="s">
        <v>15</v>
      </c>
      <c r="I21" s="30" t="s">
        <v>15</v>
      </c>
      <c r="J21" s="36"/>
      <c r="K21" s="36"/>
      <c r="L21" s="37"/>
      <c r="M21" s="91" t="s">
        <v>189</v>
      </c>
    </row>
    <row r="22" spans="1:14" s="3" customFormat="1" ht="20.100000000000001" customHeight="1" x14ac:dyDescent="0.2">
      <c r="A22" s="427"/>
      <c r="B22" s="34" t="s">
        <v>39</v>
      </c>
      <c r="C22" s="35"/>
      <c r="D22" s="30" t="s">
        <v>15</v>
      </c>
      <c r="E22" s="35"/>
      <c r="F22" s="35"/>
      <c r="G22" s="35"/>
      <c r="H22" s="30" t="s">
        <v>15</v>
      </c>
      <c r="I22" s="30" t="s">
        <v>15</v>
      </c>
      <c r="J22" s="36"/>
      <c r="K22" s="36"/>
      <c r="L22" s="37"/>
      <c r="M22" s="91" t="s">
        <v>192</v>
      </c>
    </row>
    <row r="23" spans="1:14" s="3" customFormat="1" ht="20.100000000000001" customHeight="1" thickBot="1" x14ac:dyDescent="0.25">
      <c r="A23" s="428"/>
      <c r="B23" s="38" t="s">
        <v>40</v>
      </c>
      <c r="C23" s="39" t="s">
        <v>15</v>
      </c>
      <c r="D23" s="39" t="s">
        <v>15</v>
      </c>
      <c r="E23" s="40"/>
      <c r="F23" s="40"/>
      <c r="G23" s="40"/>
      <c r="H23" s="39" t="s">
        <v>15</v>
      </c>
      <c r="I23" s="39" t="s">
        <v>15</v>
      </c>
      <c r="J23" s="41"/>
      <c r="K23" s="41"/>
      <c r="L23" s="42"/>
      <c r="M23" s="91" t="s">
        <v>190</v>
      </c>
      <c r="N23" s="3" t="s">
        <v>199</v>
      </c>
    </row>
  </sheetData>
  <sheetProtection selectLockedCells="1" selectUnlockedCells="1"/>
  <mergeCells count="6">
    <mergeCell ref="A20:A23"/>
    <mergeCell ref="A1:L1"/>
    <mergeCell ref="A3:A6"/>
    <mergeCell ref="A7:A12"/>
    <mergeCell ref="A13:A16"/>
    <mergeCell ref="A17:A19"/>
  </mergeCells>
  <printOptions horizontalCentered="1" verticalCentered="1"/>
  <pageMargins left="0.31496062992125984" right="0.31496062992125984" top="0.74803149606299213" bottom="0.74803149606299213" header="0.31496062992125984" footer="0.31496062992125984"/>
  <pageSetup paperSize="9" scale="95" fitToHeight="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5C636E-FEE7-4A29-A8DE-795ECC8ABA19}">
  <sheetPr codeName="Feuil3"/>
  <dimension ref="A1:J11"/>
  <sheetViews>
    <sheetView workbookViewId="0">
      <selection activeCell="J1" sqref="J1:J3"/>
    </sheetView>
  </sheetViews>
  <sheetFormatPr baseColWidth="10" defaultRowHeight="12.75" x14ac:dyDescent="0.2"/>
  <cols>
    <col min="4" max="4" width="14.42578125" bestFit="1" customWidth="1"/>
    <col min="5" max="5" width="15.7109375" bestFit="1" customWidth="1"/>
    <col min="6" max="6" width="15.5703125" bestFit="1" customWidth="1"/>
    <col min="8" max="8" width="16.85546875" bestFit="1" customWidth="1"/>
  </cols>
  <sheetData>
    <row r="1" spans="1:10" x14ac:dyDescent="0.2">
      <c r="A1" t="s">
        <v>75</v>
      </c>
      <c r="B1" t="s">
        <v>78</v>
      </c>
      <c r="C1" s="2" t="s">
        <v>82</v>
      </c>
      <c r="D1">
        <v>350</v>
      </c>
      <c r="E1">
        <v>371</v>
      </c>
      <c r="F1" t="s">
        <v>166</v>
      </c>
      <c r="H1" s="2" t="s">
        <v>275</v>
      </c>
      <c r="I1" s="2" t="s">
        <v>62</v>
      </c>
      <c r="J1" s="2" t="s">
        <v>312</v>
      </c>
    </row>
    <row r="2" spans="1:10" x14ac:dyDescent="0.2">
      <c r="A2" t="s">
        <v>76</v>
      </c>
      <c r="B2" t="s">
        <v>79</v>
      </c>
      <c r="C2" s="2" t="s">
        <v>83</v>
      </c>
      <c r="D2">
        <v>490</v>
      </c>
      <c r="E2">
        <v>511</v>
      </c>
      <c r="F2" t="s">
        <v>167</v>
      </c>
      <c r="G2" t="s">
        <v>168</v>
      </c>
      <c r="H2" s="2" t="s">
        <v>202</v>
      </c>
      <c r="I2" s="2" t="s">
        <v>72</v>
      </c>
      <c r="J2" s="2" t="s">
        <v>313</v>
      </c>
    </row>
    <row r="3" spans="1:10" x14ac:dyDescent="0.2">
      <c r="A3" t="s">
        <v>77</v>
      </c>
      <c r="B3" t="s">
        <v>43</v>
      </c>
      <c r="C3" s="2" t="s">
        <v>5</v>
      </c>
      <c r="D3">
        <v>770</v>
      </c>
      <c r="E3">
        <v>770</v>
      </c>
      <c r="G3" t="s">
        <v>171</v>
      </c>
      <c r="H3" t="s">
        <v>203</v>
      </c>
      <c r="J3" t="s">
        <v>314</v>
      </c>
    </row>
    <row r="4" spans="1:10" x14ac:dyDescent="0.2">
      <c r="B4" t="s">
        <v>80</v>
      </c>
      <c r="C4" s="2" t="s">
        <v>6</v>
      </c>
      <c r="D4">
        <v>245</v>
      </c>
      <c r="E4">
        <v>329</v>
      </c>
      <c r="H4" t="s">
        <v>204</v>
      </c>
      <c r="I4" s="2"/>
    </row>
    <row r="5" spans="1:10" x14ac:dyDescent="0.2">
      <c r="C5" s="2" t="s">
        <v>97</v>
      </c>
      <c r="D5">
        <v>245</v>
      </c>
      <c r="E5">
        <v>224</v>
      </c>
      <c r="G5" t="s">
        <v>169</v>
      </c>
      <c r="H5" t="s">
        <v>205</v>
      </c>
      <c r="I5" s="2"/>
    </row>
    <row r="6" spans="1:10" x14ac:dyDescent="0.2">
      <c r="C6" s="2" t="s">
        <v>98</v>
      </c>
      <c r="D6">
        <v>595</v>
      </c>
      <c r="E6">
        <v>567</v>
      </c>
      <c r="G6" t="s">
        <v>170</v>
      </c>
      <c r="H6" s="2" t="s">
        <v>297</v>
      </c>
    </row>
    <row r="7" spans="1:10" x14ac:dyDescent="0.2">
      <c r="C7" s="2" t="s">
        <v>3</v>
      </c>
      <c r="D7">
        <v>595</v>
      </c>
      <c r="E7">
        <v>602</v>
      </c>
      <c r="H7" s="2" t="s">
        <v>311</v>
      </c>
    </row>
    <row r="8" spans="1:10" x14ac:dyDescent="0.2">
      <c r="C8" s="2" t="s">
        <v>2</v>
      </c>
      <c r="D8">
        <v>420</v>
      </c>
      <c r="E8">
        <v>455</v>
      </c>
    </row>
    <row r="9" spans="1:10" x14ac:dyDescent="0.2">
      <c r="C9" s="2" t="s">
        <v>7</v>
      </c>
      <c r="D9">
        <v>420</v>
      </c>
      <c r="E9">
        <v>553</v>
      </c>
      <c r="I9" s="2"/>
    </row>
    <row r="10" spans="1:10" x14ac:dyDescent="0.2">
      <c r="C10" s="2" t="s">
        <v>4</v>
      </c>
      <c r="D10">
        <v>595</v>
      </c>
      <c r="E10">
        <v>553</v>
      </c>
    </row>
    <row r="11" spans="1:10" x14ac:dyDescent="0.2">
      <c r="C11" s="2" t="s">
        <v>193</v>
      </c>
      <c r="D11">
        <v>595</v>
      </c>
      <c r="E11">
        <v>574</v>
      </c>
    </row>
  </sheetData>
  <sheetProtection selectLockedCells="1" selectUnlockedCell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12</vt:i4>
      </vt:variant>
    </vt:vector>
  </HeadingPairs>
  <TitlesOfParts>
    <vt:vector size="25" baseType="lpstr">
      <vt:lpstr>A LIRE</vt:lpstr>
      <vt:lpstr>LISTING PROMO</vt:lpstr>
      <vt:lpstr>TABLEAU VERIFICATION</vt:lpstr>
      <vt:lpstr>Feuille d'appel</vt:lpstr>
      <vt:lpstr>Absence</vt:lpstr>
      <vt:lpstr>STAGES 1</vt:lpstr>
      <vt:lpstr>STAGES 2</vt:lpstr>
      <vt:lpstr>STAGES 3</vt:lpstr>
      <vt:lpstr>STAGES 4</vt:lpstr>
      <vt:lpstr>RECAP STAGES</vt:lpstr>
      <vt:lpstr>tableau_fin_de_formation</vt:lpstr>
      <vt:lpstr>Tab Equival</vt:lpstr>
      <vt:lpstr>listes</vt:lpstr>
      <vt:lpstr>acquis_prom</vt:lpstr>
      <vt:lpstr>AFGSU</vt:lpstr>
      <vt:lpstr>Civilité</vt:lpstr>
      <vt:lpstr>competences</vt:lpstr>
      <vt:lpstr>compétences</vt:lpstr>
      <vt:lpstr>diplomes</vt:lpstr>
      <vt:lpstr>Dispenses</vt:lpstr>
      <vt:lpstr>'Feuille d''appel'!Impression_des_titres</vt:lpstr>
      <vt:lpstr>'TABLEAU VERIFICATION'!Impression_des_titres</vt:lpstr>
      <vt:lpstr>oui_non</vt:lpstr>
      <vt:lpstr>'Tab Equival'!Zone_d_impression</vt:lpstr>
      <vt:lpstr>'TABLEAU VERIFICATION'!Zone_d_impression</vt:lpstr>
    </vt:vector>
  </TitlesOfParts>
  <Company>DRJSCS 75</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alexandra arpino</cp:lastModifiedBy>
  <cp:lastPrinted>2025-08-30T09:53:34Z</cp:lastPrinted>
  <dcterms:created xsi:type="dcterms:W3CDTF">2019-03-07T10:38:25Z</dcterms:created>
  <dcterms:modified xsi:type="dcterms:W3CDTF">2025-08-30T09:53:52Z</dcterms:modified>
</cp:coreProperties>
</file>