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24915" windowHeight="12840"/>
  </bookViews>
  <sheets>
    <sheet name="Présentation" sheetId="1" r:id="rId1"/>
    <sheet name="Réponses au formulaire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36" i="1"/>
  <c r="E32"/>
  <c r="F25"/>
  <c r="A25"/>
  <c r="A23"/>
  <c r="A21"/>
  <c r="A19"/>
  <c r="D16"/>
  <c r="E13"/>
  <c r="G10"/>
  <c r="C8"/>
  <c r="F38"/>
  <c r="C33"/>
  <c r="G25"/>
  <c r="B25"/>
  <c r="B23"/>
  <c r="C21"/>
  <c r="C19"/>
  <c r="E16"/>
  <c r="G13"/>
  <c r="A13"/>
  <c r="A10"/>
  <c r="G38"/>
  <c r="A36"/>
  <c r="C29"/>
  <c r="D25"/>
  <c r="D23"/>
  <c r="D21"/>
  <c r="E19"/>
  <c r="F16"/>
  <c r="A16"/>
  <c r="C13"/>
  <c r="E10"/>
  <c r="C36"/>
  <c r="D32"/>
  <c r="E25"/>
  <c r="G23"/>
  <c r="E21"/>
  <c r="F19"/>
  <c r="G16"/>
  <c r="C16"/>
  <c r="D13"/>
  <c r="F10"/>
</calcChain>
</file>

<file path=xl/comments1.xml><?xml version="1.0" encoding="utf-8"?>
<comments xmlns="http://schemas.openxmlformats.org/spreadsheetml/2006/main">
  <authors>
    <author/>
  </authors>
  <commentList>
    <comment ref="C27" authorId="0">
      <text>
        <r>
          <rPr>
            <sz val="10"/>
            <color rgb="FF000000"/>
            <rFont val="Arial"/>
            <family val="2"/>
          </rPr>
          <t xml:space="preserve">cette case doit renvoyer vers la ligne du tableau réponses et une fois renseignée la ligne doit passer au vert
</t>
        </r>
      </text>
    </comment>
    <comment ref="G36" authorId="0">
      <text>
        <r>
          <rPr>
            <sz val="10"/>
            <color rgb="FF000000"/>
            <rFont val="Arial"/>
            <family val="2"/>
          </rPr>
          <t xml:space="preserve">si saisie = alors ligne en jaune
</t>
        </r>
      </text>
    </comment>
  </commentList>
</comments>
</file>

<file path=xl/sharedStrings.xml><?xml version="1.0" encoding="utf-8"?>
<sst xmlns="http://schemas.openxmlformats.org/spreadsheetml/2006/main" count="152" uniqueCount="142">
  <si>
    <t xml:space="preserve">N° ligne </t>
  </si>
  <si>
    <t xml:space="preserve">Type de demande </t>
  </si>
  <si>
    <t>Cas d'emploi</t>
  </si>
  <si>
    <t>Domaine</t>
  </si>
  <si>
    <t>Plage Utilisation</t>
  </si>
  <si>
    <t xml:space="preserve">Incertitude mesure </t>
  </si>
  <si>
    <t>Zone utilisation</t>
  </si>
  <si>
    <t>Equipmt/banc</t>
  </si>
  <si>
    <t xml:space="preserve">Fréq. Utilisation </t>
  </si>
  <si>
    <t xml:space="preserve">Conditions MEO </t>
  </si>
  <si>
    <t>info complémentaires</t>
  </si>
  <si>
    <t xml:space="preserve">Définition prestation </t>
  </si>
  <si>
    <t xml:space="preserve">Type </t>
  </si>
  <si>
    <t>Méthode</t>
  </si>
  <si>
    <t xml:space="preserve">Périodicité </t>
  </si>
  <si>
    <t>EMT</t>
  </si>
  <si>
    <t xml:space="preserve">Famille </t>
  </si>
  <si>
    <t>Marque</t>
  </si>
  <si>
    <t xml:space="preserve">Modèle </t>
  </si>
  <si>
    <t>SN</t>
  </si>
  <si>
    <t xml:space="preserve">Echelle mesure </t>
  </si>
  <si>
    <t>Résolution</t>
  </si>
  <si>
    <t xml:space="preserve">Unité  mesure </t>
  </si>
  <si>
    <t>caractéristiques complémentaires</t>
  </si>
  <si>
    <t>Cout Achat</t>
  </si>
  <si>
    <t>Fournisseur</t>
  </si>
  <si>
    <t xml:space="preserve">Documentation fournie </t>
  </si>
  <si>
    <t>Propriétaire</t>
  </si>
  <si>
    <t>Sortie analogique</t>
  </si>
  <si>
    <t>Type signal</t>
  </si>
  <si>
    <t>Val signal bas</t>
  </si>
  <si>
    <t>Val signal haut</t>
  </si>
  <si>
    <t>coeffcient de droite</t>
  </si>
  <si>
    <t>unité mesure recopie</t>
  </si>
  <si>
    <t xml:space="preserve">N° DSM </t>
  </si>
  <si>
    <t>Lien documentation</t>
  </si>
  <si>
    <t>Intevention DMD</t>
  </si>
  <si>
    <t xml:space="preserve">Date de besoin </t>
  </si>
  <si>
    <t>Identification 
DSM</t>
  </si>
  <si>
    <t>Type chgt/objet</t>
  </si>
  <si>
    <t>Motivation</t>
  </si>
  <si>
    <t xml:space="preserve">Commentaire </t>
  </si>
  <si>
    <t xml:space="preserve">Date de réalisation </t>
  </si>
  <si>
    <t>Date validité DSM</t>
  </si>
  <si>
    <t xml:space="preserve">Date fin dérogation </t>
  </si>
  <si>
    <t>Horodateur</t>
  </si>
  <si>
    <t>Nom d'utilisateur</t>
  </si>
  <si>
    <t>Entité à l'origine de la demande</t>
  </si>
  <si>
    <t xml:space="preserve">Veuillez indiquer le nom de votre interlocuteur qualité informé de votre demande </t>
  </si>
  <si>
    <t>Type de demande</t>
  </si>
  <si>
    <t>Cas d'emploi de la mesure</t>
  </si>
  <si>
    <t>Domaine de mesure</t>
  </si>
  <si>
    <t xml:space="preserve">Définition de la plage de mesure </t>
  </si>
  <si>
    <t>Définition de l'incertitude de mesure sur la plage correspondante</t>
  </si>
  <si>
    <t>Zone d'utilisation</t>
  </si>
  <si>
    <t>Equipement ou Banc d'utilisation si existant</t>
  </si>
  <si>
    <t>Fréquence d'utilisation</t>
  </si>
  <si>
    <t>Conditions particulières de mise en oeuvre</t>
  </si>
  <si>
    <t>Information complémentaire</t>
  </si>
  <si>
    <t xml:space="preserve">Définition de l'utilisation de la mesure : </t>
  </si>
  <si>
    <t>Définition du type d'étalonnage ou vérification Métrologique</t>
  </si>
  <si>
    <t>Méthode pour la réalisation de la prestation</t>
  </si>
  <si>
    <t>Périodicité de réalisation de la prestation</t>
  </si>
  <si>
    <t>Ecart Maximal Toléré (EMT)</t>
  </si>
  <si>
    <t>Famille de mesure</t>
  </si>
  <si>
    <t>Numéro d'IMMOBILISATION comptabilité si existant</t>
  </si>
  <si>
    <t>Type commercial</t>
  </si>
  <si>
    <t>Numéro de serie</t>
  </si>
  <si>
    <t>Echelle de mesure du DSM</t>
  </si>
  <si>
    <t>Sigmal électrique du DSM</t>
  </si>
  <si>
    <t>Unité de mesure du DSM</t>
  </si>
  <si>
    <t>Résolution d'affichage du DSM</t>
  </si>
  <si>
    <t>Caractéristiques complémentaires du DSM</t>
  </si>
  <si>
    <t>Utilisez-vous une sortie analogique qui est exploitée dans votre chaîne de mesure?</t>
  </si>
  <si>
    <t>Coût d'achat</t>
  </si>
  <si>
    <t>Documentation fournie avec la demande d'enregistrement.</t>
  </si>
  <si>
    <t>Propriétaire du DSM</t>
  </si>
  <si>
    <t>Type de signal</t>
  </si>
  <si>
    <t>Valeur de la mesure du DSM pour un signal analogique bas</t>
  </si>
  <si>
    <t>Valeur de la mesure du DSM pour un signal analogique haut</t>
  </si>
  <si>
    <t>L'unité de la mesure de la recopie</t>
  </si>
  <si>
    <t>Prestation de contrôle associée à ce signal</t>
  </si>
  <si>
    <t>Utilisation des coefficients de droite</t>
  </si>
  <si>
    <t>Identification du DSM ( Numéro métrologique )</t>
  </si>
  <si>
    <t>Quel type de changement ?</t>
  </si>
  <si>
    <t>Motivations du changement de statut</t>
  </si>
  <si>
    <t>Indiquer la date de ce changement</t>
  </si>
  <si>
    <t>Objet de la demande de modification</t>
  </si>
  <si>
    <t>Description de la modification demandée</t>
  </si>
  <si>
    <t>Justifcation de la modification</t>
  </si>
  <si>
    <t xml:space="preserve">Commentaires </t>
  </si>
  <si>
    <t>Date de fin de validité du DSM</t>
  </si>
  <si>
    <t>Vous devez argumenter la demande de dérogation</t>
  </si>
  <si>
    <t>Date de fin de dérogation</t>
  </si>
  <si>
    <t>Numéro de Serie</t>
  </si>
  <si>
    <t>Cas d'emploi / Lieu d'utilisation / Propriétaire / etc.</t>
  </si>
  <si>
    <t>Identification du DSM ( Numéro métrologie )</t>
  </si>
  <si>
    <t>Objet de la demande</t>
  </si>
  <si>
    <t>Intervention demandée</t>
  </si>
  <si>
    <t>Date de besoin</t>
  </si>
  <si>
    <t>Avez-vous des propositions d'améliorations à apporter à notre formulaire?</t>
  </si>
  <si>
    <t>Chemin d'accès au répertoire/fichier</t>
  </si>
  <si>
    <t xml:space="preserve"> [Ligne 1]</t>
  </si>
  <si>
    <t>Année de la demande</t>
  </si>
  <si>
    <t>Mois de la demande</t>
  </si>
  <si>
    <t>N° Ligne</t>
  </si>
  <si>
    <t>N° DSM</t>
  </si>
  <si>
    <t>dmd etiquette</t>
  </si>
  <si>
    <t>Identification DSM ( mise à jour)</t>
  </si>
  <si>
    <t>mise a jour</t>
  </si>
  <si>
    <t>Enregistrer un DSM - METROLOGIE</t>
  </si>
  <si>
    <t>Serrage au couple de raccords C&amp;T, boulons, vis BTR, Etc.</t>
  </si>
  <si>
    <t>Force - Couple</t>
  </si>
  <si>
    <t>250 à 950 Nm</t>
  </si>
  <si>
    <t>Mois</t>
  </si>
  <si>
    <t>Utilisation en exterieur</t>
  </si>
  <si>
    <t>Utilisation dans les stations H2 et épurateur biogaz.
Matériels très ponctuellement aux intempéries</t>
  </si>
  <si>
    <t>La mesure sert à la sécurité des personnes ou des équipements.</t>
  </si>
  <si>
    <t>Vérificatron NON COFRAC</t>
  </si>
  <si>
    <t>méthodologie standard</t>
  </si>
  <si>
    <t>3 ans (équivaux à moins de 5000 cycles)</t>
  </si>
  <si>
    <t>Mesure de couple</t>
  </si>
  <si>
    <t>FACOM</t>
  </si>
  <si>
    <t>Setting torque too/ K,306-1000D</t>
  </si>
  <si>
    <t>M010010</t>
  </si>
  <si>
    <t>200 0 1000 Nm</t>
  </si>
  <si>
    <t>Nm</t>
  </si>
  <si>
    <t>4Nm</t>
  </si>
  <si>
    <t>NON</t>
  </si>
  <si>
    <t>X €</t>
  </si>
  <si>
    <t>Certificat d'étalonnage, Fiche technique, Notice d'utilisation</t>
  </si>
  <si>
    <t>etiquette</t>
  </si>
  <si>
    <t>Renseignement</t>
  </si>
  <si>
    <t>Pierre</t>
  </si>
  <si>
    <t>Paul</t>
  </si>
  <si>
    <t>Jacques</t>
  </si>
  <si>
    <t>QMS</t>
  </si>
  <si>
    <t>Energies</t>
  </si>
  <si>
    <t>Boite</t>
  </si>
  <si>
    <t>durand</t>
  </si>
  <si>
    <t>Dupont</t>
  </si>
  <si>
    <t>Laurent</t>
  </si>
</sst>
</file>

<file path=xl/styles.xml><?xml version="1.0" encoding="utf-8"?>
<styleSheet xmlns="http://schemas.openxmlformats.org/spreadsheetml/2006/main">
  <numFmts count="1">
    <numFmt numFmtId="164" formatCode="m/d/yyyy\ h:mm:ss"/>
  </numFmts>
  <fonts count="5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color rgb="FF000000"/>
      <name val="Inconsolata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FFFF"/>
        <bgColor rgb="FFFFFFFF"/>
      </patternFill>
    </fill>
    <fill>
      <patternFill patternType="solid">
        <fgColor rgb="FFB7E1CD"/>
        <bgColor rgb="FFB7E1CD"/>
      </patternFill>
    </fill>
  </fills>
  <borders count="1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0" xfId="0" applyFont="1" applyAlignment="1">
      <alignment horizontal="right"/>
    </xf>
    <xf numFmtId="0" fontId="0" fillId="0" borderId="0" xfId="0" applyFont="1" applyAlignment="1"/>
    <xf numFmtId="0" fontId="1" fillId="0" borderId="0" xfId="0" applyFont="1" applyAlignment="1"/>
    <xf numFmtId="0" fontId="1" fillId="0" borderId="0" xfId="0" applyFont="1"/>
    <xf numFmtId="0" fontId="2" fillId="0" borderId="12" xfId="0" applyFont="1" applyBorder="1" applyAlignment="1">
      <alignment horizontal="center"/>
    </xf>
    <xf numFmtId="0" fontId="2" fillId="0" borderId="12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3" borderId="0" xfId="0" applyFont="1" applyFill="1" applyAlignment="1"/>
    <xf numFmtId="0" fontId="2" fillId="3" borderId="0" xfId="0" applyFont="1" applyFill="1"/>
    <xf numFmtId="0" fontId="1" fillId="0" borderId="0" xfId="0" applyFont="1" applyAlignment="1">
      <alignment horizontal="left" wrapText="1"/>
    </xf>
    <xf numFmtId="14" fontId="2" fillId="0" borderId="12" xfId="0" applyNumberFormat="1" applyFont="1" applyBorder="1"/>
    <xf numFmtId="14" fontId="2" fillId="2" borderId="12" xfId="0" applyNumberFormat="1" applyFont="1" applyFill="1" applyBorder="1" applyAlignment="1"/>
    <xf numFmtId="0" fontId="2" fillId="0" borderId="1" xfId="0" applyFont="1" applyBorder="1"/>
    <xf numFmtId="0" fontId="2" fillId="0" borderId="12" xfId="0" applyFont="1" applyBorder="1"/>
    <xf numFmtId="0" fontId="2" fillId="0" borderId="0" xfId="0" applyFont="1" applyAlignment="1"/>
    <xf numFmtId="164" fontId="2" fillId="4" borderId="0" xfId="0" applyNumberFormat="1" applyFont="1" applyFill="1" applyAlignment="1"/>
    <xf numFmtId="0" fontId="2" fillId="4" borderId="0" xfId="0" applyFont="1" applyFill="1" applyAlignment="1"/>
    <xf numFmtId="0" fontId="2" fillId="4" borderId="0" xfId="0" applyFont="1" applyFill="1"/>
    <xf numFmtId="9" fontId="2" fillId="4" borderId="0" xfId="0" applyNumberFormat="1" applyFont="1" applyFill="1" applyAlignment="1"/>
    <xf numFmtId="0" fontId="2" fillId="0" borderId="4" xfId="0" applyFont="1" applyBorder="1" applyAlignment="1">
      <alignment vertical="center" wrapText="1"/>
    </xf>
    <xf numFmtId="0" fontId="2" fillId="0" borderId="5" xfId="0" applyFont="1" applyBorder="1"/>
    <xf numFmtId="0" fontId="2" fillId="0" borderId="6" xfId="0" applyFont="1" applyBorder="1"/>
    <xf numFmtId="0" fontId="2" fillId="0" borderId="13" xfId="0" applyFont="1" applyBorder="1"/>
    <xf numFmtId="0" fontId="0" fillId="0" borderId="0" xfId="0" applyFont="1" applyAlignment="1"/>
    <xf numFmtId="0" fontId="2" fillId="0" borderId="14" xfId="0" applyFont="1" applyBorder="1"/>
    <xf numFmtId="0" fontId="2" fillId="0" borderId="8" xfId="0" applyFont="1" applyBorder="1"/>
    <xf numFmtId="0" fontId="2" fillId="0" borderId="9" xfId="0" applyFont="1" applyBorder="1"/>
    <xf numFmtId="0" fontId="2" fillId="0" borderId="10" xfId="0" applyFont="1" applyBorder="1"/>
    <xf numFmtId="0" fontId="2" fillId="0" borderId="1" xfId="0" applyFont="1" applyBorder="1" applyAlignment="1">
      <alignment vertical="center"/>
    </xf>
    <xf numFmtId="0" fontId="2" fillId="0" borderId="2" xfId="0" applyFont="1" applyBorder="1"/>
    <xf numFmtId="0" fontId="1" fillId="0" borderId="0" xfId="0" applyFont="1" applyAlignment="1"/>
    <xf numFmtId="0" fontId="2" fillId="0" borderId="1" xfId="0" applyFont="1" applyBorder="1"/>
    <xf numFmtId="0" fontId="2" fillId="0" borderId="1" xfId="0" applyFont="1" applyBorder="1" applyAlignment="1">
      <alignment horizontal="center" vertical="center" wrapText="1"/>
    </xf>
    <xf numFmtId="0" fontId="2" fillId="0" borderId="3" xfId="0" applyFont="1" applyBorder="1"/>
    <xf numFmtId="0" fontId="2" fillId="0" borderId="4" xfId="0" applyFont="1" applyBorder="1" applyAlignment="1"/>
    <xf numFmtId="0" fontId="2" fillId="2" borderId="4" xfId="0" applyFont="1" applyFill="1" applyBorder="1"/>
    <xf numFmtId="0" fontId="1" fillId="3" borderId="1" xfId="0" applyFont="1" applyFill="1" applyBorder="1" applyAlignment="1">
      <alignment horizontal="right" wrapText="1"/>
    </xf>
    <xf numFmtId="0" fontId="2" fillId="0" borderId="7" xfId="0" applyFont="1" applyBorder="1" applyAlignment="1">
      <alignment horizontal="center" vertical="center" wrapText="1"/>
    </xf>
    <xf numFmtId="0" fontId="2" fillId="0" borderId="11" xfId="0" applyFont="1" applyBorder="1"/>
    <xf numFmtId="0" fontId="2" fillId="0" borderId="1" xfId="0" applyFont="1" applyBorder="1" applyAlignment="1">
      <alignment horizontal="center"/>
    </xf>
    <xf numFmtId="0" fontId="2" fillId="0" borderId="4" xfId="0" applyFont="1" applyBorder="1" applyAlignment="1">
      <alignment horizontal="center" vertical="center" wrapText="1"/>
    </xf>
    <xf numFmtId="0" fontId="2" fillId="2" borderId="1" xfId="0" applyFont="1" applyFill="1" applyBorder="1" applyAlignment="1"/>
    <xf numFmtId="0" fontId="2" fillId="0" borderId="7" xfId="0" applyFont="1" applyBorder="1" applyAlignment="1">
      <alignment vertical="center" wrapText="1"/>
    </xf>
    <xf numFmtId="0" fontId="3" fillId="3" borderId="7" xfId="0" applyFont="1" applyFill="1" applyBorder="1" applyAlignment="1">
      <alignment vertical="center" wrapText="1"/>
    </xf>
  </cellXfs>
  <cellStyles count="1">
    <cellStyle name="Normal" xfId="0" builtinId="0"/>
  </cellStyles>
  <dxfs count="8">
    <dxf>
      <fill>
        <patternFill patternType="solid">
          <fgColor rgb="FFB7B7B7"/>
          <bgColor rgb="FFB7B7B7"/>
        </patternFill>
      </fill>
      <border>
        <left/>
        <right/>
        <top/>
        <bottom/>
      </border>
    </dxf>
    <dxf>
      <fill>
        <patternFill patternType="solid">
          <fgColor rgb="FFB7B7B7"/>
          <bgColor rgb="FFB7B7B7"/>
        </patternFill>
      </fill>
      <border>
        <left/>
        <right/>
        <top/>
        <bottom/>
      </border>
    </dxf>
    <dxf>
      <fill>
        <patternFill patternType="solid">
          <fgColor rgb="FF999999"/>
          <bgColor rgb="FF999999"/>
        </patternFill>
      </fill>
      <border>
        <left/>
        <right/>
        <top/>
        <bottom/>
      </border>
    </dxf>
    <dxf>
      <fill>
        <patternFill patternType="solid">
          <fgColor rgb="FF999999"/>
          <bgColor rgb="FF999999"/>
        </patternFill>
      </fill>
      <border>
        <left/>
        <right/>
        <top/>
        <bottom/>
      </border>
    </dxf>
    <dxf>
      <fill>
        <patternFill patternType="solid">
          <fgColor rgb="FF999999"/>
          <bgColor rgb="FF999999"/>
        </patternFill>
      </fill>
      <border>
        <left/>
        <right/>
        <top/>
        <bottom/>
      </border>
    </dxf>
    <dxf>
      <fill>
        <patternFill patternType="solid">
          <fgColor rgb="FF999999"/>
          <bgColor rgb="FF999999"/>
        </patternFill>
      </fill>
      <border>
        <left/>
        <right/>
        <top/>
        <bottom/>
      </border>
    </dxf>
    <dxf>
      <fill>
        <patternFill patternType="solid">
          <fgColor rgb="FF999999"/>
          <bgColor rgb="FF999999"/>
        </patternFill>
      </fill>
      <border>
        <left/>
        <right/>
        <top/>
        <bottom/>
      </border>
    </dxf>
    <dxf>
      <fill>
        <patternFill patternType="solid">
          <fgColor rgb="FFB7E1CD"/>
          <bgColor rgb="FFB7E1CD"/>
        </patternFill>
      </fill>
      <border>
        <left/>
        <right/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G38"/>
  <sheetViews>
    <sheetView tabSelected="1" topLeftCell="A19" workbookViewId="0">
      <selection activeCell="A4" sqref="A4:XFD4"/>
    </sheetView>
  </sheetViews>
  <sheetFormatPr baseColWidth="10" defaultRowHeight="15"/>
  <sheetData>
    <row r="2" spans="1:7">
      <c r="D2" s="1" t="s">
        <v>0</v>
      </c>
      <c r="E2" s="42">
        <v>3</v>
      </c>
      <c r="F2" s="30"/>
    </row>
    <row r="7" spans="1:7">
      <c r="A7" s="2"/>
      <c r="B7" s="2"/>
      <c r="C7" s="2"/>
      <c r="D7" s="2"/>
      <c r="E7" s="2"/>
      <c r="F7" s="2"/>
      <c r="G7" s="2"/>
    </row>
    <row r="8" spans="1:7">
      <c r="A8" s="3" t="s">
        <v>1</v>
      </c>
      <c r="B8" s="2"/>
      <c r="C8" s="32" t="e">
        <f ca="1">INDIRECT("Réponses au formulaire!E"&amp;E1)</f>
        <v>#REF!</v>
      </c>
      <c r="D8" s="34"/>
      <c r="E8" s="34"/>
      <c r="F8" s="30"/>
      <c r="G8" s="2"/>
    </row>
    <row r="9" spans="1:7">
      <c r="A9" s="3" t="s">
        <v>2</v>
      </c>
      <c r="B9" s="2"/>
      <c r="C9" s="2"/>
      <c r="D9" s="2"/>
      <c r="E9" s="3" t="s">
        <v>3</v>
      </c>
      <c r="F9" s="3" t="s">
        <v>4</v>
      </c>
      <c r="G9" s="3" t="s">
        <v>5</v>
      </c>
    </row>
    <row r="10" spans="1:7">
      <c r="A10" s="41" t="e">
        <f ca="1">INDIRECT("Réponses au formulaire!F"&amp;E1)&amp;INDIRECT("Réponses au formulaire!BE"&amp;E1)</f>
        <v>#REF!</v>
      </c>
      <c r="B10" s="21"/>
      <c r="C10" s="21"/>
      <c r="D10" s="22"/>
      <c r="E10" s="43" t="e">
        <f ca="1">INDIRECT("Réponses au formulaire!G"&amp;E1)</f>
        <v>#REF!</v>
      </c>
      <c r="F10" s="44" t="e">
        <f ca="1">INDIRECT("Réponses au formulaire!H"&amp;E1)</f>
        <v>#REF!</v>
      </c>
      <c r="G10" s="43" t="e">
        <f ca="1">INDIRECT("Réponses au formulaire!I"&amp;E1)</f>
        <v>#REF!</v>
      </c>
    </row>
    <row r="11" spans="1:7">
      <c r="A11" s="26"/>
      <c r="B11" s="27"/>
      <c r="C11" s="27"/>
      <c r="D11" s="28"/>
      <c r="E11" s="39"/>
      <c r="F11" s="39"/>
      <c r="G11" s="39"/>
    </row>
    <row r="12" spans="1:7">
      <c r="A12" s="31" t="s">
        <v>6</v>
      </c>
      <c r="B12" s="24"/>
      <c r="C12" s="3" t="s">
        <v>7</v>
      </c>
      <c r="D12" s="3" t="s">
        <v>8</v>
      </c>
      <c r="E12" s="3" t="s">
        <v>9</v>
      </c>
      <c r="F12" s="4"/>
      <c r="G12" s="3" t="s">
        <v>10</v>
      </c>
    </row>
    <row r="13" spans="1:7">
      <c r="A13" s="41" t="e">
        <f ca="1">INDIRECT("Réponses au formulaire!J"&amp;E1)</f>
        <v>#REF!</v>
      </c>
      <c r="B13" s="22"/>
      <c r="C13" s="38" t="e">
        <f ca="1">INDIRECT("Réponses au formulaire!k"&amp;E1)</f>
        <v>#REF!</v>
      </c>
      <c r="D13" s="38" t="e">
        <f ca="1">INDIRECT("Réponses au formulaire!L"&amp;E1)</f>
        <v>#REF!</v>
      </c>
      <c r="E13" s="41" t="e">
        <f ca="1">INDIRECT("Réponses au formulaire!M"&amp;E1)</f>
        <v>#REF!</v>
      </c>
      <c r="F13" s="22"/>
      <c r="G13" s="38" t="e">
        <f ca="1">INDIRECT("Réponses au formulaire!N"&amp;E1)</f>
        <v>#REF!</v>
      </c>
    </row>
    <row r="14" spans="1:7">
      <c r="A14" s="26"/>
      <c r="B14" s="28"/>
      <c r="C14" s="39"/>
      <c r="D14" s="39"/>
      <c r="E14" s="26"/>
      <c r="F14" s="28"/>
      <c r="G14" s="39"/>
    </row>
    <row r="15" spans="1:7">
      <c r="A15" s="31" t="s">
        <v>11</v>
      </c>
      <c r="B15" s="24"/>
      <c r="C15" s="3" t="s">
        <v>12</v>
      </c>
      <c r="D15" s="3" t="s">
        <v>13</v>
      </c>
      <c r="E15" s="3" t="s">
        <v>14</v>
      </c>
      <c r="F15" s="3" t="s">
        <v>15</v>
      </c>
      <c r="G15" s="3" t="s">
        <v>16</v>
      </c>
    </row>
    <row r="16" spans="1:7">
      <c r="A16" s="41" t="e">
        <f ca="1">INDIRECT("Réponses au formulaire!O"&amp;E1)</f>
        <v>#REF!</v>
      </c>
      <c r="B16" s="22"/>
      <c r="C16" s="38" t="e">
        <f ca="1">INDIRECT("Réponses au formulaire!P"&amp;E1)</f>
        <v>#REF!</v>
      </c>
      <c r="D16" s="38" t="e">
        <f ca="1">INDIRECT("Réponses au formulaire!Q"&amp;E1)</f>
        <v>#REF!</v>
      </c>
      <c r="E16" s="38" t="e">
        <f ca="1">INDIRECT("Réponses au formulaire!R"&amp;E1)</f>
        <v>#REF!</v>
      </c>
      <c r="F16" s="38" t="e">
        <f ca="1">INDIRECT("Réponses au formulaire!S"&amp;E1)</f>
        <v>#REF!</v>
      </c>
      <c r="G16" s="38" t="e">
        <f ca="1">INDIRECT("Réponses au formulaire!T"&amp;E1)&amp;INDIRECT("Réponses au formulaire!BL"&amp;E1)</f>
        <v>#REF!</v>
      </c>
    </row>
    <row r="17" spans="1:7">
      <c r="A17" s="26"/>
      <c r="B17" s="28"/>
      <c r="C17" s="39"/>
      <c r="D17" s="39"/>
      <c r="E17" s="39"/>
      <c r="F17" s="39"/>
      <c r="G17" s="39"/>
    </row>
    <row r="18" spans="1:7">
      <c r="A18" s="3" t="s">
        <v>17</v>
      </c>
      <c r="B18" s="4"/>
      <c r="C18" s="3" t="s">
        <v>18</v>
      </c>
      <c r="D18" s="4"/>
      <c r="E18" s="3" t="s">
        <v>19</v>
      </c>
      <c r="F18" s="3" t="s">
        <v>20</v>
      </c>
      <c r="G18" s="4"/>
    </row>
    <row r="19" spans="1:7">
      <c r="A19" s="40" t="e">
        <f ca="1">INDIRECT("Réponses au formulaire!V"&amp;E1)&amp;INDIRECT("Réponses au formulaire!BK"&amp;E1)</f>
        <v>#REF!</v>
      </c>
      <c r="B19" s="30"/>
      <c r="C19" s="40" t="e">
        <f ca="1">INDIRECT("Réponses au formulaire!W"&amp;E1)&amp;INDIRECT("Réponses au formulaire!bc"&amp;E1)</f>
        <v>#REF!</v>
      </c>
      <c r="D19" s="30"/>
      <c r="E19" s="5" t="e">
        <f ca="1">INDIRECT("Réponses au formulaire!X"&amp;E1)&amp;INDIRECT("Réponses au formulaire!BD"&amp;E1)</f>
        <v>#REF!</v>
      </c>
      <c r="F19" s="40" t="e">
        <f ca="1">INDIRECT("Réponses au formulaire!Y"&amp;E1)</f>
        <v>#REF!</v>
      </c>
      <c r="G19" s="30"/>
    </row>
    <row r="20" spans="1:7">
      <c r="A20" s="3" t="s">
        <v>21</v>
      </c>
      <c r="B20" s="4"/>
      <c r="C20" s="3" t="s">
        <v>22</v>
      </c>
      <c r="D20" s="3" t="s">
        <v>21</v>
      </c>
      <c r="E20" s="3" t="s">
        <v>23</v>
      </c>
      <c r="F20" s="4"/>
      <c r="G20" s="4"/>
    </row>
    <row r="21" spans="1:7">
      <c r="A21" s="40" t="e">
        <f ca="1">INDIRECT("Réponses au formulaire!Z"&amp;E1)</f>
        <v>#REF!</v>
      </c>
      <c r="B21" s="30"/>
      <c r="C21" s="5" t="e">
        <f ca="1">INDIRECT("Réponses au formulaire!AA"&amp;E1)</f>
        <v>#REF!</v>
      </c>
      <c r="D21" s="5" t="e">
        <f ca="1">INDIRECT("Réponses au formulaire!AB"&amp;E1)</f>
        <v>#REF!</v>
      </c>
      <c r="E21" s="40" t="e">
        <f ca="1">INDIRECT("Réponses au formulaire!AC"&amp;E1)</f>
        <v>#REF!</v>
      </c>
      <c r="F21" s="34"/>
      <c r="G21" s="30"/>
    </row>
    <row r="22" spans="1:7">
      <c r="A22" s="3" t="s">
        <v>24</v>
      </c>
      <c r="B22" s="3" t="s">
        <v>25</v>
      </c>
      <c r="C22" s="4"/>
      <c r="D22" s="3" t="s">
        <v>26</v>
      </c>
      <c r="E22" s="4"/>
      <c r="F22" s="2"/>
      <c r="G22" s="3" t="s">
        <v>27</v>
      </c>
    </row>
    <row r="23" spans="1:7">
      <c r="A23" s="6" t="e">
        <f ca="1">INDIRECT("Réponses au formulaire!AE"&amp;E1)</f>
        <v>#REF!</v>
      </c>
      <c r="B23" s="33" t="e">
        <f ca="1">INDIRECT("Réponses au formulaire!AF"&amp;E1)</f>
        <v>#REF!</v>
      </c>
      <c r="C23" s="30"/>
      <c r="D23" s="33" t="e">
        <f ca="1">INDIRECT("Réponses au formulaire!AG"&amp;E1)</f>
        <v>#REF!</v>
      </c>
      <c r="E23" s="34"/>
      <c r="F23" s="30"/>
      <c r="G23" s="6" t="e">
        <f ca="1">INDIRECT("Réponses au formulaire!AH"&amp;E1)</f>
        <v>#REF!</v>
      </c>
    </row>
    <row r="24" spans="1:7">
      <c r="A24" s="3" t="s">
        <v>28</v>
      </c>
      <c r="B24" s="3" t="s">
        <v>29</v>
      </c>
      <c r="C24" s="4"/>
      <c r="D24" s="3" t="s">
        <v>30</v>
      </c>
      <c r="E24" s="3" t="s">
        <v>31</v>
      </c>
      <c r="F24" s="3" t="s">
        <v>32</v>
      </c>
      <c r="G24" s="3" t="s">
        <v>33</v>
      </c>
    </row>
    <row r="25" spans="1:7">
      <c r="A25" s="6" t="e">
        <f ca="1">INDIRECT("Réponses au formulaire!AD"&amp;E1)</f>
        <v>#REF!</v>
      </c>
      <c r="B25" s="33" t="e">
        <f ca="1">INDIRECT("Réponses au formulaire!AI"&amp;E1)</f>
        <v>#REF!</v>
      </c>
      <c r="C25" s="30"/>
      <c r="D25" s="7" t="e">
        <f ca="1">INDIRECT("Réponses au formulaire!AJ"&amp;E1)</f>
        <v>#REF!</v>
      </c>
      <c r="E25" s="6" t="e">
        <f ca="1">INDIRECT("Réponses au formulaire!AK"&amp;E1)</f>
        <v>#REF!</v>
      </c>
      <c r="F25" s="5" t="e">
        <f ca="1">INDIRECT("Réponses au formulaire!AN"&amp;E1)</f>
        <v>#REF!</v>
      </c>
      <c r="G25" s="6" t="e">
        <f ca="1">INDIRECT("Réponses au formulaire!AL"&amp;E1)</f>
        <v>#REF!</v>
      </c>
    </row>
    <row r="26" spans="1:7">
      <c r="A26" s="2"/>
      <c r="B26" s="2"/>
      <c r="C26" s="2"/>
      <c r="D26" s="2"/>
      <c r="E26" s="2"/>
      <c r="F26" s="2"/>
      <c r="G26" s="2"/>
    </row>
    <row r="27" spans="1:7">
      <c r="A27" s="35" t="s">
        <v>34</v>
      </c>
      <c r="B27" s="22"/>
      <c r="C27" s="36"/>
      <c r="D27" s="22"/>
      <c r="E27" s="2"/>
      <c r="F27" s="2"/>
      <c r="G27" s="2"/>
    </row>
    <row r="28" spans="1:7">
      <c r="A28" s="26"/>
      <c r="B28" s="28"/>
      <c r="C28" s="26"/>
      <c r="D28" s="28"/>
      <c r="E28" s="2"/>
      <c r="F28" s="2"/>
      <c r="G28" s="2"/>
    </row>
    <row r="29" spans="1:7">
      <c r="A29" s="8" t="s">
        <v>35</v>
      </c>
      <c r="B29" s="9"/>
      <c r="C29" s="37" t="e">
        <f ca="1">INDIRECT("Réponses au formulaire!BM"&amp;E1)</f>
        <v>#REF!</v>
      </c>
      <c r="D29" s="34"/>
      <c r="E29" s="34"/>
      <c r="F29" s="34"/>
      <c r="G29" s="30"/>
    </row>
    <row r="30" spans="1:7">
      <c r="A30" s="2"/>
      <c r="B30" s="2"/>
      <c r="C30" s="10"/>
      <c r="D30" s="1"/>
      <c r="E30" s="3"/>
      <c r="F30" s="2"/>
      <c r="G30" s="2"/>
    </row>
    <row r="31" spans="1:7">
      <c r="A31" s="2"/>
      <c r="B31" s="2"/>
      <c r="C31" s="1"/>
      <c r="D31" s="1"/>
      <c r="E31" s="3" t="s">
        <v>36</v>
      </c>
      <c r="F31" s="2"/>
      <c r="G31" s="2"/>
    </row>
    <row r="32" spans="1:7">
      <c r="A32" s="2"/>
      <c r="B32" s="2"/>
      <c r="C32" s="1" t="s">
        <v>37</v>
      </c>
      <c r="D32" s="11" t="e">
        <f ca="1">IF(ISBLANK(INDIRECT("Réponses au formulaire!ar"&amp;E1)),INDIRECT("Réponses au formulaire!bi"&amp;E1),INDIRECT("Réponses au formulaire!ar"&amp;E1))</f>
        <v>#REF!</v>
      </c>
      <c r="E32" s="20" t="e">
        <f ca="1">INDIRECT("Réponses au formulaire!bh"&amp;E1)</f>
        <v>#REF!</v>
      </c>
      <c r="F32" s="21"/>
      <c r="G32" s="22"/>
    </row>
    <row r="33" spans="1:7">
      <c r="A33" s="3" t="s">
        <v>38</v>
      </c>
      <c r="B33" s="2"/>
      <c r="C33" s="29" t="e">
        <f ca="1">INDIRECT("Réponses au formulaire!AO"&amp;E1)&amp;INDIRECT("Réponses au formulaire!AS"&amp;E1)&amp;INDIRECT("Réponses au formulaire!BF"&amp;E1)</f>
        <v>#REF!</v>
      </c>
      <c r="D33" s="30"/>
      <c r="E33" s="23"/>
      <c r="F33" s="24"/>
      <c r="G33" s="25"/>
    </row>
    <row r="34" spans="1:7">
      <c r="A34" s="2"/>
      <c r="B34" s="2"/>
      <c r="C34" s="2"/>
      <c r="D34" s="2"/>
      <c r="E34" s="26"/>
      <c r="F34" s="27"/>
      <c r="G34" s="28"/>
    </row>
    <row r="35" spans="1:7">
      <c r="A35" s="3" t="s">
        <v>39</v>
      </c>
      <c r="B35" s="4"/>
      <c r="C35" s="31" t="s">
        <v>40</v>
      </c>
      <c r="D35" s="24"/>
      <c r="E35" s="3" t="s">
        <v>41</v>
      </c>
      <c r="F35" s="4"/>
      <c r="G35" s="3" t="s">
        <v>42</v>
      </c>
    </row>
    <row r="36" spans="1:7">
      <c r="A36" s="20" t="e">
        <f ca="1">INDIRECT("Réponses au formulaire!AP"&amp;E1)&amp;INDIRECT("Réponses au formulaire!AT"&amp;E1)&amp;INDIRECT("Réponses au formulaire!AX"&amp;E1)&amp;INDIRECT("Réponses au formulaire!BG"&amp;E1)</f>
        <v>#REF!</v>
      </c>
      <c r="B36" s="22"/>
      <c r="C36" s="20" t="e">
        <f ca="1">INDIRECT("Réponses au formulaire!AQ"&amp;E1)&amp;INDIRECT("Réponses au formulaire!AZ"&amp;E1)</f>
        <v>#REF!</v>
      </c>
      <c r="D36" s="22"/>
      <c r="E36" s="32" t="e">
        <f ca="1">INDIRECT("Réponses au formulaire!AW"&amp;E1)</f>
        <v>#REF!</v>
      </c>
      <c r="F36" s="30"/>
      <c r="G36" s="12">
        <v>42505</v>
      </c>
    </row>
    <row r="37" spans="1:7">
      <c r="A37" s="23"/>
      <c r="B37" s="25"/>
      <c r="C37" s="23"/>
      <c r="D37" s="25"/>
      <c r="E37" s="2"/>
      <c r="F37" s="3" t="s">
        <v>43</v>
      </c>
      <c r="G37" s="3" t="s">
        <v>44</v>
      </c>
    </row>
    <row r="38" spans="1:7">
      <c r="A38" s="26"/>
      <c r="B38" s="28"/>
      <c r="C38" s="26"/>
      <c r="D38" s="28"/>
      <c r="E38" s="2"/>
      <c r="F38" s="13" t="e">
        <f ca="1">INDIRECT("Réponses au formulaire!AY"&amp;E1)</f>
        <v>#REF!</v>
      </c>
      <c r="G38" s="14" t="e">
        <f ca="1">INDIRECT("Réponses au formulaire!BA"&amp;E1)</f>
        <v>#REF!</v>
      </c>
    </row>
  </sheetData>
  <mergeCells count="36">
    <mergeCell ref="G13:G14"/>
    <mergeCell ref="E2:F2"/>
    <mergeCell ref="C8:F8"/>
    <mergeCell ref="A10:D11"/>
    <mergeCell ref="E10:E11"/>
    <mergeCell ref="F10:F11"/>
    <mergeCell ref="G10:G11"/>
    <mergeCell ref="A12:B12"/>
    <mergeCell ref="A13:B14"/>
    <mergeCell ref="C13:C14"/>
    <mergeCell ref="D13:D14"/>
    <mergeCell ref="E13:F14"/>
    <mergeCell ref="A15:B15"/>
    <mergeCell ref="A16:B17"/>
    <mergeCell ref="C16:C17"/>
    <mergeCell ref="D16:D17"/>
    <mergeCell ref="E16:E17"/>
    <mergeCell ref="C29:G29"/>
    <mergeCell ref="G16:G17"/>
    <mergeCell ref="A19:B19"/>
    <mergeCell ref="C19:D19"/>
    <mergeCell ref="F19:G19"/>
    <mergeCell ref="A21:B21"/>
    <mergeCell ref="E21:G21"/>
    <mergeCell ref="F16:F17"/>
    <mergeCell ref="B23:C23"/>
    <mergeCell ref="D23:F23"/>
    <mergeCell ref="B25:C25"/>
    <mergeCell ref="A27:B28"/>
    <mergeCell ref="C27:D28"/>
    <mergeCell ref="E32:G34"/>
    <mergeCell ref="C33:D33"/>
    <mergeCell ref="C35:D35"/>
    <mergeCell ref="A36:B38"/>
    <mergeCell ref="C36:D38"/>
    <mergeCell ref="E36:F36"/>
  </mergeCells>
  <conditionalFormatting sqref="A10:D11">
    <cfRule type="containsBlanks" dxfId="6" priority="7">
      <formula>LEN(TRIM(A10))=0</formula>
    </cfRule>
  </conditionalFormatting>
  <conditionalFormatting sqref="E10:G11">
    <cfRule type="containsBlanks" dxfId="5" priority="6">
      <formula>LEN(TRIM(E10))=0</formula>
    </cfRule>
  </conditionalFormatting>
  <conditionalFormatting sqref="A16:G17">
    <cfRule type="containsBlanks" dxfId="4" priority="5">
      <formula>LEN(TRIM(A16))=0</formula>
    </cfRule>
  </conditionalFormatting>
  <conditionalFormatting sqref="A13:E14 G13:G14 F14 A16">
    <cfRule type="containsBlanks" dxfId="3" priority="4">
      <formula>LEN(TRIM(A13))=0</formula>
    </cfRule>
  </conditionalFormatting>
  <conditionalFormatting sqref="A13:E14 G13:G14 F14 A16">
    <cfRule type="containsBlanks" dxfId="2" priority="3">
      <formula>LEN(TRIM(A13))=0</formula>
    </cfRule>
  </conditionalFormatting>
  <conditionalFormatting sqref="A19:G19 A21:G21 A23:E23 G23 A25:E25 G25 D32:G33 C33 A36:D38 E36:F36 F38:G38">
    <cfRule type="containsBlanks" dxfId="1" priority="2">
      <formula>LEN(TRIM(A19))=0</formula>
    </cfRule>
  </conditionalFormatting>
  <conditionalFormatting sqref="F25">
    <cfRule type="containsBlanks" dxfId="0" priority="1">
      <formula>LEN(TRIM(F25))=0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BR5"/>
  <sheetViews>
    <sheetView topLeftCell="F1" workbookViewId="0">
      <selection activeCell="BI7" sqref="G7:BI7"/>
    </sheetView>
  </sheetViews>
  <sheetFormatPr baseColWidth="10" defaultRowHeight="15"/>
  <cols>
    <col min="1" max="1" width="17" bestFit="1" customWidth="1"/>
    <col min="2" max="2" width="28.85546875" bestFit="1" customWidth="1"/>
    <col min="3" max="3" width="29.42578125" bestFit="1" customWidth="1"/>
    <col min="4" max="4" width="68.28515625" bestFit="1" customWidth="1"/>
    <col min="5" max="5" width="31.7109375" bestFit="1" customWidth="1"/>
    <col min="6" max="6" width="51" bestFit="1" customWidth="1"/>
    <col min="7" max="7" width="19" bestFit="1" customWidth="1"/>
    <col min="8" max="8" width="30.7109375" bestFit="1" customWidth="1"/>
    <col min="9" max="9" width="60" bestFit="1" customWidth="1"/>
    <col min="10" max="10" width="21.28515625" bestFit="1" customWidth="1"/>
    <col min="11" max="11" width="40.28515625" bestFit="1" customWidth="1"/>
    <col min="12" max="12" width="21.7109375" bestFit="1" customWidth="1"/>
    <col min="13" max="13" width="39.7109375" bestFit="1" customWidth="1"/>
    <col min="14" max="14" width="83.85546875" bestFit="1" customWidth="1"/>
    <col min="15" max="15" width="55.85546875" bestFit="1" customWidth="1"/>
    <col min="16" max="16" width="56.140625" bestFit="1" customWidth="1"/>
    <col min="17" max="17" width="40.5703125" bestFit="1" customWidth="1"/>
    <col min="18" max="18" width="38.28515625" bestFit="1" customWidth="1"/>
    <col min="19" max="19" width="25.28515625" bestFit="1" customWidth="1"/>
    <col min="20" max="20" width="17.5703125" bestFit="1" customWidth="1"/>
    <col min="21" max="21" width="47.7109375" bestFit="1" customWidth="1"/>
    <col min="22" max="22" width="7.85546875" bestFit="1" customWidth="1"/>
    <col min="23" max="23" width="28" bestFit="1" customWidth="1"/>
    <col min="24" max="24" width="15.85546875" bestFit="1" customWidth="1"/>
    <col min="25" max="25" width="24.7109375" bestFit="1" customWidth="1"/>
    <col min="26" max="26" width="23.85546875" bestFit="1" customWidth="1"/>
    <col min="27" max="27" width="23.140625" bestFit="1" customWidth="1"/>
    <col min="28" max="28" width="28.28515625" bestFit="1" customWidth="1"/>
    <col min="29" max="29" width="39.140625" bestFit="1" customWidth="1"/>
    <col min="30" max="30" width="76" bestFit="1" customWidth="1"/>
    <col min="31" max="31" width="11.85546875" bestFit="1" customWidth="1"/>
    <col min="33" max="33" width="54.5703125" bestFit="1" customWidth="1"/>
    <col min="34" max="34" width="19" bestFit="1" customWidth="1"/>
    <col min="35" max="35" width="13.5703125" bestFit="1" customWidth="1"/>
    <col min="36" max="36" width="53.5703125" bestFit="1" customWidth="1"/>
    <col min="37" max="37" width="54.5703125" bestFit="1" customWidth="1"/>
    <col min="38" max="38" width="31.140625" bestFit="1" customWidth="1"/>
    <col min="39" max="39" width="38.85546875" bestFit="1" customWidth="1"/>
    <col min="40" max="40" width="33.7109375" bestFit="1" customWidth="1"/>
    <col min="41" max="41" width="43.5703125" bestFit="1" customWidth="1"/>
    <col min="42" max="42" width="25.5703125" bestFit="1" customWidth="1"/>
    <col min="43" max="43" width="34.5703125" bestFit="1" customWidth="1"/>
    <col min="44" max="44" width="32.140625" bestFit="1" customWidth="1"/>
    <col min="45" max="45" width="43.5703125" bestFit="1" customWidth="1"/>
    <col min="46" max="46" width="34.5703125" bestFit="1" customWidth="1"/>
    <col min="47" max="47" width="38.28515625" bestFit="1" customWidth="1"/>
    <col min="48" max="48" width="28" bestFit="1" customWidth="1"/>
    <col min="49" max="49" width="14.42578125" bestFit="1" customWidth="1"/>
    <col min="50" max="50" width="43.5703125" bestFit="1" customWidth="1"/>
    <col min="51" max="51" width="28.140625" bestFit="1" customWidth="1"/>
    <col min="52" max="52" width="46.5703125" bestFit="1" customWidth="1"/>
    <col min="53" max="53" width="23.85546875" bestFit="1" customWidth="1"/>
    <col min="54" max="54" width="7.85546875" bestFit="1" customWidth="1"/>
    <col min="55" max="56" width="16.140625" bestFit="1" customWidth="1"/>
    <col min="57" max="57" width="47.140625" bestFit="1" customWidth="1"/>
    <col min="58" max="58" width="41.140625" bestFit="1" customWidth="1"/>
    <col min="59" max="59" width="27.85546875" bestFit="1" customWidth="1"/>
    <col min="60" max="60" width="22.42578125" bestFit="1" customWidth="1"/>
    <col min="61" max="61" width="14.28515625" bestFit="1" customWidth="1"/>
    <col min="62" max="62" width="62.42578125" bestFit="1" customWidth="1"/>
    <col min="63" max="63" width="7.140625" bestFit="1" customWidth="1"/>
    <col min="64" max="64" width="16.42578125" bestFit="1" customWidth="1"/>
    <col min="65" max="65" width="30.85546875" bestFit="1" customWidth="1"/>
    <col min="66" max="66" width="8.7109375" bestFit="1" customWidth="1"/>
    <col min="67" max="67" width="19.140625" bestFit="1" customWidth="1"/>
    <col min="68" max="68" width="17.85546875" bestFit="1" customWidth="1"/>
    <col min="69" max="69" width="8" bestFit="1" customWidth="1"/>
    <col min="70" max="70" width="10.7109375" bestFit="1" customWidth="1"/>
  </cols>
  <sheetData>
    <row r="2" spans="1:70">
      <c r="A2" s="2" t="s">
        <v>45</v>
      </c>
      <c r="B2" s="2" t="s">
        <v>46</v>
      </c>
      <c r="C2" s="2" t="s">
        <v>47</v>
      </c>
      <c r="D2" s="15" t="s">
        <v>48</v>
      </c>
      <c r="E2" s="2" t="s">
        <v>49</v>
      </c>
      <c r="F2" s="2" t="s">
        <v>50</v>
      </c>
      <c r="G2" s="2" t="s">
        <v>51</v>
      </c>
      <c r="H2" s="2" t="s">
        <v>52</v>
      </c>
      <c r="I2" s="2" t="s">
        <v>53</v>
      </c>
      <c r="J2" s="2" t="s">
        <v>54</v>
      </c>
      <c r="K2" s="2" t="s">
        <v>55</v>
      </c>
      <c r="L2" s="2" t="s">
        <v>56</v>
      </c>
      <c r="M2" s="2" t="s">
        <v>57</v>
      </c>
      <c r="N2" s="2" t="s">
        <v>58</v>
      </c>
      <c r="O2" s="2" t="s">
        <v>59</v>
      </c>
      <c r="P2" s="2" t="s">
        <v>60</v>
      </c>
      <c r="Q2" s="2" t="s">
        <v>61</v>
      </c>
      <c r="R2" s="2" t="s">
        <v>62</v>
      </c>
      <c r="S2" s="2" t="s">
        <v>63</v>
      </c>
      <c r="T2" s="2" t="s">
        <v>64</v>
      </c>
      <c r="U2" s="2" t="s">
        <v>65</v>
      </c>
      <c r="V2" s="2" t="s">
        <v>17</v>
      </c>
      <c r="W2" s="2" t="s">
        <v>66</v>
      </c>
      <c r="X2" s="2" t="s">
        <v>67</v>
      </c>
      <c r="Y2" s="2" t="s">
        <v>68</v>
      </c>
      <c r="Z2" s="2" t="s">
        <v>69</v>
      </c>
      <c r="AA2" s="2" t="s">
        <v>70</v>
      </c>
      <c r="AB2" s="2" t="s">
        <v>71</v>
      </c>
      <c r="AC2" s="2" t="s">
        <v>72</v>
      </c>
      <c r="AD2" s="2" t="s">
        <v>73</v>
      </c>
      <c r="AE2" s="2" t="s">
        <v>74</v>
      </c>
      <c r="AF2" s="2" t="s">
        <v>25</v>
      </c>
      <c r="AG2" s="2" t="s">
        <v>75</v>
      </c>
      <c r="AH2" s="2" t="s">
        <v>76</v>
      </c>
      <c r="AI2" s="2" t="s">
        <v>77</v>
      </c>
      <c r="AJ2" s="2" t="s">
        <v>78</v>
      </c>
      <c r="AK2" s="2" t="s">
        <v>79</v>
      </c>
      <c r="AL2" s="2" t="s">
        <v>80</v>
      </c>
      <c r="AM2" s="2" t="s">
        <v>81</v>
      </c>
      <c r="AN2" s="2" t="s">
        <v>82</v>
      </c>
      <c r="AO2" s="2" t="s">
        <v>83</v>
      </c>
      <c r="AP2" s="2" t="s">
        <v>84</v>
      </c>
      <c r="AQ2" s="2" t="s">
        <v>85</v>
      </c>
      <c r="AR2" s="2" t="s">
        <v>86</v>
      </c>
      <c r="AS2" s="2" t="s">
        <v>83</v>
      </c>
      <c r="AT2" s="2" t="s">
        <v>87</v>
      </c>
      <c r="AU2" s="2" t="s">
        <v>88</v>
      </c>
      <c r="AV2" s="2" t="s">
        <v>89</v>
      </c>
      <c r="AW2" s="2" t="s">
        <v>90</v>
      </c>
      <c r="AX2" s="2" t="s">
        <v>83</v>
      </c>
      <c r="AY2" s="2" t="s">
        <v>91</v>
      </c>
      <c r="AZ2" s="2" t="s">
        <v>92</v>
      </c>
      <c r="BA2" s="2" t="s">
        <v>93</v>
      </c>
      <c r="BB2" s="2" t="s">
        <v>17</v>
      </c>
      <c r="BC2" s="2" t="s">
        <v>66</v>
      </c>
      <c r="BD2" s="2" t="s">
        <v>94</v>
      </c>
      <c r="BE2" s="2" t="s">
        <v>95</v>
      </c>
      <c r="BF2" s="2" t="s">
        <v>96</v>
      </c>
      <c r="BG2" s="2" t="s">
        <v>97</v>
      </c>
      <c r="BH2" s="2" t="s">
        <v>98</v>
      </c>
      <c r="BI2" s="2" t="s">
        <v>99</v>
      </c>
      <c r="BJ2" s="15" t="s">
        <v>100</v>
      </c>
      <c r="BK2" s="15" t="s">
        <v>17</v>
      </c>
      <c r="BL2" s="15" t="s">
        <v>64</v>
      </c>
      <c r="BM2" s="15" t="s">
        <v>101</v>
      </c>
      <c r="BN2" s="15" t="s">
        <v>102</v>
      </c>
      <c r="BO2" s="15" t="s">
        <v>103</v>
      </c>
      <c r="BP2" s="15" t="s">
        <v>104</v>
      </c>
      <c r="BQ2" s="15" t="s">
        <v>105</v>
      </c>
      <c r="BR2" s="15" t="s">
        <v>106</v>
      </c>
    </row>
    <row r="3" spans="1:70">
      <c r="A3" s="16">
        <v>42150.5646046412</v>
      </c>
      <c r="B3" s="17" t="s">
        <v>133</v>
      </c>
      <c r="C3" s="17" t="s">
        <v>136</v>
      </c>
      <c r="D3" s="17" t="s">
        <v>139</v>
      </c>
      <c r="E3" s="17" t="s">
        <v>107</v>
      </c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  <c r="AH3" s="18"/>
      <c r="AI3" s="18"/>
      <c r="AJ3" s="18"/>
      <c r="AK3" s="18"/>
      <c r="AL3" s="18"/>
      <c r="AM3" s="18"/>
      <c r="AN3" s="18"/>
      <c r="AO3" s="18"/>
      <c r="AP3" s="18"/>
      <c r="AQ3" s="18"/>
      <c r="AR3" s="18"/>
      <c r="AS3" s="18"/>
      <c r="AT3" s="18"/>
      <c r="AU3" s="18"/>
      <c r="AV3" s="18"/>
      <c r="AW3" s="18"/>
      <c r="AX3" s="18"/>
      <c r="AY3" s="18"/>
      <c r="AZ3" s="18"/>
      <c r="BA3" s="18"/>
      <c r="BB3" s="18"/>
      <c r="BC3" s="18"/>
      <c r="BD3" s="18"/>
      <c r="BE3" s="18"/>
      <c r="BF3" s="18"/>
      <c r="BG3" s="17" t="s">
        <v>108</v>
      </c>
      <c r="BH3" s="17" t="s">
        <v>109</v>
      </c>
      <c r="BI3" s="18"/>
      <c r="BJ3" s="18"/>
      <c r="BK3" s="18"/>
      <c r="BL3" s="18"/>
      <c r="BM3" s="18"/>
      <c r="BN3" s="18"/>
      <c r="BO3" s="18"/>
      <c r="BP3" s="18"/>
      <c r="BQ3" s="17"/>
      <c r="BR3" s="18"/>
    </row>
    <row r="4" spans="1:70">
      <c r="A4" s="16">
        <v>42151.732310520834</v>
      </c>
      <c r="B4" s="17" t="s">
        <v>134</v>
      </c>
      <c r="C4" s="17" t="s">
        <v>137</v>
      </c>
      <c r="D4" s="17" t="s">
        <v>140</v>
      </c>
      <c r="E4" s="17" t="s">
        <v>110</v>
      </c>
      <c r="F4" s="17" t="s">
        <v>111</v>
      </c>
      <c r="G4" s="17" t="s">
        <v>112</v>
      </c>
      <c r="H4" s="17" t="s">
        <v>113</v>
      </c>
      <c r="I4" s="19">
        <v>0.1</v>
      </c>
      <c r="J4" s="17"/>
      <c r="K4" s="17"/>
      <c r="L4" s="17" t="s">
        <v>114</v>
      </c>
      <c r="M4" s="17" t="s">
        <v>115</v>
      </c>
      <c r="N4" s="17" t="s">
        <v>116</v>
      </c>
      <c r="O4" s="17" t="s">
        <v>117</v>
      </c>
      <c r="P4" s="17" t="s">
        <v>118</v>
      </c>
      <c r="Q4" s="17" t="s">
        <v>119</v>
      </c>
      <c r="R4" s="17" t="s">
        <v>120</v>
      </c>
      <c r="S4" s="18"/>
      <c r="T4" s="17" t="s">
        <v>121</v>
      </c>
      <c r="U4" s="18"/>
      <c r="V4" s="17" t="s">
        <v>122</v>
      </c>
      <c r="W4" s="17" t="s">
        <v>123</v>
      </c>
      <c r="X4" s="17" t="s">
        <v>124</v>
      </c>
      <c r="Y4" s="17" t="s">
        <v>125</v>
      </c>
      <c r="Z4" s="18"/>
      <c r="AA4" s="17" t="s">
        <v>126</v>
      </c>
      <c r="AB4" s="17" t="s">
        <v>127</v>
      </c>
      <c r="AC4" s="18"/>
      <c r="AD4" s="17" t="s">
        <v>128</v>
      </c>
      <c r="AE4" s="17" t="s">
        <v>129</v>
      </c>
      <c r="AF4" s="17" t="s">
        <v>122</v>
      </c>
      <c r="AG4" s="17" t="s">
        <v>130</v>
      </c>
      <c r="AH4" s="17"/>
      <c r="AI4" s="18"/>
      <c r="AJ4" s="18"/>
      <c r="AK4" s="18"/>
      <c r="AL4" s="18"/>
      <c r="AM4" s="18"/>
      <c r="AN4" s="18"/>
      <c r="AO4" s="18"/>
      <c r="AP4" s="18"/>
      <c r="AQ4" s="18"/>
      <c r="AR4" s="18"/>
      <c r="AS4" s="18"/>
      <c r="AT4" s="18"/>
      <c r="AU4" s="18"/>
      <c r="AV4" s="18"/>
      <c r="AW4" s="18"/>
      <c r="AX4" s="18"/>
      <c r="AY4" s="18"/>
      <c r="AZ4" s="18"/>
      <c r="BA4" s="18"/>
      <c r="BB4" s="18"/>
      <c r="BC4" s="18"/>
      <c r="BD4" s="18"/>
      <c r="BE4" s="18"/>
      <c r="BF4" s="18"/>
      <c r="BG4" s="18"/>
      <c r="BH4" s="18"/>
      <c r="BI4" s="18"/>
      <c r="BJ4" s="18"/>
      <c r="BK4" s="18"/>
      <c r="BL4" s="18"/>
      <c r="BM4" s="18"/>
      <c r="BN4" s="18"/>
      <c r="BO4" s="18"/>
      <c r="BP4" s="18"/>
      <c r="BQ4" s="17"/>
      <c r="BR4" s="18"/>
    </row>
    <row r="5" spans="1:70">
      <c r="A5" s="16">
        <v>42153.404032847218</v>
      </c>
      <c r="B5" s="17" t="s">
        <v>135</v>
      </c>
      <c r="C5" s="17" t="s">
        <v>138</v>
      </c>
      <c r="D5" s="17" t="s">
        <v>141</v>
      </c>
      <c r="E5" s="17" t="s">
        <v>131</v>
      </c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  <c r="AH5" s="18"/>
      <c r="AI5" s="18"/>
      <c r="AJ5" s="18"/>
      <c r="AK5" s="18"/>
      <c r="AL5" s="18"/>
      <c r="AM5" s="18"/>
      <c r="AN5" s="18"/>
      <c r="AO5" s="18"/>
      <c r="AP5" s="18"/>
      <c r="AQ5" s="18"/>
      <c r="AR5" s="18"/>
      <c r="AS5" s="18"/>
      <c r="AT5" s="18"/>
      <c r="AU5" s="18"/>
      <c r="AV5" s="18"/>
      <c r="AW5" s="18"/>
      <c r="AX5" s="18"/>
      <c r="AY5" s="18"/>
      <c r="AZ5" s="18"/>
      <c r="BA5" s="18"/>
      <c r="BB5" s="18"/>
      <c r="BC5" s="18"/>
      <c r="BD5" s="18"/>
      <c r="BE5" s="18"/>
      <c r="BF5" s="18"/>
      <c r="BG5" s="17" t="s">
        <v>132</v>
      </c>
      <c r="BH5" s="18"/>
      <c r="BI5" s="18"/>
      <c r="BJ5" s="18"/>
      <c r="BK5" s="18"/>
      <c r="BL5" s="18"/>
      <c r="BM5" s="18"/>
      <c r="BN5" s="18"/>
      <c r="BO5" s="18"/>
      <c r="BP5" s="18"/>
      <c r="BQ5" s="17"/>
      <c r="BR5" s="18"/>
    </row>
  </sheetData>
  <conditionalFormatting sqref="A3:BR5">
    <cfRule type="expression" dxfId="7" priority="1">
      <formula>OR(NOT(ISBLANK($BR3)),NOT(ISBLANK($BS3)))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Présentation</vt:lpstr>
      <vt:lpstr>Réponses au formulaire</vt:lpstr>
      <vt:lpstr>Feuil3</vt:lpstr>
    </vt:vector>
  </TitlesOfParts>
  <Company>Air Liquide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rafael.lambert</dc:creator>
  <cp:lastModifiedBy>rafael.lambert</cp:lastModifiedBy>
  <dcterms:created xsi:type="dcterms:W3CDTF">2016-06-28T09:50:49Z</dcterms:created>
  <dcterms:modified xsi:type="dcterms:W3CDTF">2016-06-28T09:57:25Z</dcterms:modified>
</cp:coreProperties>
</file>