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Demandes d'échantillons" sheetId="2" r:id="rId1"/>
    <sheet name="Archives" sheetId="3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AI7" i="2" l="1"/>
  <c r="AN7" i="2"/>
  <c r="AH7" i="2"/>
  <c r="AK7" i="2"/>
  <c r="AP7" i="2"/>
  <c r="AQ7" i="2"/>
  <c r="AJ7" i="2"/>
  <c r="AE7" i="2"/>
  <c r="AL7" i="2"/>
  <c r="AO7" i="2"/>
  <c r="AG7" i="2"/>
  <c r="AM7" i="2"/>
  <c r="AD7" i="2"/>
  <c r="AF7" i="2"/>
  <c r="AK6" i="2"/>
  <c r="AE6" i="2"/>
  <c r="AQ6" i="2"/>
  <c r="AG6" i="2"/>
  <c r="AL6" i="2"/>
  <c r="AJ6" i="2"/>
  <c r="AP6" i="2"/>
  <c r="AF6" i="2"/>
  <c r="AI6" i="2"/>
  <c r="AN6" i="2"/>
  <c r="AH6" i="2"/>
  <c r="AM6" i="2"/>
  <c r="AD6" i="2"/>
  <c r="AO6" i="2"/>
  <c r="AM5" i="2"/>
  <c r="AH5" i="2"/>
  <c r="AQ5" i="2"/>
  <c r="AE5" i="2"/>
  <c r="AP5" i="2"/>
  <c r="AK5" i="2"/>
  <c r="AI5" i="2"/>
  <c r="AJ5" i="2"/>
  <c r="AG5" i="2"/>
  <c r="AO5" i="2"/>
  <c r="AF5" i="2"/>
  <c r="AN5" i="2"/>
  <c r="AD5" i="2"/>
  <c r="AL5" i="2"/>
  <c r="AM4" i="2"/>
  <c r="AL4" i="2"/>
  <c r="AI4" i="2"/>
  <c r="AK4" i="2"/>
  <c r="AG4" i="2"/>
  <c r="AQ4" i="2"/>
  <c r="AF4" i="2"/>
  <c r="AO4" i="2"/>
  <c r="AN4" i="2"/>
  <c r="AP4" i="2"/>
  <c r="AH4" i="2"/>
  <c r="AE4" i="2"/>
  <c r="AD4" i="2"/>
  <c r="AJ4" i="2"/>
  <c r="AQ3" i="2"/>
  <c r="AE3" i="2"/>
  <c r="AM3" i="2"/>
  <c r="AP3" i="2"/>
  <c r="AL3" i="2"/>
  <c r="AJ3" i="2"/>
  <c r="AK3" i="2"/>
  <c r="AF3" i="2"/>
  <c r="AG3" i="2"/>
  <c r="AH3" i="2"/>
  <c r="AI3" i="2"/>
  <c r="AN3" i="2"/>
  <c r="AD3" i="2"/>
  <c r="AO3" i="2"/>
  <c r="AJ2" i="2"/>
  <c r="AG2" i="2"/>
  <c r="AF2" i="2"/>
  <c r="AO2" i="2"/>
  <c r="AE2" i="2"/>
  <c r="AK2" i="2"/>
  <c r="AI2" i="2"/>
  <c r="AN2" i="2"/>
  <c r="AQ2" i="2"/>
  <c r="AP2" i="2"/>
  <c r="AH2" i="2"/>
  <c r="AL2" i="2"/>
  <c r="AD2" i="2"/>
  <c r="AM2" i="2"/>
</calcChain>
</file>

<file path=xl/comments1.xml><?xml version="1.0" encoding="utf-8"?>
<comments xmlns="http://schemas.openxmlformats.org/spreadsheetml/2006/main">
  <authors>
    <author>MAVROCORDATO,ALEXANDRE</author>
  </authors>
  <commentList>
    <comment ref="A1" authorId="0">
      <text>
        <r>
          <rPr>
            <sz val="11"/>
            <color indexed="81"/>
            <rFont val="Times New Roman"/>
            <family val="1"/>
          </rPr>
          <t xml:space="preserve">Dans la </t>
        </r>
        <r>
          <rPr>
            <b/>
            <sz val="11"/>
            <color indexed="81"/>
            <rFont val="Times New Roman"/>
            <family val="1"/>
          </rPr>
          <t>Colonne B attribuer un numéro à votre demande d'échantillon. 
Les numéros de demandes sont composés des 3 premières lettres du Nom du Fournisseur (voir correspondance dans l'onglet "Liste Déroulante") suivit de</t>
        </r>
        <r>
          <rPr>
            <b/>
            <sz val="11"/>
            <color indexed="10"/>
            <rFont val="Times New Roman"/>
            <family val="1"/>
          </rPr>
          <t xml:space="preserve"> </t>
        </r>
        <r>
          <rPr>
            <b/>
            <sz val="11"/>
            <color indexed="81"/>
            <rFont val="Times New Roman"/>
            <family val="1"/>
          </rPr>
          <t>-</t>
        </r>
        <r>
          <rPr>
            <b/>
            <sz val="11"/>
            <color indexed="10"/>
            <rFont val="Times New Roman"/>
            <family val="1"/>
          </rPr>
          <t xml:space="preserve"> </t>
        </r>
        <r>
          <rPr>
            <b/>
            <sz val="11"/>
            <color indexed="81"/>
            <rFont val="Times New Roman"/>
            <family val="1"/>
          </rPr>
          <t>puis du numéro de la demande.</t>
        </r>
        <r>
          <rPr>
            <b/>
            <sz val="11"/>
            <color indexed="10"/>
            <rFont val="Times New Roman"/>
            <family val="1"/>
          </rPr>
          <t xml:space="preserve"> (</t>
        </r>
        <r>
          <rPr>
            <b/>
            <u/>
            <sz val="11"/>
            <color indexed="10"/>
            <rFont val="Times New Roman"/>
            <family val="1"/>
          </rPr>
          <t>EXEMPLE:</t>
        </r>
        <r>
          <rPr>
            <b/>
            <sz val="11"/>
            <color indexed="10"/>
            <rFont val="Times New Roman"/>
            <family val="1"/>
          </rPr>
          <t xml:space="preserve"> Le numéro COM-1 sera attribué à la 1ère demande d'échantillon pour COMATEC)</t>
        </r>
      </text>
    </comment>
    <comment ref="B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C écrivez le Nom Générique donné </t>
        </r>
        <r>
          <rPr>
            <sz val="10"/>
            <color indexed="81"/>
            <rFont val="Times New Roman"/>
            <family val="1"/>
          </rPr>
          <t xml:space="preserve">à </t>
        </r>
        <r>
          <rPr>
            <b/>
            <sz val="10"/>
            <color indexed="81"/>
            <rFont val="Times New Roman"/>
            <family val="1"/>
          </rPr>
          <t xml:space="preserve">votre demande. </t>
        </r>
        <r>
          <rPr>
            <sz val="10"/>
            <color indexed="81"/>
            <rFont val="Times New Roman"/>
            <family val="1"/>
          </rPr>
          <t xml:space="preserve">Ce </t>
        </r>
        <r>
          <rPr>
            <b/>
            <sz val="10"/>
            <color indexed="81"/>
            <rFont val="Times New Roman"/>
            <family val="1"/>
          </rPr>
          <t>Nom Générique</t>
        </r>
        <r>
          <rPr>
            <sz val="10"/>
            <color indexed="81"/>
            <rFont val="Times New Roman"/>
            <family val="1"/>
          </rPr>
          <t xml:space="preserve"> doit pouvoir donner une idée de la </t>
        </r>
        <r>
          <rPr>
            <b/>
            <sz val="10"/>
            <color indexed="81"/>
            <rFont val="Times New Roman"/>
            <family val="1"/>
          </rPr>
          <t>Finalité de la Demande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u/>
            <sz val="10"/>
            <color indexed="10"/>
            <rFont val="Times New Roman"/>
            <family val="1"/>
          </rPr>
          <t xml:space="preserve">(ex: </t>
        </r>
        <r>
          <rPr>
            <b/>
            <sz val="10"/>
            <color indexed="10"/>
            <rFont val="Times New Roman"/>
            <family val="1"/>
          </rPr>
          <t>Plateau de fins d'années, Kiosque, Opérations de promotion……)</t>
        </r>
        <r>
          <rPr>
            <b/>
            <sz val="9"/>
            <color indexed="10"/>
            <rFont val="Tahoma"/>
            <family val="2"/>
          </rPr>
          <t xml:space="preserve">
</t>
        </r>
      </text>
    </comment>
    <comment ref="C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D indiquez </t>
        </r>
        <r>
          <rPr>
            <sz val="10"/>
            <color indexed="81"/>
            <rFont val="Times New Roman"/>
            <family val="1"/>
          </rPr>
          <t xml:space="preserve">si votre demande concerne un </t>
        </r>
        <r>
          <rPr>
            <b/>
            <sz val="10"/>
            <color indexed="81"/>
            <rFont val="Times New Roman"/>
            <family val="1"/>
          </rPr>
          <t>Nouveau Produit</t>
        </r>
        <r>
          <rPr>
            <sz val="10"/>
            <color indexed="81"/>
            <rFont val="Times New Roman"/>
            <family val="1"/>
          </rPr>
          <t xml:space="preserve"> ou un </t>
        </r>
        <r>
          <rPr>
            <b/>
            <sz val="10"/>
            <color indexed="81"/>
            <rFont val="Times New Roman"/>
            <family val="1"/>
          </rPr>
          <t xml:space="preserve">Produit Déjà Référencé </t>
        </r>
        <r>
          <rPr>
            <sz val="10"/>
            <color indexed="81"/>
            <rFont val="Times New Roman"/>
            <family val="1"/>
          </rPr>
          <t>en sélectionnant l'option qui convient dans</t>
        </r>
        <r>
          <rPr>
            <b/>
            <sz val="10"/>
            <color indexed="81"/>
            <rFont val="Times New Roman"/>
            <family val="1"/>
          </rPr>
          <t xml:space="preserve"> la Liste Déroulante ci-dessous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E choissisez</t>
        </r>
        <r>
          <rPr>
            <sz val="10"/>
            <color indexed="81"/>
            <rFont val="Times New Roman"/>
            <family val="1"/>
          </rPr>
          <t xml:space="preserve"> le</t>
        </r>
        <r>
          <rPr>
            <b/>
            <sz val="10"/>
            <color indexed="81"/>
            <rFont val="Times New Roman"/>
            <family val="1"/>
          </rPr>
          <t xml:space="preserve"> Nom </t>
        </r>
        <r>
          <rPr>
            <sz val="10"/>
            <color indexed="81"/>
            <rFont val="Times New Roman"/>
            <family val="1"/>
          </rPr>
          <t>de la</t>
        </r>
        <r>
          <rPr>
            <b/>
            <sz val="10"/>
            <color indexed="81"/>
            <rFont val="Times New Roman"/>
            <family val="1"/>
          </rPr>
          <t xml:space="preserve"> Personne Remplissant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Demande</t>
        </r>
        <r>
          <rPr>
            <sz val="10"/>
            <color indexed="81"/>
            <rFont val="Times New Roman"/>
            <family val="1"/>
          </rPr>
          <t xml:space="preserve"> en le sélectionnant dans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F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>Numéro</t>
        </r>
        <r>
          <rPr>
            <sz val="10"/>
            <color indexed="81"/>
            <rFont val="Times New Roman"/>
            <family val="1"/>
          </rPr>
          <t xml:space="preserve"> de</t>
        </r>
        <r>
          <rPr>
            <b/>
            <sz val="10"/>
            <color indexed="81"/>
            <rFont val="Times New Roman"/>
            <family val="1"/>
          </rPr>
          <t xml:space="preserve"> Téléphone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Demandeur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10"/>
            <rFont val="Times New Roman"/>
            <family val="1"/>
          </rPr>
          <t>s'insère automatiquement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Fonction</t>
        </r>
        <r>
          <rPr>
            <sz val="10"/>
            <color indexed="81"/>
            <rFont val="Times New Roman"/>
            <family val="1"/>
          </rPr>
          <t xml:space="preserve"> du </t>
        </r>
        <r>
          <rPr>
            <b/>
            <sz val="10"/>
            <color indexed="81"/>
            <rFont val="Times New Roman"/>
            <family val="1"/>
          </rPr>
          <t xml:space="preserve">Nom </t>
        </r>
        <r>
          <rPr>
            <sz val="10"/>
            <color indexed="81"/>
            <rFont val="Times New Roman"/>
            <family val="1"/>
          </rPr>
          <t xml:space="preserve">choisit dans la </t>
        </r>
        <r>
          <rPr>
            <b/>
            <sz val="10"/>
            <color indexed="81"/>
            <rFont val="Times New Roman"/>
            <family val="1"/>
          </rPr>
          <t>Colonne 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G insérez</t>
        </r>
        <r>
          <rPr>
            <sz val="10"/>
            <color indexed="81"/>
            <rFont val="Times New Roman"/>
            <family val="1"/>
          </rPr>
          <t xml:space="preserve"> la</t>
        </r>
        <r>
          <rPr>
            <b/>
            <sz val="10"/>
            <color indexed="81"/>
            <rFont val="Times New Roman"/>
            <family val="1"/>
          </rPr>
          <t xml:space="preserve"> Date </t>
        </r>
        <r>
          <rPr>
            <sz val="10"/>
            <color indexed="81"/>
            <rFont val="Times New Roman"/>
            <family val="1"/>
          </rPr>
          <t xml:space="preserve">de la </t>
        </r>
        <r>
          <rPr>
            <b/>
            <sz val="10"/>
            <color indexed="81"/>
            <rFont val="Times New Roman"/>
            <family val="1"/>
          </rPr>
          <t>Demande.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10"/>
            <rFont val="Times New Roman"/>
            <family val="1"/>
          </rPr>
          <t>Sous le Format Suivant :</t>
        </r>
        <r>
          <rPr>
            <sz val="10"/>
            <color indexed="10"/>
            <rFont val="Times New Roman"/>
            <family val="1"/>
          </rPr>
          <t xml:space="preserve">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05/01/2016)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H choissisez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 xml:space="preserve">Nom </t>
        </r>
        <r>
          <rPr>
            <sz val="10"/>
            <color indexed="81"/>
            <rFont val="Times New Roman"/>
            <family val="1"/>
          </rPr>
          <t xml:space="preserve">du </t>
        </r>
        <r>
          <rPr>
            <b/>
            <sz val="10"/>
            <color indexed="81"/>
            <rFont val="Times New Roman"/>
            <family val="1"/>
          </rPr>
          <t xml:space="preserve">Concept </t>
        </r>
        <r>
          <rPr>
            <sz val="10"/>
            <color indexed="81"/>
            <rFont val="Times New Roman"/>
            <family val="1"/>
          </rPr>
          <t>qui</t>
        </r>
        <r>
          <rPr>
            <b/>
            <sz val="10"/>
            <color indexed="81"/>
            <rFont val="Times New Roman"/>
            <family val="1"/>
          </rPr>
          <t xml:space="preserve"> émet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demande</t>
        </r>
        <r>
          <rPr>
            <sz val="10"/>
            <color indexed="81"/>
            <rFont val="Times New Roman"/>
            <family val="1"/>
          </rPr>
          <t xml:space="preserve"> d'échantillon dans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</t>
        </r>
        <r>
          <rPr>
            <sz val="10"/>
            <color indexed="81"/>
            <rFont val="Times New Roman"/>
            <family val="1"/>
          </rPr>
          <t xml:space="preserve">
</t>
        </r>
      </text>
    </comment>
    <comment ref="H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I Ecrivez</t>
        </r>
        <r>
          <rPr>
            <sz val="10"/>
            <color indexed="81"/>
            <rFont val="Times New Roman"/>
            <family val="1"/>
          </rPr>
          <t xml:space="preserve"> le ou les </t>
        </r>
        <r>
          <rPr>
            <b/>
            <sz val="10"/>
            <color indexed="81"/>
            <rFont val="Times New Roman"/>
            <family val="1"/>
          </rPr>
          <t>Nom(s)</t>
        </r>
        <r>
          <rPr>
            <sz val="10"/>
            <color indexed="81"/>
            <rFont val="Times New Roman"/>
            <family val="1"/>
          </rPr>
          <t xml:space="preserve"> de ou des </t>
        </r>
        <r>
          <rPr>
            <b/>
            <sz val="10"/>
            <color indexed="81"/>
            <rFont val="Times New Roman"/>
            <family val="1"/>
          </rPr>
          <t>Enseigne(s)</t>
        </r>
        <r>
          <rPr>
            <sz val="10"/>
            <color indexed="81"/>
            <rFont val="Times New Roman"/>
            <family val="1"/>
          </rPr>
          <t xml:space="preserve">  </t>
        </r>
        <r>
          <rPr>
            <b/>
            <sz val="10"/>
            <color indexed="81"/>
            <rFont val="Times New Roman"/>
            <family val="1"/>
          </rPr>
          <t xml:space="preserve">au sein </t>
        </r>
        <r>
          <rPr>
            <sz val="10"/>
            <color indexed="81"/>
            <rFont val="Times New Roman"/>
            <family val="1"/>
          </rPr>
          <t xml:space="preserve">du </t>
        </r>
        <r>
          <rPr>
            <b/>
            <sz val="10"/>
            <color indexed="81"/>
            <rFont val="Times New Roman"/>
            <family val="1"/>
          </rPr>
          <t>Concept Demandeur qui sont Concernées par cette demande. Ecrivez les noms en Majuscules par ordre alphabétique et séparés d'une virgule</t>
        </r>
        <r>
          <rPr>
            <sz val="10"/>
            <color indexed="81"/>
            <rFont val="Times New Roman"/>
            <family val="1"/>
          </rPr>
          <t xml:space="preserve">
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HOPITAL, MAISON DE RETRAITE, ZOO DE PARIS….)</t>
        </r>
      </text>
    </comment>
    <comment ref="I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J écrivez</t>
        </r>
        <r>
          <rPr>
            <sz val="10"/>
            <color indexed="81"/>
            <rFont val="Times New Roman"/>
            <family val="1"/>
          </rPr>
          <t xml:space="preserve"> le(s)</t>
        </r>
        <r>
          <rPr>
            <b/>
            <sz val="10"/>
            <color indexed="81"/>
            <rFont val="Times New Roman"/>
            <family val="1"/>
          </rPr>
          <t xml:space="preserve"> Nom(s) </t>
        </r>
        <r>
          <rPr>
            <sz val="10"/>
            <color indexed="81"/>
            <rFont val="Times New Roman"/>
            <family val="1"/>
          </rPr>
          <t>des</t>
        </r>
        <r>
          <rPr>
            <b/>
            <sz val="10"/>
            <color indexed="81"/>
            <rFont val="Times New Roman"/>
            <family val="1"/>
          </rPr>
          <t xml:space="preserve"> Autres Concepts</t>
        </r>
        <r>
          <rPr>
            <sz val="10"/>
            <color indexed="81"/>
            <rFont val="Times New Roman"/>
            <family val="1"/>
          </rPr>
          <t xml:space="preserve"> par</t>
        </r>
        <r>
          <rPr>
            <b/>
            <sz val="10"/>
            <color indexed="81"/>
            <rFont val="Times New Roman"/>
            <family val="1"/>
          </rPr>
          <t xml:space="preserve"> Lesquels </t>
        </r>
        <r>
          <rPr>
            <sz val="10"/>
            <color indexed="81"/>
            <rFont val="Times New Roman"/>
            <family val="1"/>
          </rPr>
          <t>ce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sz val="10"/>
            <color indexed="81"/>
            <rFont val="Times New Roman"/>
            <family val="1"/>
          </rPr>
          <t>est</t>
        </r>
        <r>
          <rPr>
            <b/>
            <sz val="10"/>
            <color indexed="81"/>
            <rFont val="Times New Roman"/>
            <family val="1"/>
          </rPr>
          <t xml:space="preserve"> Utilisable</t>
        </r>
        <r>
          <rPr>
            <sz val="10"/>
            <color indexed="81"/>
            <rFont val="Times New Roman"/>
            <family val="1"/>
          </rPr>
          <t xml:space="preserve">. Le(s) </t>
        </r>
        <r>
          <rPr>
            <b/>
            <sz val="10"/>
            <color indexed="81"/>
            <rFont val="Times New Roman"/>
            <family val="1"/>
          </rPr>
          <t xml:space="preserve">Nom(s) </t>
        </r>
        <r>
          <rPr>
            <sz val="10"/>
            <color indexed="81"/>
            <rFont val="Times New Roman"/>
            <family val="1"/>
          </rPr>
          <t>des</t>
        </r>
        <r>
          <rPr>
            <b/>
            <sz val="10"/>
            <color indexed="81"/>
            <rFont val="Times New Roman"/>
            <family val="1"/>
          </rPr>
          <t xml:space="preserve"> Concepts</t>
        </r>
        <r>
          <rPr>
            <sz val="10"/>
            <color indexed="81"/>
            <rFont val="Times New Roman"/>
            <family val="1"/>
          </rPr>
          <t xml:space="preserve"> sont à </t>
        </r>
        <r>
          <rPr>
            <b/>
            <sz val="10"/>
            <color indexed="81"/>
            <rFont val="Times New Roman"/>
            <family val="1"/>
          </rPr>
          <t xml:space="preserve">écrire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Majuscules, </t>
        </r>
        <r>
          <rPr>
            <sz val="10"/>
            <color indexed="81"/>
            <rFont val="Times New Roman"/>
            <family val="1"/>
          </rPr>
          <t>dans</t>
        </r>
        <r>
          <rPr>
            <b/>
            <sz val="10"/>
            <color indexed="81"/>
            <rFont val="Times New Roman"/>
            <family val="1"/>
          </rPr>
          <t xml:space="preserve"> l'Ordre Alphabétique </t>
        </r>
        <r>
          <rPr>
            <sz val="10"/>
            <color indexed="81"/>
            <rFont val="Times New Roman"/>
            <family val="1"/>
          </rPr>
          <t>et à</t>
        </r>
        <r>
          <rPr>
            <b/>
            <sz val="10"/>
            <color indexed="81"/>
            <rFont val="Times New Roman"/>
            <family val="1"/>
          </rPr>
          <t xml:space="preserve"> Séparés</t>
        </r>
        <r>
          <rPr>
            <sz val="10"/>
            <color indexed="81"/>
            <rFont val="Times New Roman"/>
            <family val="1"/>
          </rPr>
          <t xml:space="preserve"> par une </t>
        </r>
        <r>
          <rPr>
            <b/>
            <sz val="10"/>
            <color indexed="81"/>
            <rFont val="Times New Roman"/>
            <family val="1"/>
          </rPr>
          <t>Virgule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CŒUR DE BLE, PIZZA DELIA)</t>
        </r>
        <r>
          <rPr>
            <sz val="10"/>
            <color indexed="81"/>
            <rFont val="Times New Roman"/>
            <family val="1"/>
          </rPr>
          <t xml:space="preserve">
</t>
        </r>
      </text>
    </comment>
    <comment ref="J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K indiquez</t>
        </r>
        <r>
          <rPr>
            <sz val="10"/>
            <color indexed="81"/>
            <rFont val="Times New Roman"/>
            <family val="1"/>
          </rPr>
          <t xml:space="preserve"> le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sz val="10"/>
            <color indexed="81"/>
            <rFont val="Times New Roman"/>
            <family val="1"/>
          </rPr>
          <t>que vous</t>
        </r>
        <r>
          <rPr>
            <b/>
            <sz val="10"/>
            <color indexed="81"/>
            <rFont val="Times New Roman"/>
            <family val="1"/>
          </rPr>
          <t xml:space="preserve"> Recherchez </t>
        </r>
        <r>
          <rPr>
            <b/>
            <sz val="10"/>
            <color indexed="10"/>
            <rFont val="Times New Roman"/>
            <family val="1"/>
          </rPr>
          <t>(Si c'est un nouveau produit)</t>
        </r>
        <r>
          <rPr>
            <b/>
            <sz val="10"/>
            <color indexed="81"/>
            <rFont val="Times New Roman"/>
            <family val="1"/>
          </rPr>
          <t xml:space="preserve">
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 xml:space="preserve">Donnant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Maximum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Détails</t>
        </r>
        <r>
          <rPr>
            <sz val="10"/>
            <color indexed="81"/>
            <rFont val="Times New Roman"/>
            <family val="1"/>
          </rPr>
          <t xml:space="preserve"> et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sz val="10"/>
            <color indexed="81"/>
            <rFont val="Times New Roman"/>
            <family val="1"/>
          </rPr>
          <t>d'</t>
        </r>
        <r>
          <rPr>
            <b/>
            <sz val="10"/>
            <color indexed="81"/>
            <rFont val="Times New Roman"/>
            <family val="1"/>
          </rPr>
          <t>Informations</t>
        </r>
        <r>
          <rPr>
            <sz val="10"/>
            <color indexed="81"/>
            <rFont val="Times New Roman"/>
            <family val="1"/>
          </rPr>
          <t xml:space="preserve"> le concernant. </t>
        </r>
      </text>
    </comment>
    <comment ref="K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L écrivez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Référence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b/>
            <sz val="10"/>
            <color indexed="10"/>
            <rFont val="Times New Roman"/>
            <family val="1"/>
          </rPr>
          <t xml:space="preserve">(Si le Produit est Déjà Référencé).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M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 xml:space="preserve">écrivez </t>
        </r>
        <r>
          <rPr>
            <sz val="10"/>
            <color indexed="81"/>
            <rFont val="Times New Roman"/>
            <family val="1"/>
          </rPr>
          <t xml:space="preserve">le </t>
        </r>
        <r>
          <rPr>
            <b/>
            <sz val="10"/>
            <color indexed="81"/>
            <rFont val="Times New Roman"/>
            <family val="1"/>
          </rPr>
          <t xml:space="preserve">Libellé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Produit Suivi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C- </t>
        </r>
        <r>
          <rPr>
            <sz val="10"/>
            <color indexed="81"/>
            <rFont val="Times New Roman"/>
            <family val="1"/>
          </rPr>
          <t xml:space="preserve">et du </t>
        </r>
        <r>
          <rPr>
            <b/>
            <sz val="10"/>
            <color indexed="81"/>
            <rFont val="Times New Roman"/>
            <family val="1"/>
          </rPr>
          <t xml:space="preserve">Nombre </t>
        </r>
        <r>
          <rPr>
            <sz val="10"/>
            <color indexed="81"/>
            <rFont val="Times New Roman"/>
            <family val="1"/>
          </rPr>
          <t xml:space="preserve">de </t>
        </r>
        <r>
          <rPr>
            <b/>
            <sz val="10"/>
            <color indexed="81"/>
            <rFont val="Times New Roman"/>
            <family val="1"/>
          </rPr>
          <t xml:space="preserve">Produit </t>
        </r>
        <r>
          <rPr>
            <sz val="10"/>
            <color indexed="81"/>
            <rFont val="Times New Roman"/>
            <family val="1"/>
          </rPr>
          <t>par</t>
        </r>
        <r>
          <rPr>
            <b/>
            <sz val="10"/>
            <color indexed="81"/>
            <rFont val="Times New Roman"/>
            <family val="1"/>
          </rPr>
          <t xml:space="preserve"> Colis.</t>
        </r>
        <r>
          <rPr>
            <b/>
            <sz val="10"/>
            <color indexed="10"/>
            <rFont val="Times New Roman"/>
            <family val="1"/>
          </rPr>
          <t xml:space="preserve"> </t>
        </r>
        <r>
          <rPr>
            <b/>
            <sz val="10"/>
            <color indexed="8"/>
            <rFont val="Times New Roman"/>
            <family val="1"/>
          </rPr>
          <t>Si le produit est déjà référencé</t>
        </r>
        <r>
          <rPr>
            <sz val="10"/>
            <color indexed="81"/>
            <rFont val="Times New Roman"/>
            <family val="1"/>
          </rPr>
          <t xml:space="preserve">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GOBELET PLASTIQUE PSE BLANC 20 CL C-1000 signifie qu'il y a 1000 gobelet en plastique blanc de 20 CL par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10"/>
            <rFont val="Times New Roman"/>
            <family val="1"/>
          </rPr>
          <t>Colis)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N indiquez </t>
        </r>
        <r>
          <rPr>
            <sz val="10"/>
            <color indexed="81"/>
            <rFont val="Times New Roman"/>
            <family val="1"/>
          </rPr>
          <t>les</t>
        </r>
        <r>
          <rPr>
            <b/>
            <sz val="10"/>
            <color indexed="81"/>
            <rFont val="Times New Roman"/>
            <family val="1"/>
          </rPr>
          <t xml:space="preserve"> Dimensions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Produit en mm</t>
        </r>
        <r>
          <rPr>
            <sz val="10"/>
            <color indexed="81"/>
            <rFont val="Times New Roman"/>
            <family val="1"/>
          </rPr>
          <t xml:space="preserve"> dans l'</t>
        </r>
        <r>
          <rPr>
            <b/>
            <sz val="10"/>
            <color indexed="81"/>
            <rFont val="Times New Roman"/>
            <family val="1"/>
          </rPr>
          <t xml:space="preserve">Ordre Suivant :  Longueur*Largeur*Hauteur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Boîte pâtissière blanche avec couvercle </t>
        </r>
        <r>
          <rPr>
            <sz val="10"/>
            <color indexed="10"/>
            <rFont val="Times New Roman"/>
            <family val="1"/>
          </rPr>
          <t xml:space="preserve"> </t>
        </r>
        <r>
          <rPr>
            <b/>
            <sz val="10"/>
            <color indexed="10"/>
            <rFont val="Times New Roman"/>
            <family val="1"/>
          </rPr>
          <t>200x150x70</t>
        </r>
        <r>
          <rPr>
            <sz val="10"/>
            <color indexed="10"/>
            <rFont val="Times New Roman"/>
            <family val="1"/>
          </rPr>
          <t xml:space="preserve">).                                 </t>
        </r>
        <r>
          <rPr>
            <b/>
            <sz val="10"/>
            <color indexed="10"/>
            <rFont val="Times New Roman"/>
            <family val="1"/>
          </rPr>
          <t>Pour les gobelet et les verres donnez leurs contenance en CL 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Gobelet PSE blanc 30CL)</t>
        </r>
      </text>
    </comment>
    <comment ref="N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O écrivez </t>
        </r>
        <r>
          <rPr>
            <sz val="10"/>
            <color indexed="81"/>
            <rFont val="Times New Roman"/>
            <family val="1"/>
          </rPr>
          <t xml:space="preserve">le(s) </t>
        </r>
        <r>
          <rPr>
            <b/>
            <sz val="10"/>
            <color indexed="81"/>
            <rFont val="Times New Roman"/>
            <family val="1"/>
          </rPr>
          <t xml:space="preserve">Nom(s) </t>
        </r>
        <r>
          <rPr>
            <sz val="10"/>
            <color indexed="81"/>
            <rFont val="Times New Roman"/>
            <family val="1"/>
          </rPr>
          <t>des</t>
        </r>
        <r>
          <rPr>
            <b/>
            <sz val="10"/>
            <color indexed="81"/>
            <rFont val="Times New Roman"/>
            <family val="1"/>
          </rPr>
          <t xml:space="preserve"> Matières</t>
        </r>
        <r>
          <rPr>
            <sz val="10"/>
            <color indexed="81"/>
            <rFont val="Times New Roman"/>
            <family val="1"/>
          </rPr>
          <t xml:space="preserve"> dans </t>
        </r>
        <r>
          <rPr>
            <b/>
            <sz val="10"/>
            <color indexed="81"/>
            <rFont val="Times New Roman"/>
            <family val="1"/>
          </rPr>
          <t>Lesquelles</t>
        </r>
        <r>
          <rPr>
            <sz val="10"/>
            <color indexed="81"/>
            <rFont val="Times New Roman"/>
            <family val="1"/>
          </rPr>
          <t xml:space="preserve"> vous</t>
        </r>
        <r>
          <rPr>
            <b/>
            <sz val="10"/>
            <color indexed="81"/>
            <rFont val="Times New Roman"/>
            <family val="1"/>
          </rPr>
          <t xml:space="preserve"> souhaitez </t>
        </r>
        <r>
          <rPr>
            <sz val="10"/>
            <color indexed="81"/>
            <rFont val="Times New Roman"/>
            <family val="1"/>
          </rPr>
          <t xml:space="preserve">que le </t>
        </r>
        <r>
          <rPr>
            <b/>
            <sz val="10"/>
            <color indexed="81"/>
            <rFont val="Times New Roman"/>
            <family val="1"/>
          </rPr>
          <t>Produit</t>
        </r>
        <r>
          <rPr>
            <sz val="10"/>
            <color indexed="81"/>
            <rFont val="Times New Roman"/>
            <family val="1"/>
          </rPr>
          <t xml:space="preserve"> soit</t>
        </r>
        <r>
          <rPr>
            <b/>
            <sz val="10"/>
            <color indexed="81"/>
            <rFont val="Times New Roman"/>
            <family val="1"/>
          </rPr>
          <t xml:space="preserve"> Composé. Ecrivez </t>
        </r>
        <r>
          <rPr>
            <sz val="10"/>
            <color indexed="81"/>
            <rFont val="Times New Roman"/>
            <family val="1"/>
          </rPr>
          <t>le(s)</t>
        </r>
        <r>
          <rPr>
            <b/>
            <sz val="10"/>
            <color indexed="81"/>
            <rFont val="Times New Roman"/>
            <family val="1"/>
          </rPr>
          <t xml:space="preserve"> Nom(s) </t>
        </r>
        <r>
          <rPr>
            <sz val="10"/>
            <color indexed="81"/>
            <rFont val="Times New Roman"/>
            <family val="1"/>
          </rPr>
          <t>des</t>
        </r>
        <r>
          <rPr>
            <b/>
            <sz val="10"/>
            <color indexed="81"/>
            <rFont val="Times New Roman"/>
            <family val="1"/>
          </rPr>
          <t xml:space="preserve"> Matières </t>
        </r>
        <r>
          <rPr>
            <sz val="10"/>
            <color indexed="81"/>
            <rFont val="Times New Roman"/>
            <family val="1"/>
          </rPr>
          <t xml:space="preserve">en </t>
        </r>
        <r>
          <rPr>
            <b/>
            <sz val="10"/>
            <color indexed="81"/>
            <rFont val="Times New Roman"/>
            <family val="1"/>
          </rPr>
          <t xml:space="preserve">Toutes Lettres </t>
        </r>
        <r>
          <rPr>
            <sz val="10"/>
            <color indexed="81"/>
            <rFont val="Times New Roman"/>
            <family val="1"/>
          </rPr>
          <t xml:space="preserve">en </t>
        </r>
        <r>
          <rPr>
            <b/>
            <sz val="10"/>
            <color indexed="81"/>
            <rFont val="Times New Roman"/>
            <family val="1"/>
          </rPr>
          <t xml:space="preserve">Commençant </t>
        </r>
        <r>
          <rPr>
            <sz val="10"/>
            <color indexed="81"/>
            <rFont val="Times New Roman"/>
            <family val="1"/>
          </rPr>
          <t>par la</t>
        </r>
        <r>
          <rPr>
            <b/>
            <sz val="10"/>
            <color indexed="81"/>
            <rFont val="Times New Roman"/>
            <family val="1"/>
          </rPr>
          <t xml:space="preserve"> Matière Majoritaire (dans l'ordre d'importance) </t>
        </r>
        <r>
          <rPr>
            <sz val="10"/>
            <color indexed="81"/>
            <rFont val="Times New Roman"/>
            <family val="1"/>
          </rPr>
          <t xml:space="preserve">avec la </t>
        </r>
        <r>
          <rPr>
            <b/>
            <sz val="10"/>
            <color indexed="81"/>
            <rFont val="Times New Roman"/>
            <family val="1"/>
          </rPr>
          <t xml:space="preserve">Première Lettre en Majuscule et le reste en minuscules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Papier et Plastique)</t>
        </r>
      </text>
    </comment>
    <comment ref="O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P précisez</t>
        </r>
        <r>
          <rPr>
            <sz val="10"/>
            <color indexed="81"/>
            <rFont val="Times New Roman"/>
            <family val="1"/>
          </rPr>
          <t xml:space="preserve"> si vous </t>
        </r>
        <r>
          <rPr>
            <b/>
            <sz val="10"/>
            <color indexed="81"/>
            <rFont val="Times New Roman"/>
            <family val="1"/>
          </rPr>
          <t xml:space="preserve">souhaitez </t>
        </r>
        <r>
          <rPr>
            <sz val="10"/>
            <color indexed="81"/>
            <rFont val="Times New Roman"/>
            <family val="1"/>
          </rPr>
          <t>un</t>
        </r>
        <r>
          <rPr>
            <b/>
            <sz val="10"/>
            <color indexed="81"/>
            <rFont val="Times New Roman"/>
            <family val="1"/>
          </rPr>
          <t xml:space="preserve"> Echantillon Logoté </t>
        </r>
        <r>
          <rPr>
            <sz val="10"/>
            <color indexed="81"/>
            <rFont val="Times New Roman"/>
            <family val="1"/>
          </rPr>
          <t>ou</t>
        </r>
        <r>
          <rPr>
            <b/>
            <sz val="10"/>
            <color indexed="81"/>
            <rFont val="Times New Roman"/>
            <family val="1"/>
          </rPr>
          <t xml:space="preserve"> Non</t>
        </r>
        <r>
          <rPr>
            <sz val="10"/>
            <color indexed="81"/>
            <rFont val="Times New Roman"/>
            <family val="1"/>
          </rPr>
          <t xml:space="preserve"> à l'aide de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</t>
        </r>
      </text>
    </comment>
    <comment ref="P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Q précisez</t>
        </r>
        <r>
          <rPr>
            <sz val="10"/>
            <color indexed="81"/>
            <rFont val="Times New Roman"/>
            <family val="1"/>
          </rPr>
          <t xml:space="preserve"> si l'</t>
        </r>
        <r>
          <rPr>
            <b/>
            <sz val="10"/>
            <color indexed="81"/>
            <rFont val="Times New Roman"/>
            <family val="1"/>
          </rPr>
          <t xml:space="preserve">Echantillon </t>
        </r>
        <r>
          <rPr>
            <sz val="10"/>
            <color indexed="81"/>
            <rFont val="Times New Roman"/>
            <family val="1"/>
          </rPr>
          <t>que vous</t>
        </r>
        <r>
          <rPr>
            <b/>
            <sz val="10"/>
            <color indexed="81"/>
            <rFont val="Times New Roman"/>
            <family val="1"/>
          </rPr>
          <t xml:space="preserve"> demandez </t>
        </r>
        <r>
          <rPr>
            <sz val="10"/>
            <color indexed="81"/>
            <rFont val="Times New Roman"/>
            <family val="1"/>
          </rPr>
          <t>peut être</t>
        </r>
        <r>
          <rPr>
            <b/>
            <sz val="10"/>
            <color indexed="81"/>
            <rFont val="Times New Roman"/>
            <family val="1"/>
          </rPr>
          <t xml:space="preserve"> Remplacé </t>
        </r>
        <r>
          <rPr>
            <sz val="10"/>
            <color indexed="81"/>
            <rFont val="Times New Roman"/>
            <family val="1"/>
          </rPr>
          <t>par un</t>
        </r>
        <r>
          <rPr>
            <b/>
            <sz val="10"/>
            <color indexed="81"/>
            <rFont val="Times New Roman"/>
            <family val="1"/>
          </rPr>
          <t xml:space="preserve"> Produit Similaire</t>
        </r>
        <r>
          <rPr>
            <sz val="10"/>
            <color indexed="81"/>
            <rFont val="Times New Roman"/>
            <family val="1"/>
          </rPr>
          <t xml:space="preserve"> ou</t>
        </r>
        <r>
          <rPr>
            <b/>
            <sz val="10"/>
            <color indexed="81"/>
            <rFont val="Times New Roman"/>
            <family val="1"/>
          </rPr>
          <t xml:space="preserve"> Non</t>
        </r>
        <r>
          <rPr>
            <sz val="10"/>
            <color indexed="81"/>
            <rFont val="Times New Roman"/>
            <family val="1"/>
          </rPr>
          <t xml:space="preserve"> à l'aide de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R écrivez </t>
        </r>
        <r>
          <rPr>
            <sz val="10"/>
            <color indexed="81"/>
            <rFont val="Times New Roman"/>
            <family val="1"/>
          </rPr>
          <t xml:space="preserve">le </t>
        </r>
        <r>
          <rPr>
            <b/>
            <sz val="10"/>
            <color indexed="81"/>
            <rFont val="Times New Roman"/>
            <family val="1"/>
          </rPr>
          <t xml:space="preserve">type d'utilisation </t>
        </r>
        <r>
          <rPr>
            <sz val="10"/>
            <color indexed="81"/>
            <rFont val="Times New Roman"/>
            <family val="1"/>
          </rPr>
          <t xml:space="preserve">pour lequel est prévu l'échantillon demandé. </t>
        </r>
        <r>
          <rPr>
            <b/>
            <sz val="10"/>
            <color indexed="81"/>
            <rFont val="Times New Roman"/>
            <family val="1"/>
          </rPr>
          <t xml:space="preserve">Ecrire </t>
        </r>
        <r>
          <rPr>
            <sz val="10"/>
            <color indexed="81"/>
            <rFont val="Times New Roman"/>
            <family val="1"/>
          </rPr>
          <t xml:space="preserve">la </t>
        </r>
        <r>
          <rPr>
            <b/>
            <sz val="10"/>
            <color indexed="81"/>
            <rFont val="Times New Roman"/>
            <family val="1"/>
          </rPr>
          <t xml:space="preserve">1 ère lettre </t>
        </r>
        <r>
          <rPr>
            <sz val="10"/>
            <color indexed="81"/>
            <rFont val="Times New Roman"/>
            <family val="1"/>
          </rPr>
          <t xml:space="preserve">en </t>
        </r>
        <r>
          <rPr>
            <b/>
            <sz val="10"/>
            <color indexed="81"/>
            <rFont val="Times New Roman"/>
            <family val="1"/>
          </rPr>
          <t xml:space="preserve">Majuscule </t>
        </r>
        <r>
          <rPr>
            <sz val="10"/>
            <color indexed="81"/>
            <rFont val="Times New Roman"/>
            <family val="1"/>
          </rPr>
          <t xml:space="preserve">et le </t>
        </r>
        <r>
          <rPr>
            <b/>
            <sz val="10"/>
            <color indexed="81"/>
            <rFont val="Times New Roman"/>
            <family val="1"/>
          </rPr>
          <t xml:space="preserve">reste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Minuscules</t>
        </r>
        <r>
          <rPr>
            <b/>
            <sz val="10"/>
            <color indexed="10"/>
            <rFont val="Times New Roman"/>
            <family val="1"/>
          </rPr>
          <t xml:space="preserve"> 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Contact alimentaire, décoration, cuisine…..)</t>
        </r>
      </text>
    </comment>
    <comment ref="R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S indiquez</t>
        </r>
        <r>
          <rPr>
            <sz val="10"/>
            <color indexed="81"/>
            <rFont val="Times New Roman"/>
            <family val="1"/>
          </rPr>
          <t xml:space="preserve"> les</t>
        </r>
        <r>
          <rPr>
            <b/>
            <sz val="10"/>
            <color indexed="81"/>
            <rFont val="Times New Roman"/>
            <family val="1"/>
          </rPr>
          <t xml:space="preserve"> Qualitées </t>
        </r>
        <r>
          <rPr>
            <sz val="10"/>
            <color indexed="81"/>
            <rFont val="Times New Roman"/>
            <family val="1"/>
          </rPr>
          <t xml:space="preserve">ou les </t>
        </r>
        <r>
          <rPr>
            <b/>
            <sz val="10"/>
            <color indexed="81"/>
            <rFont val="Times New Roman"/>
            <family val="1"/>
          </rPr>
          <t xml:space="preserve">Caractéristiques Techniques Indispensable Recquises </t>
        </r>
        <r>
          <rPr>
            <sz val="10"/>
            <color indexed="81"/>
            <rFont val="Times New Roman"/>
            <family val="1"/>
          </rPr>
          <t xml:space="preserve">pour cet échantillon en </t>
        </r>
        <r>
          <rPr>
            <b/>
            <sz val="10"/>
            <color indexed="81"/>
            <rFont val="Times New Roman"/>
            <family val="1"/>
          </rPr>
          <t>écrivant la 1 ère lettre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Majuscule</t>
        </r>
        <r>
          <rPr>
            <sz val="10"/>
            <color indexed="81"/>
            <rFont val="Times New Roman"/>
            <family val="1"/>
          </rPr>
          <t xml:space="preserve"> et le</t>
        </r>
        <r>
          <rPr>
            <b/>
            <sz val="10"/>
            <color indexed="81"/>
            <rFont val="Times New Roman"/>
            <family val="1"/>
          </rPr>
          <t xml:space="preserve"> reste en Minuscules              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L'échantillon doit pouvoir passé au micro-ondes)</t>
        </r>
      </text>
    </comment>
    <comment ref="S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T choissisez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>Nom</t>
        </r>
        <r>
          <rPr>
            <sz val="10"/>
            <color indexed="81"/>
            <rFont val="Times New Roman"/>
            <family val="1"/>
          </rPr>
          <t xml:space="preserve"> du</t>
        </r>
        <r>
          <rPr>
            <b/>
            <sz val="10"/>
            <color indexed="81"/>
            <rFont val="Times New Roman"/>
            <family val="1"/>
          </rPr>
          <t xml:space="preserve"> Fournisseur chez lequel vous avez vu ce produit dans la Liste Déroulante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 xml:space="preserve">ci-dessous. Si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Nom </t>
        </r>
        <r>
          <rPr>
            <sz val="10"/>
            <color indexed="81"/>
            <rFont val="Times New Roman"/>
            <family val="1"/>
          </rPr>
          <t xml:space="preserve">du </t>
        </r>
        <r>
          <rPr>
            <b/>
            <sz val="10"/>
            <color indexed="81"/>
            <rFont val="Times New Roman"/>
            <family val="1"/>
          </rPr>
          <t xml:space="preserve">Fournisseur n'y figure pas. Alors choissisez AUTRE </t>
        </r>
        <r>
          <rPr>
            <sz val="10"/>
            <color indexed="81"/>
            <rFont val="Times New Roman"/>
            <family val="1"/>
          </rPr>
          <t>et</t>
        </r>
        <r>
          <rPr>
            <b/>
            <sz val="10"/>
            <color indexed="81"/>
            <rFont val="Times New Roman"/>
            <family val="1"/>
          </rPr>
          <t xml:space="preserve"> écrivez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 xml:space="preserve">Nom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Fournisseur </t>
        </r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U. Si le nom du fournisseur est dans la liste déroulante alors passez à la Colonne V</t>
        </r>
      </text>
    </comment>
    <comment ref="T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V écrivez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 xml:space="preserve">Nom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Fournisseur chez qui vous avez vu ce produit</t>
        </r>
        <r>
          <rPr>
            <b/>
            <sz val="10"/>
            <color indexed="10"/>
            <rFont val="Times New Roman"/>
            <family val="1"/>
          </rPr>
          <t xml:space="preserve"> </t>
        </r>
        <r>
          <rPr>
            <sz val="10"/>
            <color indexed="8"/>
            <rFont val="Times New Roman"/>
            <family val="1"/>
          </rPr>
          <t>en</t>
        </r>
        <r>
          <rPr>
            <b/>
            <sz val="10"/>
            <color indexed="8"/>
            <rFont val="Times New Roman"/>
            <family val="1"/>
          </rPr>
          <t xml:space="preserve"> Majuscules (Si dans la liste déroulante de la colonne S vous avez sélectionner AUTRE)               </t>
        </r>
        <r>
          <rPr>
            <b/>
            <u/>
            <sz val="10"/>
            <color indexed="10"/>
            <rFont val="Times New Roman"/>
            <family val="1"/>
          </rPr>
          <t>(ex:</t>
        </r>
        <r>
          <rPr>
            <b/>
            <sz val="10"/>
            <color indexed="10"/>
            <rFont val="Times New Roman"/>
            <family val="1"/>
          </rPr>
          <t xml:space="preserve"> Microsoft, Apple….)</t>
        </r>
      </text>
    </comment>
    <comment ref="U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V écrivez </t>
        </r>
        <r>
          <rPr>
            <sz val="10"/>
            <color indexed="81"/>
            <rFont val="Times New Roman"/>
            <family val="1"/>
          </rPr>
          <t xml:space="preserve">la </t>
        </r>
        <r>
          <rPr>
            <b/>
            <sz val="10"/>
            <color indexed="81"/>
            <rFont val="Times New Roman"/>
            <family val="1"/>
          </rPr>
          <t xml:space="preserve">Référence </t>
        </r>
        <r>
          <rPr>
            <sz val="10"/>
            <color indexed="81"/>
            <rFont val="Times New Roman"/>
            <family val="1"/>
          </rPr>
          <t xml:space="preserve">du </t>
        </r>
        <r>
          <rPr>
            <b/>
            <sz val="10"/>
            <color indexed="81"/>
            <rFont val="Times New Roman"/>
            <family val="1"/>
          </rPr>
          <t>Produit</t>
        </r>
        <r>
          <rPr>
            <sz val="10"/>
            <color indexed="81"/>
            <rFont val="Times New Roman"/>
            <family val="1"/>
          </rPr>
          <t xml:space="preserve"> souhaité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sz val="10"/>
            <color indexed="81"/>
            <rFont val="Times New Roman"/>
            <family val="1"/>
          </rPr>
          <t>chez ce</t>
        </r>
        <r>
          <rPr>
            <b/>
            <sz val="10"/>
            <color indexed="81"/>
            <rFont val="Times New Roman"/>
            <family val="1"/>
          </rPr>
          <t xml:space="preserve"> Fournisseur      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12346543)</t>
        </r>
      </text>
    </comment>
    <comment ref="V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W écrivez</t>
        </r>
        <r>
          <rPr>
            <sz val="10"/>
            <color indexed="81"/>
            <rFont val="Times New Roman"/>
            <family val="1"/>
          </rPr>
          <t xml:space="preserve"> en</t>
        </r>
        <r>
          <rPr>
            <b/>
            <sz val="10"/>
            <color indexed="81"/>
            <rFont val="Times New Roman"/>
            <family val="1"/>
          </rPr>
          <t xml:space="preserve"> Chiffres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Nombre </t>
        </r>
        <r>
          <rPr>
            <sz val="10"/>
            <color indexed="81"/>
            <rFont val="Times New Roman"/>
            <family val="1"/>
          </rPr>
          <t>d'</t>
        </r>
        <r>
          <rPr>
            <b/>
            <sz val="10"/>
            <color indexed="81"/>
            <rFont val="Times New Roman"/>
            <family val="1"/>
          </rPr>
          <t>Echantillon souhaité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X écrivez </t>
        </r>
        <r>
          <rPr>
            <sz val="10"/>
            <color indexed="81"/>
            <rFont val="Times New Roman"/>
            <family val="1"/>
          </rPr>
          <t xml:space="preserve">le </t>
        </r>
        <r>
          <rPr>
            <b/>
            <sz val="10"/>
            <color indexed="81"/>
            <rFont val="Times New Roman"/>
            <family val="1"/>
          </rPr>
          <t>Prénom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Miniscules</t>
        </r>
        <r>
          <rPr>
            <sz val="10"/>
            <color indexed="81"/>
            <rFont val="Times New Roman"/>
            <family val="1"/>
          </rPr>
          <t xml:space="preserve"> et le</t>
        </r>
        <r>
          <rPr>
            <b/>
            <sz val="10"/>
            <color indexed="81"/>
            <rFont val="Times New Roman"/>
            <family val="1"/>
          </rPr>
          <t xml:space="preserve"> Nom</t>
        </r>
        <r>
          <rPr>
            <sz val="10"/>
            <color indexed="81"/>
            <rFont val="Times New Roman"/>
            <family val="1"/>
          </rPr>
          <t xml:space="preserve"> en</t>
        </r>
        <r>
          <rPr>
            <b/>
            <sz val="10"/>
            <color indexed="81"/>
            <rFont val="Times New Roman"/>
            <family val="1"/>
          </rPr>
          <t xml:space="preserve"> MAJUSCULES</t>
        </r>
        <r>
          <rPr>
            <sz val="10"/>
            <color indexed="81"/>
            <rFont val="Times New Roman"/>
            <family val="1"/>
          </rPr>
          <t xml:space="preserve"> du </t>
        </r>
        <r>
          <rPr>
            <b/>
            <sz val="10"/>
            <color indexed="81"/>
            <rFont val="Times New Roman"/>
            <family val="1"/>
          </rPr>
          <t xml:space="preserve">Destinataire </t>
        </r>
        <r>
          <rPr>
            <sz val="10"/>
            <color indexed="81"/>
            <rFont val="Times New Roman"/>
            <family val="1"/>
          </rPr>
          <t xml:space="preserve">des </t>
        </r>
        <r>
          <rPr>
            <b/>
            <sz val="10"/>
            <color indexed="81"/>
            <rFont val="Times New Roman"/>
            <family val="1"/>
          </rPr>
          <t xml:space="preserve">Echantillons       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Sophia TOUHAMI)</t>
        </r>
      </text>
    </comment>
    <comment ref="X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Y écrivez </t>
        </r>
        <r>
          <rPr>
            <sz val="10"/>
            <color indexed="81"/>
            <rFont val="Times New Roman"/>
            <family val="1"/>
          </rPr>
          <t>l'</t>
        </r>
        <r>
          <rPr>
            <b/>
            <sz val="10"/>
            <color indexed="81"/>
            <rFont val="Times New Roman"/>
            <family val="1"/>
          </rPr>
          <t>Adresse</t>
        </r>
        <r>
          <rPr>
            <sz val="10"/>
            <color indexed="81"/>
            <rFont val="Times New Roman"/>
            <family val="1"/>
          </rPr>
          <t xml:space="preserve"> de</t>
        </r>
        <r>
          <rPr>
            <b/>
            <sz val="10"/>
            <color indexed="81"/>
            <rFont val="Times New Roman"/>
            <family val="1"/>
          </rPr>
          <t xml:space="preserve"> Livraison souhaitée </t>
        </r>
        <r>
          <rPr>
            <sz val="10"/>
            <color indexed="81"/>
            <rFont val="Times New Roman"/>
            <family val="1"/>
          </rPr>
          <t xml:space="preserve">des </t>
        </r>
        <r>
          <rPr>
            <b/>
            <sz val="10"/>
            <color indexed="81"/>
            <rFont val="Times New Roman"/>
            <family val="1"/>
          </rPr>
          <t xml:space="preserve">Echantillons sous le Format Suivant :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N°23 Rue François Albert 42000 Saint-Etienne)</t>
        </r>
      </text>
    </comment>
    <comment ref="Y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Z indiquez</t>
        </r>
        <r>
          <rPr>
            <sz val="10"/>
            <color indexed="81"/>
            <rFont val="Times New Roman"/>
            <family val="1"/>
          </rPr>
          <t xml:space="preserve"> la</t>
        </r>
        <r>
          <rPr>
            <b/>
            <sz val="10"/>
            <color indexed="81"/>
            <rFont val="Times New Roman"/>
            <family val="1"/>
          </rPr>
          <t xml:space="preserve"> Date Limite </t>
        </r>
        <r>
          <rPr>
            <sz val="10"/>
            <color indexed="81"/>
            <rFont val="Times New Roman"/>
            <family val="1"/>
          </rPr>
          <t>à laquelle vous</t>
        </r>
        <r>
          <rPr>
            <b/>
            <sz val="10"/>
            <color indexed="81"/>
            <rFont val="Times New Roman"/>
            <family val="1"/>
          </rPr>
          <t xml:space="preserve"> souhaitez Recevoir</t>
        </r>
        <r>
          <rPr>
            <sz val="10"/>
            <color indexed="81"/>
            <rFont val="Times New Roman"/>
            <family val="1"/>
          </rPr>
          <t xml:space="preserve"> les</t>
        </r>
        <r>
          <rPr>
            <b/>
            <sz val="10"/>
            <color indexed="81"/>
            <rFont val="Times New Roman"/>
            <family val="1"/>
          </rPr>
          <t xml:space="preserve"> Echantillons demandés.</t>
        </r>
        <r>
          <rPr>
            <b/>
            <sz val="10"/>
            <color indexed="10"/>
            <rFont val="Times New Roman"/>
            <family val="1"/>
          </rPr>
          <t xml:space="preserve"> Sous le Format Suivant : 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>10/01/2016)</t>
        </r>
      </text>
    </comment>
    <comment ref="Z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AA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Précisez</t>
        </r>
        <r>
          <rPr>
            <sz val="10"/>
            <color indexed="81"/>
            <rFont val="Times New Roman"/>
            <family val="1"/>
          </rPr>
          <t xml:space="preserve"> si vous avez </t>
        </r>
        <r>
          <rPr>
            <b/>
            <sz val="10"/>
            <color indexed="81"/>
            <rFont val="Times New Roman"/>
            <family val="1"/>
          </rPr>
          <t>Finit</t>
        </r>
        <r>
          <rPr>
            <sz val="10"/>
            <color indexed="81"/>
            <rFont val="Times New Roman"/>
            <family val="1"/>
          </rPr>
          <t xml:space="preserve"> de </t>
        </r>
        <r>
          <rPr>
            <b/>
            <sz val="10"/>
            <color indexed="81"/>
            <rFont val="Times New Roman"/>
            <family val="1"/>
          </rPr>
          <t>Remplir</t>
        </r>
        <r>
          <rPr>
            <sz val="10"/>
            <color indexed="81"/>
            <rFont val="Times New Roman"/>
            <family val="1"/>
          </rPr>
          <t xml:space="preserve"> votre </t>
        </r>
        <r>
          <rPr>
            <b/>
            <sz val="10"/>
            <color indexed="81"/>
            <rFont val="Times New Roman"/>
            <family val="1"/>
          </rPr>
          <t>Demande</t>
        </r>
        <r>
          <rPr>
            <sz val="10"/>
            <color indexed="81"/>
            <rFont val="Times New Roman"/>
            <family val="1"/>
          </rPr>
          <t xml:space="preserve"> ou </t>
        </r>
        <r>
          <rPr>
            <b/>
            <sz val="10"/>
            <color indexed="81"/>
            <rFont val="Times New Roman"/>
            <family val="1"/>
          </rPr>
          <t xml:space="preserve">NON. </t>
        </r>
        <r>
          <rPr>
            <sz val="10"/>
            <color indexed="81"/>
            <rFont val="Times New Roman"/>
            <family val="1"/>
          </rPr>
          <t xml:space="preserve">
</t>
        </r>
        <r>
          <rPr>
            <b/>
            <sz val="10"/>
            <color indexed="10"/>
            <rFont val="Times New Roman"/>
            <family val="1"/>
          </rPr>
          <t>ATTENTION ! NE CHOISSISEZ OUI que SI VOTRE DEMANDE EST FINALISEE ET COMPLETE.
Une fois OUI SELECTIONNE VOUS NE DEVEZ PLUS MODIFIER VOTRE DEMANDE.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AB précisez l'Etat </t>
        </r>
        <r>
          <rPr>
            <sz val="10"/>
            <color indexed="81"/>
            <rFont val="Times New Roman"/>
            <family val="1"/>
          </rPr>
          <t xml:space="preserve">de </t>
        </r>
        <r>
          <rPr>
            <b/>
            <sz val="10"/>
            <color indexed="81"/>
            <rFont val="Times New Roman"/>
            <family val="1"/>
          </rPr>
          <t xml:space="preserve">Traitement </t>
        </r>
        <r>
          <rPr>
            <sz val="10"/>
            <color indexed="81"/>
            <rFont val="Times New Roman"/>
            <family val="1"/>
          </rPr>
          <t>de la</t>
        </r>
        <r>
          <rPr>
            <b/>
            <sz val="10"/>
            <color indexed="81"/>
            <rFont val="Times New Roman"/>
            <family val="1"/>
          </rPr>
          <t xml:space="preserve"> Demande </t>
        </r>
        <r>
          <rPr>
            <sz val="10"/>
            <color indexed="81"/>
            <rFont val="Times New Roman"/>
            <family val="1"/>
          </rPr>
          <t>à l'aide de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</t>
        </r>
      </text>
    </comment>
    <comment ref="AB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AC </t>
        </r>
        <r>
          <rPr>
            <sz val="10"/>
            <color indexed="81"/>
            <rFont val="Times New Roman"/>
            <family val="1"/>
          </rPr>
          <t xml:space="preserve">laissez tous </t>
        </r>
        <r>
          <rPr>
            <b/>
            <sz val="10"/>
            <color indexed="81"/>
            <rFont val="Times New Roman"/>
            <family val="1"/>
          </rPr>
          <t>Commentaires que vous jugerez utile concernant la demande formulée</t>
        </r>
      </text>
    </comment>
    <comment ref="AC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AD écrivez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Majuscules</t>
        </r>
        <r>
          <rPr>
            <sz val="10"/>
            <color indexed="81"/>
            <rFont val="Times New Roman"/>
            <family val="1"/>
          </rPr>
          <t xml:space="preserve"> le</t>
        </r>
        <r>
          <rPr>
            <b/>
            <sz val="10"/>
            <color indexed="81"/>
            <rFont val="Times New Roman"/>
            <family val="1"/>
          </rPr>
          <t xml:space="preserve"> Nom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Fournisseur</t>
        </r>
        <r>
          <rPr>
            <sz val="10"/>
            <color indexed="81"/>
            <rFont val="Times New Roman"/>
            <family val="1"/>
          </rPr>
          <t xml:space="preserve"> auprès duquel</t>
        </r>
        <r>
          <rPr>
            <b/>
            <sz val="10"/>
            <color indexed="81"/>
            <rFont val="Times New Roman"/>
            <family val="1"/>
          </rPr>
          <t xml:space="preserve"> a été envoyée la demande d'échantillons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D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AE Ecrivez</t>
        </r>
        <r>
          <rPr>
            <sz val="10"/>
            <color indexed="81"/>
            <rFont val="Times New Roman"/>
            <family val="1"/>
          </rPr>
          <t xml:space="preserve"> la </t>
        </r>
        <r>
          <rPr>
            <b/>
            <sz val="10"/>
            <color indexed="81"/>
            <rFont val="Times New Roman"/>
            <family val="1"/>
          </rPr>
          <t>Date</t>
        </r>
        <r>
          <rPr>
            <sz val="10"/>
            <color indexed="81"/>
            <rFont val="Times New Roman"/>
            <family val="1"/>
          </rPr>
          <t xml:space="preserve"> à </t>
        </r>
        <r>
          <rPr>
            <b/>
            <sz val="10"/>
            <color indexed="81"/>
            <rFont val="Times New Roman"/>
            <family val="1"/>
          </rPr>
          <t>Laquelle</t>
        </r>
        <r>
          <rPr>
            <sz val="10"/>
            <color indexed="81"/>
            <rFont val="Times New Roman"/>
            <family val="1"/>
          </rPr>
          <t xml:space="preserve"> vous </t>
        </r>
        <r>
          <rPr>
            <b/>
            <sz val="10"/>
            <color indexed="81"/>
            <rFont val="Times New Roman"/>
            <family val="1"/>
          </rPr>
          <t>Remplissez la ligne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E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AF écrivez</t>
        </r>
        <r>
          <rPr>
            <sz val="10"/>
            <color indexed="81"/>
            <rFont val="Times New Roman"/>
            <family val="1"/>
          </rPr>
          <t xml:space="preserve"> la </t>
        </r>
        <r>
          <rPr>
            <b/>
            <sz val="10"/>
            <color indexed="81"/>
            <rFont val="Times New Roman"/>
            <family val="1"/>
          </rPr>
          <t xml:space="preserve">Référence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Produit demandé</t>
        </r>
        <r>
          <rPr>
            <sz val="10"/>
            <color indexed="81"/>
            <rFont val="Times New Roman"/>
            <family val="1"/>
          </rPr>
          <t xml:space="preserve"> chez le</t>
        </r>
        <r>
          <rPr>
            <b/>
            <sz val="10"/>
            <color indexed="81"/>
            <rFont val="Times New Roman"/>
            <family val="1"/>
          </rPr>
          <t xml:space="preserve"> Fournisseur</t>
        </r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AF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AG écrivez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Libellé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sz val="10"/>
            <color indexed="81"/>
            <rFont val="Times New Roman"/>
            <family val="1"/>
          </rPr>
          <t>chez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Fournisseur Suivi</t>
        </r>
        <r>
          <rPr>
            <sz val="10"/>
            <color indexed="81"/>
            <rFont val="Times New Roman"/>
            <family val="1"/>
          </rPr>
          <t xml:space="preserve"> de la</t>
        </r>
        <r>
          <rPr>
            <b/>
            <sz val="10"/>
            <color indexed="81"/>
            <rFont val="Times New Roman"/>
            <family val="1"/>
          </rPr>
          <t xml:space="preserve"> lettre C- </t>
        </r>
        <r>
          <rPr>
            <sz val="10"/>
            <color indexed="81"/>
            <rFont val="Times New Roman"/>
            <family val="1"/>
          </rPr>
          <t>et du</t>
        </r>
        <r>
          <rPr>
            <b/>
            <sz val="10"/>
            <color indexed="81"/>
            <rFont val="Times New Roman"/>
            <family val="1"/>
          </rPr>
          <t xml:space="preserve"> Nombre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Produits </t>
        </r>
        <r>
          <rPr>
            <sz val="10"/>
            <color indexed="81"/>
            <rFont val="Times New Roman"/>
            <family val="1"/>
          </rPr>
          <t>par</t>
        </r>
        <r>
          <rPr>
            <b/>
            <sz val="10"/>
            <color indexed="81"/>
            <rFont val="Times New Roman"/>
            <family val="1"/>
          </rPr>
          <t xml:space="preserve"> Colis. Soit sous la </t>
        </r>
        <r>
          <rPr>
            <b/>
            <sz val="10"/>
            <color indexed="10"/>
            <rFont val="Times New Roman"/>
            <family val="1"/>
          </rPr>
          <t>Forme Suivante : 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GOBELET PLASTIQUE PSE BLANC 20 CL C-1000). Cela signifie que il y a 1000 gobelet en plastique blanc de 20 CL par colis.</t>
        </r>
      </text>
    </comment>
    <comment ref="AG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AH écrivez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Chiffres</t>
        </r>
        <r>
          <rPr>
            <sz val="10"/>
            <color indexed="81"/>
            <rFont val="Times New Roman"/>
            <family val="1"/>
          </rPr>
          <t xml:space="preserve"> le</t>
        </r>
        <r>
          <rPr>
            <b/>
            <sz val="10"/>
            <color indexed="81"/>
            <rFont val="Times New Roman"/>
            <family val="1"/>
          </rPr>
          <t xml:space="preserve"> Nombre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Produit Contenu </t>
        </r>
        <r>
          <rPr>
            <sz val="10"/>
            <color indexed="81"/>
            <rFont val="Times New Roman"/>
            <family val="1"/>
          </rPr>
          <t>dans</t>
        </r>
        <r>
          <rPr>
            <b/>
            <sz val="10"/>
            <color indexed="81"/>
            <rFont val="Times New Roman"/>
            <family val="1"/>
          </rPr>
          <t xml:space="preserve"> 1 Colis (Colisage)</t>
        </r>
      </text>
    </comment>
    <comment ref="AH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AI indiquez </t>
        </r>
        <r>
          <rPr>
            <sz val="10"/>
            <color indexed="81"/>
            <rFont val="Times New Roman"/>
            <family val="1"/>
          </rPr>
          <t>si le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sz val="10"/>
            <color indexed="81"/>
            <rFont val="Times New Roman"/>
            <family val="1"/>
          </rPr>
          <t xml:space="preserve">est </t>
        </r>
        <r>
          <rPr>
            <b/>
            <sz val="10"/>
            <color indexed="81"/>
            <rFont val="Times New Roman"/>
            <family val="1"/>
          </rPr>
          <t xml:space="preserve">Personnalisable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Sélectionnant "OUI"</t>
        </r>
        <r>
          <rPr>
            <sz val="10"/>
            <color indexed="81"/>
            <rFont val="Times New Roman"/>
            <family val="1"/>
          </rPr>
          <t xml:space="preserve"> ou</t>
        </r>
        <r>
          <rPr>
            <b/>
            <sz val="10"/>
            <color indexed="81"/>
            <rFont val="Times New Roman"/>
            <family val="1"/>
          </rPr>
          <t xml:space="preserve"> "NON" </t>
        </r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Liste Déroulante ci-dessous. </t>
        </r>
        <r>
          <rPr>
            <sz val="10"/>
            <color indexed="81"/>
            <rFont val="Times New Roman"/>
            <family val="1"/>
          </rPr>
          <t>Si vous</t>
        </r>
        <r>
          <rPr>
            <b/>
            <sz val="10"/>
            <color indexed="81"/>
            <rFont val="Times New Roman"/>
            <family val="1"/>
          </rPr>
          <t xml:space="preserve"> Sélectionnez "NON" Passer </t>
        </r>
        <r>
          <rPr>
            <sz val="10"/>
            <color indexed="81"/>
            <rFont val="Times New Roman"/>
            <family val="1"/>
          </rPr>
          <t xml:space="preserve">à la </t>
        </r>
        <r>
          <rPr>
            <b/>
            <sz val="10"/>
            <color indexed="81"/>
            <rFont val="Times New Roman"/>
            <family val="1"/>
          </rPr>
          <t>Colonne AK</t>
        </r>
      </text>
    </comment>
    <comment ref="AI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AJ indiquez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Chiffres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Nombre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Produit Minimum </t>
        </r>
        <r>
          <rPr>
            <sz val="10"/>
            <color indexed="81"/>
            <rFont val="Times New Roman"/>
            <family val="1"/>
          </rPr>
          <t>a</t>
        </r>
        <r>
          <rPr>
            <b/>
            <sz val="10"/>
            <color indexed="81"/>
            <rFont val="Times New Roman"/>
            <family val="1"/>
          </rPr>
          <t xml:space="preserve"> Commander </t>
        </r>
        <r>
          <rPr>
            <sz val="10"/>
            <color indexed="81"/>
            <rFont val="Times New Roman"/>
            <family val="1"/>
          </rPr>
          <t xml:space="preserve">pour </t>
        </r>
        <r>
          <rPr>
            <b/>
            <sz val="10"/>
            <color indexed="81"/>
            <rFont val="Times New Roman"/>
            <family val="1"/>
          </rPr>
          <t>Pouvoir</t>
        </r>
        <r>
          <rPr>
            <sz val="10"/>
            <color indexed="81"/>
            <rFont val="Times New Roman"/>
            <family val="1"/>
          </rPr>
          <t xml:space="preserve"> les faire </t>
        </r>
        <r>
          <rPr>
            <b/>
            <sz val="10"/>
            <color indexed="81"/>
            <rFont val="Times New Roman"/>
            <family val="1"/>
          </rPr>
          <t xml:space="preserve">Personnalisé Gratuitement. </t>
        </r>
        <r>
          <rPr>
            <b/>
            <sz val="10"/>
            <color indexed="10"/>
            <rFont val="Times New Roman"/>
            <family val="1"/>
          </rPr>
          <t>(A REMPLIR SEULEMENT SI LE PRODUIT EST PERSONNALISABLE AI = "OUI")</t>
        </r>
      </text>
    </comment>
    <comment ref="AJ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AK écrivez</t>
        </r>
        <r>
          <rPr>
            <sz val="10"/>
            <color indexed="81"/>
            <rFont val="Times New Roman"/>
            <family val="1"/>
          </rPr>
          <t xml:space="preserve"> la </t>
        </r>
        <r>
          <rPr>
            <b/>
            <sz val="10"/>
            <color indexed="81"/>
            <rFont val="Times New Roman"/>
            <family val="1"/>
          </rPr>
          <t>Date</t>
        </r>
        <r>
          <rPr>
            <sz val="10"/>
            <color indexed="81"/>
            <rFont val="Times New Roman"/>
            <family val="1"/>
          </rPr>
          <t xml:space="preserve"> à </t>
        </r>
        <r>
          <rPr>
            <b/>
            <sz val="10"/>
            <color indexed="81"/>
            <rFont val="Times New Roman"/>
            <family val="1"/>
          </rPr>
          <t>Laquelle</t>
        </r>
        <r>
          <rPr>
            <sz val="10"/>
            <color indexed="81"/>
            <rFont val="Times New Roman"/>
            <family val="1"/>
          </rPr>
          <t xml:space="preserve"> les </t>
        </r>
        <r>
          <rPr>
            <b/>
            <sz val="10"/>
            <color indexed="81"/>
            <rFont val="Times New Roman"/>
            <family val="1"/>
          </rPr>
          <t>Echantillons</t>
        </r>
        <r>
          <rPr>
            <sz val="10"/>
            <color indexed="81"/>
            <rFont val="Times New Roman"/>
            <family val="1"/>
          </rPr>
          <t xml:space="preserve"> ont </t>
        </r>
        <r>
          <rPr>
            <b/>
            <sz val="10"/>
            <color indexed="81"/>
            <rFont val="Times New Roman"/>
            <family val="1"/>
          </rPr>
          <t xml:space="preserve">été Envoyés sous le </t>
        </r>
        <r>
          <rPr>
            <b/>
            <sz val="10"/>
            <color indexed="10"/>
            <rFont val="Times New Roman"/>
            <family val="1"/>
          </rPr>
          <t>Format Suivant :           (ex: 07/01/2016)</t>
        </r>
        <r>
          <rPr>
            <sz val="10"/>
            <color indexed="81"/>
            <rFont val="Times New Roman"/>
            <family val="1"/>
          </rPr>
          <t xml:space="preserve">
</t>
        </r>
      </text>
    </comment>
    <comment ref="AK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AL précisez</t>
        </r>
        <r>
          <rPr>
            <sz val="10"/>
            <color indexed="81"/>
            <rFont val="Times New Roman"/>
            <family val="1"/>
          </rPr>
          <t xml:space="preserve"> le</t>
        </r>
        <r>
          <rPr>
            <b/>
            <sz val="10"/>
            <color indexed="81"/>
            <rFont val="Times New Roman"/>
            <family val="1"/>
          </rPr>
          <t xml:space="preserve"> Mode </t>
        </r>
        <r>
          <rPr>
            <sz val="10"/>
            <color indexed="81"/>
            <rFont val="Times New Roman"/>
            <family val="1"/>
          </rPr>
          <t>d'</t>
        </r>
        <r>
          <rPr>
            <b/>
            <sz val="10"/>
            <color indexed="81"/>
            <rFont val="Times New Roman"/>
            <family val="1"/>
          </rPr>
          <t xml:space="preserve">Envoi Utilisé </t>
        </r>
        <r>
          <rPr>
            <sz val="10"/>
            <color indexed="81"/>
            <rFont val="Times New Roman"/>
            <family val="1"/>
          </rPr>
          <t>pour les</t>
        </r>
        <r>
          <rPr>
            <b/>
            <sz val="10"/>
            <color indexed="81"/>
            <rFont val="Times New Roman"/>
            <family val="1"/>
          </rPr>
          <t xml:space="preserve"> Echantillons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écrivant la 1 ère Lettre </t>
        </r>
        <r>
          <rPr>
            <sz val="10"/>
            <color indexed="81"/>
            <rFont val="Times New Roman"/>
            <family val="1"/>
          </rPr>
          <t xml:space="preserve">de </t>
        </r>
        <r>
          <rPr>
            <b/>
            <sz val="10"/>
            <color indexed="81"/>
            <rFont val="Times New Roman"/>
            <family val="1"/>
          </rPr>
          <t xml:space="preserve">Chaque Mode d'Envoi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Majuscule         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Courrier, Courrier recommandé, Colissimo, Chronopost, DHL….)</t>
        </r>
      </text>
    </comment>
    <comment ref="AL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AM écrivez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Chiffres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Délai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Livraison Prévu </t>
        </r>
        <r>
          <rPr>
            <sz val="10"/>
            <color indexed="81"/>
            <rFont val="Times New Roman"/>
            <family val="1"/>
          </rPr>
          <t xml:space="preserve">en </t>
        </r>
        <r>
          <rPr>
            <b/>
            <sz val="10"/>
            <color indexed="81"/>
            <rFont val="Times New Roman"/>
            <family val="1"/>
          </rPr>
          <t xml:space="preserve">Nombre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Jours Ouvrés</t>
        </r>
      </text>
    </comment>
    <comment ref="AM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AN écrivez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Chiffres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>Nombre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d'Echantillon(s) Envoyé(s)</t>
        </r>
        <r>
          <rPr>
            <sz val="10"/>
            <color indexed="81"/>
            <rFont val="Times New Roman"/>
            <family val="1"/>
          </rPr>
          <t xml:space="preserve"> 
</t>
        </r>
      </text>
    </comment>
    <comment ref="AN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AO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écrivez</t>
        </r>
        <r>
          <rPr>
            <sz val="10"/>
            <color indexed="81"/>
            <rFont val="Times New Roman"/>
            <family val="1"/>
          </rPr>
          <t xml:space="preserve"> la </t>
        </r>
        <r>
          <rPr>
            <b/>
            <sz val="10"/>
            <color indexed="81"/>
            <rFont val="Times New Roman"/>
            <family val="1"/>
          </rPr>
          <t xml:space="preserve">Valeur Totale en euros </t>
        </r>
        <r>
          <rPr>
            <sz val="10"/>
            <color indexed="81"/>
            <rFont val="Times New Roman"/>
            <family val="1"/>
          </rPr>
          <t xml:space="preserve">de la </t>
        </r>
        <r>
          <rPr>
            <b/>
            <sz val="10"/>
            <color indexed="81"/>
            <rFont val="Times New Roman"/>
            <family val="1"/>
          </rPr>
          <t>Marchandise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Envoyée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Echantillon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O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AP écrivez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Coût d'Envoi </t>
        </r>
        <r>
          <rPr>
            <sz val="10"/>
            <color indexed="81"/>
            <rFont val="Times New Roman"/>
            <family val="1"/>
          </rPr>
          <t>des</t>
        </r>
        <r>
          <rPr>
            <b/>
            <sz val="10"/>
            <color indexed="81"/>
            <rFont val="Times New Roman"/>
            <family val="1"/>
          </rPr>
          <t xml:space="preserve"> Echantillons en euros</t>
        </r>
      </text>
    </comment>
    <comment ref="AP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AQ écrivez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>Nom</t>
        </r>
        <r>
          <rPr>
            <sz val="10"/>
            <color indexed="81"/>
            <rFont val="Times New Roman"/>
            <family val="1"/>
          </rPr>
          <t xml:space="preserve"> de la </t>
        </r>
        <r>
          <rPr>
            <b/>
            <sz val="10"/>
            <color indexed="81"/>
            <rFont val="Times New Roman"/>
            <family val="1"/>
          </rPr>
          <t>Personne</t>
        </r>
        <r>
          <rPr>
            <sz val="10"/>
            <color indexed="81"/>
            <rFont val="Times New Roman"/>
            <family val="1"/>
          </rPr>
          <t xml:space="preserve"> en</t>
        </r>
        <r>
          <rPr>
            <b/>
            <sz val="10"/>
            <color indexed="81"/>
            <rFont val="Times New Roman"/>
            <family val="1"/>
          </rPr>
          <t xml:space="preserve"> Charge</t>
        </r>
        <r>
          <rPr>
            <sz val="10"/>
            <color indexed="81"/>
            <rFont val="Times New Roman"/>
            <family val="1"/>
          </rPr>
          <t xml:space="preserve"> du </t>
        </r>
        <r>
          <rPr>
            <b/>
            <sz val="10"/>
            <color indexed="81"/>
            <rFont val="Times New Roman"/>
            <family val="1"/>
          </rPr>
          <t>Dossier concernant la Demande d'Echantillon</t>
        </r>
        <r>
          <rPr>
            <sz val="10"/>
            <color indexed="81"/>
            <rFont val="Times New Roman"/>
            <family val="1"/>
          </rPr>
          <t xml:space="preserve"> chez le </t>
        </r>
        <r>
          <rPr>
            <b/>
            <sz val="10"/>
            <color indexed="81"/>
            <rFont val="Times New Roman"/>
            <family val="1"/>
          </rPr>
          <t xml:space="preserve">Fournisseur. En mettant </t>
        </r>
        <r>
          <rPr>
            <sz val="10"/>
            <color indexed="81"/>
            <rFont val="Times New Roman"/>
            <family val="1"/>
          </rPr>
          <t>une</t>
        </r>
        <r>
          <rPr>
            <b/>
            <sz val="10"/>
            <color indexed="81"/>
            <rFont val="Times New Roman"/>
            <family val="1"/>
          </rPr>
          <t xml:space="preserve"> Majuscule à la 1ère Lettre </t>
        </r>
        <r>
          <rPr>
            <sz val="10"/>
            <color indexed="81"/>
            <rFont val="Times New Roman"/>
            <family val="1"/>
          </rPr>
          <t>de son</t>
        </r>
        <r>
          <rPr>
            <b/>
            <sz val="10"/>
            <color indexed="81"/>
            <rFont val="Times New Roman"/>
            <family val="1"/>
          </rPr>
          <t xml:space="preserve"> Prénom </t>
        </r>
        <r>
          <rPr>
            <sz val="10"/>
            <color indexed="81"/>
            <rFont val="Times New Roman"/>
            <family val="1"/>
          </rPr>
          <t xml:space="preserve">et en </t>
        </r>
        <r>
          <rPr>
            <b/>
            <sz val="10"/>
            <color indexed="81"/>
            <rFont val="Times New Roman"/>
            <family val="1"/>
          </rPr>
          <t xml:space="preserve">écrivant </t>
        </r>
        <r>
          <rPr>
            <sz val="10"/>
            <color indexed="81"/>
            <rFont val="Times New Roman"/>
            <family val="1"/>
          </rPr>
          <t>son</t>
        </r>
        <r>
          <rPr>
            <b/>
            <sz val="10"/>
            <color indexed="81"/>
            <rFont val="Times New Roman"/>
            <family val="1"/>
          </rPr>
          <t xml:space="preserve"> Nom</t>
        </r>
        <r>
          <rPr>
            <sz val="10"/>
            <color indexed="81"/>
            <rFont val="Times New Roman"/>
            <family val="1"/>
          </rPr>
          <t xml:space="preserve"> en </t>
        </r>
        <r>
          <rPr>
            <b/>
            <sz val="10"/>
            <color indexed="81"/>
            <rFont val="Times New Roman"/>
            <family val="1"/>
          </rPr>
          <t>Majuscules</t>
        </r>
        <r>
          <rPr>
            <sz val="10"/>
            <color indexed="81"/>
            <rFont val="Times New Roman"/>
            <family val="1"/>
          </rPr>
          <t xml:space="preserve">
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Antoine DUVAL)</t>
        </r>
      </text>
    </comment>
    <comment ref="AQ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AR écrivez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Numéro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Téléphone </t>
        </r>
        <r>
          <rPr>
            <sz val="10"/>
            <color indexed="81"/>
            <rFont val="Times New Roman"/>
            <family val="1"/>
          </rPr>
          <t xml:space="preserve">de la </t>
        </r>
        <r>
          <rPr>
            <b/>
            <sz val="10"/>
            <color indexed="81"/>
            <rFont val="Times New Roman"/>
            <family val="1"/>
          </rPr>
          <t xml:space="preserve">Personne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Charge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Dossier concernant </t>
        </r>
        <r>
          <rPr>
            <sz val="10"/>
            <color indexed="81"/>
            <rFont val="Times New Roman"/>
            <family val="1"/>
          </rPr>
          <t xml:space="preserve">la </t>
        </r>
        <r>
          <rPr>
            <b/>
            <sz val="10"/>
            <color indexed="81"/>
            <rFont val="Times New Roman"/>
            <family val="1"/>
          </rPr>
          <t xml:space="preserve">Demande </t>
        </r>
        <r>
          <rPr>
            <sz val="10"/>
            <color indexed="81"/>
            <rFont val="Times New Roman"/>
            <family val="1"/>
          </rPr>
          <t>d'</t>
        </r>
        <r>
          <rPr>
            <b/>
            <sz val="10"/>
            <color indexed="81"/>
            <rFont val="Times New Roman"/>
            <family val="1"/>
          </rPr>
          <t>Echantillon</t>
        </r>
        <r>
          <rPr>
            <sz val="10"/>
            <color indexed="81"/>
            <rFont val="Times New Roman"/>
            <family val="1"/>
          </rPr>
          <t xml:space="preserve"> chez le</t>
        </r>
        <r>
          <rPr>
            <b/>
            <sz val="10"/>
            <color indexed="81"/>
            <rFont val="Times New Roman"/>
            <family val="1"/>
          </rPr>
          <t xml:space="preserve"> Fournisseur sous le </t>
        </r>
        <r>
          <rPr>
            <b/>
            <sz val="10"/>
            <color indexed="10"/>
            <rFont val="Times New Roman"/>
            <family val="1"/>
          </rPr>
          <t>Format Suivant :</t>
        </r>
        <r>
          <rPr>
            <b/>
            <sz val="10"/>
            <color indexed="81"/>
            <rFont val="Times New Roman"/>
            <family val="1"/>
          </rPr>
          <t xml:space="preserve">           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02 74 65 42 31)</t>
        </r>
      </text>
    </comment>
    <comment ref="AR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AS écrivez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Date </t>
        </r>
        <r>
          <rPr>
            <sz val="10"/>
            <color indexed="81"/>
            <rFont val="Times New Roman"/>
            <family val="1"/>
          </rPr>
          <t xml:space="preserve">de </t>
        </r>
        <r>
          <rPr>
            <b/>
            <sz val="10"/>
            <color indexed="81"/>
            <rFont val="Times New Roman"/>
            <family val="1"/>
          </rPr>
          <t xml:space="preserve">Réception </t>
        </r>
        <r>
          <rPr>
            <sz val="10"/>
            <color indexed="81"/>
            <rFont val="Times New Roman"/>
            <family val="1"/>
          </rPr>
          <t>des</t>
        </r>
        <r>
          <rPr>
            <b/>
            <sz val="10"/>
            <color indexed="81"/>
            <rFont val="Times New Roman"/>
            <family val="1"/>
          </rPr>
          <t xml:space="preserve"> Echantillons </t>
        </r>
        <r>
          <rPr>
            <sz val="10"/>
            <color indexed="81"/>
            <rFont val="Times New Roman"/>
            <family val="1"/>
          </rPr>
          <t>au</t>
        </r>
        <r>
          <rPr>
            <b/>
            <sz val="10"/>
            <color indexed="81"/>
            <rFont val="Times New Roman"/>
            <family val="1"/>
          </rPr>
          <t xml:space="preserve"> Sein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DAFG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Casino sous le </t>
        </r>
        <r>
          <rPr>
            <b/>
            <sz val="10"/>
            <color indexed="10"/>
            <rFont val="Times New Roman"/>
            <family val="1"/>
          </rPr>
          <t>Format Suivant :               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10/01/2016)</t>
        </r>
      </text>
    </comment>
    <comment ref="AS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AT écrivez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Chiffres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Nombre </t>
        </r>
        <r>
          <rPr>
            <sz val="10"/>
            <color indexed="81"/>
            <rFont val="Times New Roman"/>
            <family val="1"/>
          </rPr>
          <t>d'</t>
        </r>
        <r>
          <rPr>
            <b/>
            <sz val="10"/>
            <color indexed="81"/>
            <rFont val="Times New Roman"/>
            <family val="1"/>
          </rPr>
          <t xml:space="preserve">Echantillons Reçus </t>
        </r>
        <r>
          <rPr>
            <sz val="10"/>
            <color indexed="81"/>
            <rFont val="Times New Roman"/>
            <family val="1"/>
          </rPr>
          <t xml:space="preserve">au </t>
        </r>
        <r>
          <rPr>
            <b/>
            <sz val="10"/>
            <color indexed="81"/>
            <rFont val="Times New Roman"/>
            <family val="1"/>
          </rPr>
          <t xml:space="preserve">Sein </t>
        </r>
        <r>
          <rPr>
            <sz val="10"/>
            <color indexed="81"/>
            <rFont val="Times New Roman"/>
            <family val="1"/>
          </rPr>
          <t xml:space="preserve">de la </t>
        </r>
        <r>
          <rPr>
            <b/>
            <sz val="10"/>
            <color indexed="81"/>
            <rFont val="Times New Roman"/>
            <family val="1"/>
          </rPr>
          <t>DAFG</t>
        </r>
        <r>
          <rPr>
            <sz val="10"/>
            <color indexed="81"/>
            <rFont val="Times New Roman"/>
            <family val="1"/>
          </rPr>
          <t xml:space="preserve"> de </t>
        </r>
        <r>
          <rPr>
            <b/>
            <sz val="10"/>
            <color indexed="81"/>
            <rFont val="Times New Roman"/>
            <family val="1"/>
          </rPr>
          <t>Casino</t>
        </r>
      </text>
    </comment>
    <comment ref="AT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AU attribuer un numéro à cet échantillon sous la forme suivante pour un produit logoté : </t>
        </r>
        <r>
          <rPr>
            <b/>
            <sz val="11"/>
            <color indexed="10"/>
            <rFont val="Times New Roman"/>
            <family val="1"/>
          </rPr>
          <t xml:space="preserve">E -Corespondance fournisseur (voir onglet liste déroulante) - Référence fournisseur- L-Corespondance concept -C- Nombre de produits par colis. Pour un produit non logoté ne pas mettre le L ni la corespondance concept. 
</t>
        </r>
        <r>
          <rPr>
            <b/>
            <u/>
            <sz val="11"/>
            <color indexed="10"/>
            <rFont val="Times New Roman"/>
            <family val="1"/>
          </rPr>
          <t>(EX:</t>
        </r>
        <r>
          <rPr>
            <b/>
            <sz val="11"/>
            <color indexed="10"/>
            <rFont val="Times New Roman"/>
            <family val="1"/>
          </rPr>
          <t>E-FI-123465-L-R2C-C-500 ou bien E-FI-123465-C-500 si ce produit n'est pas logoté)</t>
        </r>
      </text>
    </comment>
    <comment ref="AU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AV Sélectionnez </t>
        </r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 : "OUI" Si</t>
        </r>
        <r>
          <rPr>
            <sz val="10"/>
            <color indexed="81"/>
            <rFont val="Times New Roman"/>
            <family val="1"/>
          </rPr>
          <t xml:space="preserve"> vous avez</t>
        </r>
        <r>
          <rPr>
            <b/>
            <sz val="10"/>
            <color indexed="81"/>
            <rFont val="Times New Roman"/>
            <family val="1"/>
          </rPr>
          <t xml:space="preserve"> Reçu</t>
        </r>
        <r>
          <rPr>
            <sz val="10"/>
            <color indexed="81"/>
            <rFont val="Times New Roman"/>
            <family val="1"/>
          </rPr>
          <t xml:space="preserve"> la</t>
        </r>
        <r>
          <rPr>
            <b/>
            <sz val="10"/>
            <color indexed="81"/>
            <rFont val="Times New Roman"/>
            <family val="1"/>
          </rPr>
          <t xml:space="preserve"> Fiche Technique </t>
        </r>
        <r>
          <rPr>
            <sz val="10"/>
            <color indexed="81"/>
            <rFont val="Times New Roman"/>
            <family val="1"/>
          </rPr>
          <t>du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sz val="10"/>
            <color indexed="81"/>
            <rFont val="Times New Roman"/>
            <family val="1"/>
          </rPr>
          <t>avec les</t>
        </r>
        <r>
          <rPr>
            <b/>
            <sz val="10"/>
            <color indexed="81"/>
            <rFont val="Times New Roman"/>
            <family val="1"/>
          </rPr>
          <t xml:space="preserve"> Echantillons </t>
        </r>
        <r>
          <rPr>
            <sz val="10"/>
            <color indexed="81"/>
            <rFont val="Times New Roman"/>
            <family val="1"/>
          </rPr>
          <t>ou</t>
        </r>
        <r>
          <rPr>
            <b/>
            <sz val="10"/>
            <color indexed="81"/>
            <rFont val="Times New Roman"/>
            <family val="1"/>
          </rPr>
          <t xml:space="preserve"> "NON" Si</t>
        </r>
        <r>
          <rPr>
            <sz val="10"/>
            <color indexed="81"/>
            <rFont val="Times New Roman"/>
            <family val="1"/>
          </rPr>
          <t xml:space="preserve"> vous n'avez </t>
        </r>
        <r>
          <rPr>
            <b/>
            <sz val="10"/>
            <color indexed="81"/>
            <rFont val="Times New Roman"/>
            <family val="1"/>
          </rPr>
          <t xml:space="preserve">Pas Reçu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Fiche Technique </t>
        </r>
        <r>
          <rPr>
            <sz val="10"/>
            <color indexed="81"/>
            <rFont val="Times New Roman"/>
            <family val="1"/>
          </rPr>
          <t xml:space="preserve">du </t>
        </r>
        <r>
          <rPr>
            <b/>
            <sz val="10"/>
            <color indexed="81"/>
            <rFont val="Times New Roman"/>
            <family val="1"/>
          </rPr>
          <t xml:space="preserve">Produit </t>
        </r>
        <r>
          <rPr>
            <sz val="10"/>
            <color indexed="81"/>
            <rFont val="Times New Roman"/>
            <family val="1"/>
          </rPr>
          <t>avec les</t>
        </r>
        <r>
          <rPr>
            <b/>
            <sz val="10"/>
            <color indexed="81"/>
            <rFont val="Times New Roman"/>
            <family val="1"/>
          </rPr>
          <t xml:space="preserve"> Echantillons</t>
        </r>
      </text>
    </comment>
    <comment ref="AV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AW Sélectionnez </t>
        </r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Liste Déroulante ci-dessous : "OUI" Si </t>
        </r>
        <r>
          <rPr>
            <sz val="10"/>
            <color indexed="81"/>
            <rFont val="Times New Roman"/>
            <family val="1"/>
          </rPr>
          <t xml:space="preserve">vous avez </t>
        </r>
        <r>
          <rPr>
            <b/>
            <sz val="10"/>
            <color indexed="81"/>
            <rFont val="Times New Roman"/>
            <family val="1"/>
          </rPr>
          <t xml:space="preserve">Reçu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Fiche Logistique</t>
        </r>
        <r>
          <rPr>
            <sz val="10"/>
            <color indexed="81"/>
            <rFont val="Times New Roman"/>
            <family val="1"/>
          </rPr>
          <t xml:space="preserve"> avec les</t>
        </r>
        <r>
          <rPr>
            <b/>
            <sz val="10"/>
            <color indexed="81"/>
            <rFont val="Times New Roman"/>
            <family val="1"/>
          </rPr>
          <t xml:space="preserve"> Echantillons</t>
        </r>
        <r>
          <rPr>
            <sz val="10"/>
            <color indexed="81"/>
            <rFont val="Times New Roman"/>
            <family val="1"/>
          </rPr>
          <t xml:space="preserve"> ou</t>
        </r>
        <r>
          <rPr>
            <b/>
            <sz val="10"/>
            <color indexed="81"/>
            <rFont val="Times New Roman"/>
            <family val="1"/>
          </rPr>
          <t xml:space="preserve"> "NON" Si </t>
        </r>
        <r>
          <rPr>
            <sz val="10"/>
            <color indexed="81"/>
            <rFont val="Times New Roman"/>
            <family val="1"/>
          </rPr>
          <t>vous n'avez</t>
        </r>
        <r>
          <rPr>
            <b/>
            <sz val="10"/>
            <color indexed="81"/>
            <rFont val="Times New Roman"/>
            <family val="1"/>
          </rPr>
          <t xml:space="preserve"> Pas Reçu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Fiche Logistique</t>
        </r>
        <r>
          <rPr>
            <sz val="10"/>
            <color indexed="81"/>
            <rFont val="Times New Roman"/>
            <family val="1"/>
          </rPr>
          <t xml:space="preserve"> avec les</t>
        </r>
        <r>
          <rPr>
            <b/>
            <sz val="10"/>
            <color indexed="81"/>
            <rFont val="Times New Roman"/>
            <family val="1"/>
          </rPr>
          <t xml:space="preserve"> Echantillons</t>
        </r>
      </text>
    </comment>
    <comment ref="AW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Colonne AX Sélectionnez </t>
        </r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 xml:space="preserve">Liste Déroulante ci-dessous : "OUI" Si </t>
        </r>
        <r>
          <rPr>
            <sz val="10"/>
            <color indexed="81"/>
            <rFont val="Times New Roman"/>
            <family val="1"/>
          </rPr>
          <t>après l'avoir</t>
        </r>
        <r>
          <rPr>
            <b/>
            <sz val="10"/>
            <color indexed="81"/>
            <rFont val="Times New Roman"/>
            <family val="1"/>
          </rPr>
          <t xml:space="preserve"> Testé, l'Echantillon Répond </t>
        </r>
        <r>
          <rPr>
            <sz val="10"/>
            <color indexed="81"/>
            <rFont val="Times New Roman"/>
            <family val="1"/>
          </rPr>
          <t>à</t>
        </r>
        <r>
          <rPr>
            <b/>
            <sz val="10"/>
            <color indexed="81"/>
            <rFont val="Times New Roman"/>
            <family val="1"/>
          </rPr>
          <t xml:space="preserve"> Tous </t>
        </r>
        <r>
          <rPr>
            <sz val="10"/>
            <color indexed="81"/>
            <rFont val="Times New Roman"/>
            <family val="1"/>
          </rPr>
          <t xml:space="preserve">les </t>
        </r>
        <r>
          <rPr>
            <b/>
            <sz val="10"/>
            <color indexed="81"/>
            <rFont val="Times New Roman"/>
            <family val="1"/>
          </rPr>
          <t xml:space="preserve">Besoins Exprimés  Et Passez </t>
        </r>
        <r>
          <rPr>
            <sz val="10"/>
            <color indexed="81"/>
            <rFont val="Times New Roman"/>
            <family val="1"/>
          </rPr>
          <t xml:space="preserve">à la </t>
        </r>
        <r>
          <rPr>
            <b/>
            <sz val="10"/>
            <color indexed="81"/>
            <rFont val="Times New Roman"/>
            <family val="1"/>
          </rPr>
          <t>Colonne AZ. Sinan Sélectionnez "NON" Si l'Echantillon Ne Répond Pas</t>
        </r>
        <r>
          <rPr>
            <sz val="10"/>
            <color indexed="81"/>
            <rFont val="Times New Roman"/>
            <family val="1"/>
          </rPr>
          <t xml:space="preserve"> à</t>
        </r>
        <r>
          <rPr>
            <b/>
            <sz val="10"/>
            <color indexed="81"/>
            <rFont val="Times New Roman"/>
            <family val="1"/>
          </rPr>
          <t xml:space="preserve"> Tous </t>
        </r>
        <r>
          <rPr>
            <sz val="10"/>
            <color indexed="81"/>
            <rFont val="Times New Roman"/>
            <family val="1"/>
          </rPr>
          <t>les</t>
        </r>
        <r>
          <rPr>
            <b/>
            <sz val="10"/>
            <color indexed="81"/>
            <rFont val="Times New Roman"/>
            <family val="1"/>
          </rPr>
          <t xml:space="preserve"> Besoins Exprimés et passez à la Colonne AY</t>
        </r>
      </text>
    </comment>
    <comment ref="AX1" authorId="0">
      <text>
        <r>
          <rPr>
            <sz val="10"/>
            <color indexed="81"/>
            <rFont val="Times New Roman"/>
            <family val="1"/>
          </rPr>
          <t xml:space="preserve">Dans la </t>
        </r>
        <r>
          <rPr>
            <b/>
            <sz val="10"/>
            <color indexed="81"/>
            <rFont val="Times New Roman"/>
            <family val="1"/>
          </rPr>
          <t>Colonne AY Si</t>
        </r>
        <r>
          <rPr>
            <sz val="10"/>
            <color indexed="81"/>
            <rFont val="Times New Roman"/>
            <family val="1"/>
          </rPr>
          <t xml:space="preserve"> l'</t>
        </r>
        <r>
          <rPr>
            <b/>
            <sz val="10"/>
            <color indexed="81"/>
            <rFont val="Times New Roman"/>
            <family val="1"/>
          </rPr>
          <t>Echantillon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Ne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Répond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Pas</t>
        </r>
        <r>
          <rPr>
            <sz val="10"/>
            <color indexed="81"/>
            <rFont val="Times New Roman"/>
            <family val="1"/>
          </rPr>
          <t xml:space="preserve"> à </t>
        </r>
        <r>
          <rPr>
            <b/>
            <sz val="10"/>
            <color indexed="81"/>
            <rFont val="Times New Roman"/>
            <family val="1"/>
          </rPr>
          <t>Tous</t>
        </r>
        <r>
          <rPr>
            <sz val="10"/>
            <color indexed="81"/>
            <rFont val="Times New Roman"/>
            <family val="1"/>
          </rPr>
          <t xml:space="preserve"> les </t>
        </r>
        <r>
          <rPr>
            <b/>
            <sz val="10"/>
            <color indexed="81"/>
            <rFont val="Times New Roman"/>
            <family val="1"/>
          </rPr>
          <t>Besoins Exprimés</t>
        </r>
        <r>
          <rPr>
            <sz val="10"/>
            <color indexed="81"/>
            <rFont val="Times New Roman"/>
            <family val="1"/>
          </rPr>
          <t xml:space="preserve">. Alors </t>
        </r>
        <r>
          <rPr>
            <b/>
            <sz val="10"/>
            <color indexed="81"/>
            <rFont val="Times New Roman"/>
            <family val="1"/>
          </rPr>
          <t>écrivez</t>
        </r>
        <r>
          <rPr>
            <sz val="10"/>
            <color indexed="81"/>
            <rFont val="Times New Roman"/>
            <family val="1"/>
          </rPr>
          <t xml:space="preserve"> la ou les</t>
        </r>
        <r>
          <rPr>
            <b/>
            <sz val="10"/>
            <color indexed="81"/>
            <rFont val="Times New Roman"/>
            <family val="1"/>
          </rPr>
          <t xml:space="preserve"> Raisons Pour Lesquelles l'échantillon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>Ne Répond Pas</t>
        </r>
        <r>
          <rPr>
            <sz val="10"/>
            <color indexed="81"/>
            <rFont val="Times New Roman"/>
            <family val="1"/>
          </rPr>
          <t xml:space="preserve"> à </t>
        </r>
        <r>
          <rPr>
            <b/>
            <sz val="10"/>
            <color indexed="81"/>
            <rFont val="Times New Roman"/>
            <family val="1"/>
          </rPr>
          <t>vos Besoins. Afin d'aider la DAFG à trouver l'échantillon qui répondrai à vos besoins.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Y1" authorId="0">
      <text>
        <r>
          <rPr>
            <sz val="10"/>
            <color indexed="81"/>
            <rFont val="Times New Roman"/>
            <family val="1"/>
          </rPr>
          <t>Dans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Colonne AZ Ecrivez </t>
        </r>
        <r>
          <rPr>
            <sz val="10"/>
            <color indexed="81"/>
            <rFont val="Times New Roman"/>
            <family val="1"/>
          </rPr>
          <t xml:space="preserve">le </t>
        </r>
        <r>
          <rPr>
            <b/>
            <sz val="10"/>
            <color indexed="81"/>
            <rFont val="Times New Roman"/>
            <family val="1"/>
          </rPr>
          <t xml:space="preserve">Nombre Unitaire </t>
        </r>
        <r>
          <rPr>
            <sz val="10"/>
            <color indexed="81"/>
            <rFont val="Times New Roman"/>
            <family val="1"/>
          </rPr>
          <t xml:space="preserve">de </t>
        </r>
        <r>
          <rPr>
            <b/>
            <sz val="10"/>
            <color indexed="81"/>
            <rFont val="Times New Roman"/>
            <family val="1"/>
          </rPr>
          <t>Produits Recquis</t>
        </r>
        <r>
          <rPr>
            <sz val="10"/>
            <color indexed="81"/>
            <rFont val="Times New Roman"/>
            <family val="1"/>
          </rPr>
          <t xml:space="preserve"> pour </t>
        </r>
        <r>
          <rPr>
            <b/>
            <sz val="10"/>
            <color indexed="81"/>
            <rFont val="Times New Roman"/>
            <family val="1"/>
          </rPr>
          <t>l'Année.</t>
        </r>
      </text>
    </comment>
    <comment ref="AZ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BA</t>
        </r>
        <r>
          <rPr>
            <sz val="10"/>
            <color indexed="81"/>
            <rFont val="Times New Roman"/>
            <family val="1"/>
          </rPr>
          <t xml:space="preserve"> le </t>
        </r>
        <r>
          <rPr>
            <b/>
            <sz val="10"/>
            <color indexed="81"/>
            <rFont val="Times New Roman"/>
            <family val="1"/>
          </rPr>
          <t xml:space="preserve">Besoin Annuel </t>
        </r>
        <r>
          <rPr>
            <sz val="10"/>
            <color indexed="81"/>
            <rFont val="Times New Roman"/>
            <family val="1"/>
          </rPr>
          <t>en Nombre de</t>
        </r>
        <r>
          <rPr>
            <b/>
            <sz val="10"/>
            <color indexed="81"/>
            <rFont val="Times New Roman"/>
            <family val="1"/>
          </rPr>
          <t xml:space="preserve"> Colis</t>
        </r>
        <r>
          <rPr>
            <sz val="10"/>
            <color indexed="81"/>
            <rFont val="Times New Roman"/>
            <family val="1"/>
          </rPr>
          <t xml:space="preserve"> se </t>
        </r>
        <r>
          <rPr>
            <b/>
            <sz val="10"/>
            <color indexed="81"/>
            <rFont val="Times New Roman"/>
            <family val="1"/>
          </rPr>
          <t>Calcule Automatiquement.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A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BB Ecrivez </t>
        </r>
        <r>
          <rPr>
            <sz val="10"/>
            <color indexed="81"/>
            <rFont val="Times New Roman"/>
            <family val="1"/>
          </rPr>
          <t>le</t>
        </r>
        <r>
          <rPr>
            <b/>
            <sz val="10"/>
            <color indexed="81"/>
            <rFont val="Times New Roman"/>
            <family val="1"/>
          </rPr>
          <t xml:space="preserve"> Délais </t>
        </r>
        <r>
          <rPr>
            <sz val="10"/>
            <color indexed="81"/>
            <rFont val="Times New Roman"/>
            <family val="1"/>
          </rPr>
          <t xml:space="preserve">de </t>
        </r>
        <r>
          <rPr>
            <b/>
            <sz val="10"/>
            <color indexed="81"/>
            <rFont val="Times New Roman"/>
            <family val="1"/>
          </rPr>
          <t xml:space="preserve">Mise </t>
        </r>
        <r>
          <rPr>
            <sz val="10"/>
            <color indexed="81"/>
            <rFont val="Times New Roman"/>
            <family val="1"/>
          </rPr>
          <t>en</t>
        </r>
        <r>
          <rPr>
            <b/>
            <sz val="10"/>
            <color indexed="81"/>
            <rFont val="Times New Roman"/>
            <family val="1"/>
          </rPr>
          <t xml:space="preserve"> Place souhaité en nombre de jours ouvrés pour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 xml:space="preserve">Ce Produit Chez Casino Restauration </t>
        </r>
        <r>
          <rPr>
            <b/>
            <sz val="10"/>
            <color indexed="10"/>
            <rFont val="Times New Roman"/>
            <family val="1"/>
          </rPr>
          <t>sous le Format Suivant :        (ex: 10/01/2016)</t>
        </r>
      </text>
    </comment>
    <comment ref="BB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BC Sélectionnez </t>
        </r>
        <r>
          <rPr>
            <sz val="10"/>
            <color indexed="81"/>
            <rFont val="Times New Roman"/>
            <family val="1"/>
          </rPr>
          <t>la</t>
        </r>
        <r>
          <rPr>
            <b/>
            <sz val="10"/>
            <color indexed="81"/>
            <rFont val="Times New Roman"/>
            <family val="1"/>
          </rPr>
          <t xml:space="preserve"> Décision Prise Par CASINO pour cet échantillon </t>
        </r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Liste Déroulante ci-dessous</t>
        </r>
      </text>
    </comment>
    <comment ref="BC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BD précisez </t>
        </r>
        <r>
          <rPr>
            <sz val="10"/>
            <color indexed="81"/>
            <rFont val="Times New Roman"/>
            <family val="1"/>
          </rPr>
          <t>l'</t>
        </r>
        <r>
          <rPr>
            <b/>
            <sz val="10"/>
            <color indexed="81"/>
            <rFont val="Times New Roman"/>
            <family val="1"/>
          </rPr>
          <t xml:space="preserve">Action </t>
        </r>
        <r>
          <rPr>
            <sz val="10"/>
            <color indexed="81"/>
            <rFont val="Times New Roman"/>
            <family val="1"/>
          </rPr>
          <t>ou les</t>
        </r>
        <r>
          <rPr>
            <b/>
            <sz val="10"/>
            <color indexed="81"/>
            <rFont val="Times New Roman"/>
            <family val="1"/>
          </rPr>
          <t xml:space="preserve"> Actions</t>
        </r>
        <r>
          <rPr>
            <sz val="10"/>
            <color indexed="81"/>
            <rFont val="Times New Roman"/>
            <family val="1"/>
          </rPr>
          <t xml:space="preserve"> à</t>
        </r>
        <r>
          <rPr>
            <b/>
            <sz val="10"/>
            <color indexed="81"/>
            <rFont val="Times New Roman"/>
            <family val="1"/>
          </rPr>
          <t xml:space="preserve"> Mener </t>
        </r>
        <r>
          <rPr>
            <sz val="10"/>
            <color indexed="81"/>
            <rFont val="Times New Roman"/>
            <family val="1"/>
          </rPr>
          <t xml:space="preserve">par </t>
        </r>
        <r>
          <rPr>
            <b/>
            <sz val="10"/>
            <color indexed="81"/>
            <rFont val="Times New Roman"/>
            <family val="1"/>
          </rPr>
          <t xml:space="preserve">CASINO pour la suite. </t>
        </r>
        <r>
          <rPr>
            <b/>
            <sz val="10"/>
            <color indexed="10"/>
            <rFont val="Times New Roman"/>
            <family val="1"/>
          </rPr>
          <t>(ex: Faire une demande de cotation auprès du fournisseur, trouver un autre produit plus adapté au besoin exprimés…)</t>
        </r>
      </text>
    </comment>
    <comment ref="BD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BE Lorsequ'un Produit</t>
        </r>
        <r>
          <rPr>
            <sz val="10"/>
            <color indexed="81"/>
            <rFont val="Times New Roman"/>
            <family val="1"/>
          </rPr>
          <t xml:space="preserve"> a</t>
        </r>
        <r>
          <rPr>
            <b/>
            <sz val="10"/>
            <color indexed="81"/>
            <rFont val="Times New Roman"/>
            <family val="1"/>
          </rPr>
          <t xml:space="preserve"> </t>
        </r>
        <r>
          <rPr>
            <sz val="10"/>
            <color indexed="81"/>
            <rFont val="Times New Roman"/>
            <family val="1"/>
          </rPr>
          <t>été</t>
        </r>
        <r>
          <rPr>
            <b/>
            <sz val="10"/>
            <color indexed="81"/>
            <rFont val="Times New Roman"/>
            <family val="1"/>
          </rPr>
          <t xml:space="preserve"> Adopté Attribuer lui une</t>
        </r>
        <r>
          <rPr>
            <sz val="10"/>
            <color indexed="81"/>
            <rFont val="Times New Roman"/>
            <family val="1"/>
          </rPr>
          <t xml:space="preserve"> </t>
        </r>
        <r>
          <rPr>
            <b/>
            <sz val="10"/>
            <color indexed="81"/>
            <rFont val="Times New Roman"/>
            <family val="1"/>
          </rPr>
          <t xml:space="preserve">Référence. La référence a Attribuer correspond au numéro d'échantillon sans la lettre E et le tiret initial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 xml:space="preserve">Ex: </t>
        </r>
        <r>
          <rPr>
            <b/>
            <sz val="10"/>
            <color indexed="10"/>
            <rFont val="Times New Roman"/>
            <family val="1"/>
          </rPr>
          <t>num echantillon = E-ARD-ASS3-PSE-150-C-1000 alors référence produit = ARD-ASS3-PSE-150-C-1000)</t>
        </r>
      </text>
    </comment>
    <comment ref="BE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BF Lorsequ'un Produit</t>
        </r>
        <r>
          <rPr>
            <sz val="10"/>
            <color indexed="81"/>
            <rFont val="Times New Roman"/>
            <family val="1"/>
          </rPr>
          <t xml:space="preserve"> a été </t>
        </r>
        <r>
          <rPr>
            <b/>
            <sz val="10"/>
            <color indexed="81"/>
            <rFont val="Times New Roman"/>
            <family val="1"/>
          </rPr>
          <t>Adopté et référencé. Ecrivez</t>
        </r>
        <r>
          <rPr>
            <sz val="10"/>
            <color indexed="81"/>
            <rFont val="Times New Roman"/>
            <family val="1"/>
          </rPr>
          <t xml:space="preserve"> la </t>
        </r>
        <r>
          <rPr>
            <b/>
            <sz val="10"/>
            <color indexed="81"/>
            <rFont val="Times New Roman"/>
            <family val="1"/>
          </rPr>
          <t xml:space="preserve">Date </t>
        </r>
        <r>
          <rPr>
            <sz val="10"/>
            <color indexed="81"/>
            <rFont val="Times New Roman"/>
            <family val="1"/>
          </rPr>
          <t>de</t>
        </r>
        <r>
          <rPr>
            <b/>
            <sz val="10"/>
            <color indexed="81"/>
            <rFont val="Times New Roman"/>
            <family val="1"/>
          </rPr>
          <t xml:space="preserve"> Référencement de ce Produit.            </t>
        </r>
        <r>
          <rPr>
            <b/>
            <u/>
            <sz val="10"/>
            <color indexed="10"/>
            <rFont val="Times New Roman"/>
            <family val="1"/>
          </rPr>
          <t>(ex:</t>
        </r>
        <r>
          <rPr>
            <b/>
            <sz val="10"/>
            <color indexed="10"/>
            <rFont val="Times New Roman"/>
            <family val="1"/>
          </rPr>
          <t xml:space="preserve"> 12/01/2016)</t>
        </r>
      </text>
    </comment>
    <comment ref="BF1" authorId="0">
      <text>
        <r>
          <rPr>
            <sz val="10"/>
            <color indexed="81"/>
            <rFont val="Times New Roman"/>
            <family val="1"/>
          </rPr>
          <t>Dans la</t>
        </r>
        <r>
          <rPr>
            <b/>
            <sz val="10"/>
            <color indexed="81"/>
            <rFont val="Times New Roman"/>
            <family val="1"/>
          </rPr>
          <t xml:space="preserve"> Colonne BG Ecrivez Toutes Informations </t>
        </r>
        <r>
          <rPr>
            <sz val="10"/>
            <color indexed="81"/>
            <rFont val="Times New Roman"/>
            <family val="1"/>
          </rPr>
          <t xml:space="preserve">ou </t>
        </r>
        <r>
          <rPr>
            <b/>
            <sz val="10"/>
            <color indexed="81"/>
            <rFont val="Times New Roman"/>
            <family val="1"/>
          </rPr>
          <t xml:space="preserve">Commentaires Concernant </t>
        </r>
        <r>
          <rPr>
            <sz val="10"/>
            <color indexed="81"/>
            <rFont val="Times New Roman"/>
            <family val="1"/>
          </rPr>
          <t>ce</t>
        </r>
        <r>
          <rPr>
            <b/>
            <sz val="10"/>
            <color indexed="81"/>
            <rFont val="Times New Roman"/>
            <family val="1"/>
          </rPr>
          <t xml:space="preserve"> Produit </t>
        </r>
        <r>
          <rPr>
            <sz val="10"/>
            <color indexed="81"/>
            <rFont val="Times New Roman"/>
            <family val="1"/>
          </rPr>
          <t>que vous</t>
        </r>
        <r>
          <rPr>
            <b/>
            <sz val="10"/>
            <color indexed="81"/>
            <rFont val="Times New Roman"/>
            <family val="1"/>
          </rPr>
          <t xml:space="preserve"> Jugerez Utile     </t>
        </r>
        <r>
          <rPr>
            <b/>
            <sz val="10"/>
            <color indexed="10"/>
            <rFont val="Times New Roman"/>
            <family val="1"/>
          </rPr>
          <t>(</t>
        </r>
        <r>
          <rPr>
            <b/>
            <u/>
            <sz val="10"/>
            <color indexed="10"/>
            <rFont val="Times New Roman"/>
            <family val="1"/>
          </rPr>
          <t>ex:</t>
        </r>
        <r>
          <rPr>
            <b/>
            <sz val="10"/>
            <color indexed="10"/>
            <rFont val="Times New Roman"/>
            <family val="1"/>
          </rPr>
          <t xml:space="preserve"> Attention ce Produit à été arrêté il y a 2 ans….)</t>
        </r>
      </text>
    </comment>
  </commentList>
</comments>
</file>

<file path=xl/sharedStrings.xml><?xml version="1.0" encoding="utf-8"?>
<sst xmlns="http://schemas.openxmlformats.org/spreadsheetml/2006/main" count="253" uniqueCount="170">
  <si>
    <t>Numéro de la demande</t>
  </si>
  <si>
    <t>Nom générique de la demande</t>
  </si>
  <si>
    <t>Type de demande</t>
  </si>
  <si>
    <t>Nom du Demandeur</t>
  </si>
  <si>
    <t>Téléphone du demandeur</t>
  </si>
  <si>
    <t>Date de la demande
(Format : jj/mm/aaaa)</t>
  </si>
  <si>
    <t>Concept demandeur</t>
  </si>
  <si>
    <t xml:space="preserve">Enseigne(s) concernée(s) </t>
  </si>
  <si>
    <t>Utilisable par quel(s) autre(s) concept(s) ?</t>
  </si>
  <si>
    <t xml:space="preserve">Produit recherché </t>
  </si>
  <si>
    <t>Référence du produit (si déjà référencé)</t>
  </si>
  <si>
    <t xml:space="preserve">Libellé du produit suivi de C-NB de produit par colis </t>
  </si>
  <si>
    <r>
      <t xml:space="preserve">Dimensions du produit en mm dans l'ordre suivant Long*Larg*Haut </t>
    </r>
    <r>
      <rPr>
        <sz val="14"/>
        <color theme="1"/>
        <rFont val="Calibri"/>
        <family val="2"/>
        <scheme val="minor"/>
      </rPr>
      <t xml:space="preserve">
</t>
    </r>
  </si>
  <si>
    <t>En quelles Matière(s) souhaitez-vous le produit ?</t>
  </si>
  <si>
    <t>Produit logoté</t>
  </si>
  <si>
    <t>Remplaçable par un produit similaire ?</t>
  </si>
  <si>
    <t xml:space="preserve">Ce produit est prévu pour quel type d'utilisation ? </t>
  </si>
  <si>
    <t>Caractéristique(s)  indispensable(s) de l'échantillon</t>
  </si>
  <si>
    <t>Vu chez quel fournisseur?</t>
  </si>
  <si>
    <t>Si autre chez quel fournisseur ?</t>
  </si>
  <si>
    <t>Référence du produit chez le fournisseur</t>
  </si>
  <si>
    <t xml:space="preserve">Quantité d'échantillon souhaitée </t>
  </si>
  <si>
    <t>Nom du destinataire des échantillons</t>
  </si>
  <si>
    <t>Adresse de livraison</t>
  </si>
  <si>
    <t>Date limite de réception souhaitée (Format : jj/mm/aaaa)</t>
  </si>
  <si>
    <t>Demande finalisée</t>
  </si>
  <si>
    <t>Etat de la demande</t>
  </si>
  <si>
    <t>Commentaires DAFG</t>
  </si>
  <si>
    <t>Nom du fournisseur</t>
  </si>
  <si>
    <t>Date de remplissage par le fournisseur</t>
  </si>
  <si>
    <t xml:space="preserve">Référence produit du fournisseur </t>
  </si>
  <si>
    <t>Libellé produit fournisseur suivi de C-NB produits / colis</t>
  </si>
  <si>
    <t>PCB (conditionnement ou colisage)</t>
  </si>
  <si>
    <t xml:space="preserve">Produit personnalisable </t>
  </si>
  <si>
    <t xml:space="preserve">Volume unitaire minimum recquis pour personnalisation </t>
  </si>
  <si>
    <t>Date d'envoi  des échantillons (Format : jj/mm/aaaa)</t>
  </si>
  <si>
    <t>Mode d'envoi _(courrier, colissimo,)</t>
  </si>
  <si>
    <t>Délai de livraison des échantillons en nombre de jours ouvrés</t>
  </si>
  <si>
    <t>Quantité unitaire envoyée</t>
  </si>
  <si>
    <t>Valeur totale de la marchandise envoyée en €</t>
  </si>
  <si>
    <t xml:space="preserve">Coût d'envoi des échantillons en € </t>
  </si>
  <si>
    <t xml:space="preserve">Nom de l'interlocuteur du dossier </t>
  </si>
  <si>
    <t>Téléphone de l'interlocuteur du dossier (ligne directe)</t>
  </si>
  <si>
    <t>Date de réception échantillons par la DAFG (Format : jj/mm/aaaa)</t>
  </si>
  <si>
    <t>Nombre d'échantillons reçus</t>
  </si>
  <si>
    <t>Numéro d'échantillon à affecter</t>
  </si>
  <si>
    <t xml:space="preserve">Réception de la fiche technique </t>
  </si>
  <si>
    <t xml:space="preserve">Réception de la fiche logistique </t>
  </si>
  <si>
    <t>L'échantillon répond-il à tous les besoins exprimés?</t>
  </si>
  <si>
    <t>Pourquoi l' échantillon ne répond pas à tous les besoins exprimé</t>
  </si>
  <si>
    <t>Besoin annuel en volume unitaire</t>
  </si>
  <si>
    <t>Besoin annuel en nombre de colis</t>
  </si>
  <si>
    <t>Délais de mise en place souhaité en nombre de jours ouvrés</t>
  </si>
  <si>
    <t>DECISION CASINO</t>
  </si>
  <si>
    <t>Action à mener</t>
  </si>
  <si>
    <t>Référence Produit Attribuée</t>
  </si>
  <si>
    <t>Date de Référencement</t>
  </si>
  <si>
    <t xml:space="preserve">Commentaires
 (Historique du produit ou informations utiles) </t>
  </si>
  <si>
    <t>Etat de traitement de la demande</t>
  </si>
  <si>
    <t>ARD-1</t>
  </si>
  <si>
    <t>ASSIETTE COMPTOIRS</t>
  </si>
  <si>
    <t>Produit déjà référencé</t>
  </si>
  <si>
    <t>Anthony LEBON</t>
  </si>
  <si>
    <t>04 77 45 72 46</t>
  </si>
  <si>
    <t>Comptoirs Casino</t>
  </si>
  <si>
    <t xml:space="preserve">AUCUNE </t>
  </si>
  <si>
    <t>A LA BONNE HEURE, CAVE A BURGERS, CŒUR DE BLE,</t>
  </si>
  <si>
    <t>Assiette plastique</t>
  </si>
  <si>
    <t>ASS3-PSE-150</t>
  </si>
  <si>
    <t>Assiette en PSE blanche 150x150 C-1000</t>
  </si>
  <si>
    <t>150x150</t>
  </si>
  <si>
    <t>Plastique</t>
  </si>
  <si>
    <t>NON</t>
  </si>
  <si>
    <t>Contact alimentaire, restauration</t>
  </si>
  <si>
    <t>Doit pouvoir se jeter après usage, résister au contact alimentaire sans se dégrader et doit pouvoir passé au micro-ondes</t>
  </si>
  <si>
    <t>ARDEX</t>
  </si>
  <si>
    <t>111115</t>
  </si>
  <si>
    <t>Sophia TOUHAMI</t>
  </si>
  <si>
    <t>1 esplanade de France 42000 Saint-Etienne</t>
  </si>
  <si>
    <t>OUI</t>
  </si>
  <si>
    <t>Validée</t>
  </si>
  <si>
    <t>E-ARD-ASS3-PSE-150-C-1000</t>
  </si>
  <si>
    <t>Produit retenu</t>
  </si>
  <si>
    <t>Commander 200 000 Unités soit 200 colis</t>
  </si>
  <si>
    <t>ARD-ASS3-PSE-150-C-1000</t>
  </si>
  <si>
    <t>Traitée</t>
  </si>
  <si>
    <t>ARD-2</t>
  </si>
  <si>
    <t>Carte magnétique</t>
  </si>
  <si>
    <t>04 77 45 45 80</t>
  </si>
  <si>
    <t>R2C</t>
  </si>
  <si>
    <t>Autres</t>
  </si>
  <si>
    <t>Aucune</t>
  </si>
  <si>
    <t>CAR-R2C-3</t>
  </si>
  <si>
    <t>Carte magnétique R2C-3 C-500</t>
  </si>
  <si>
    <t>150*110*10</t>
  </si>
  <si>
    <t>Pour rentrer dans le restaurant</t>
  </si>
  <si>
    <t>Puce magnétique personnalisé</t>
  </si>
  <si>
    <t>Changement de fournisseur car nous avons déjà ce produit référencé chez un autre fournisseur</t>
  </si>
  <si>
    <t>E-ARD-CAR-3-L-R2C-C-500</t>
  </si>
  <si>
    <t>Problème avec la puce magnétique qui n'ouvre pas la porte</t>
  </si>
  <si>
    <t>Produit refusé</t>
  </si>
  <si>
    <t>Régler le problème avec la puce électronique ou trouver un autre fournisseur</t>
  </si>
  <si>
    <t>ART-1</t>
  </si>
  <si>
    <t>Badge personnel</t>
  </si>
  <si>
    <t>Caféteria</t>
  </si>
  <si>
    <t>CAFETERIA</t>
  </si>
  <si>
    <t>CAFETERIA, VILLA PLANCHA</t>
  </si>
  <si>
    <t>555</t>
  </si>
  <si>
    <t>Badge manager C-50</t>
  </si>
  <si>
    <t>100*30*10</t>
  </si>
  <si>
    <t>Permettre aux clients d'identifié les membres du personnel et leur métier.</t>
  </si>
  <si>
    <t>Logoté avec le logo du concept et personnalisé avec le nom de l'employé.</t>
  </si>
  <si>
    <t>ARTE DIST</t>
  </si>
  <si>
    <t>10 esplanade de France 42000 Saint-Etienne</t>
  </si>
  <si>
    <t>Le produit ne correspond pas à l'image que souhaite dégager ces concepts. Une assiette en verre ou plastique serait plus adapté. (carton pas assez résistant)</t>
  </si>
  <si>
    <t>E-ART-555-L-CAF-C-50</t>
  </si>
  <si>
    <t>Le prix proposé lors de la demande de quotation est trop élevé. Trouver un fournisseur qui nous propose un produit similaire et moins onéreux.</t>
  </si>
  <si>
    <t>COM-1</t>
  </si>
  <si>
    <t>Changement</t>
  </si>
  <si>
    <t>Bertrand GIRAUD</t>
  </si>
  <si>
    <t>04 77 45 48 24</t>
  </si>
  <si>
    <t>Cœur De Blé</t>
  </si>
  <si>
    <t>A LA BONNE HEURE, CAVE A BURGERS, COMPTOIRS CASINO, ZOO</t>
  </si>
  <si>
    <t xml:space="preserve">Sac sandwich   </t>
  </si>
  <si>
    <t>000660 007</t>
  </si>
  <si>
    <t>Sac Panini 95x65x29 cm C-1000</t>
  </si>
  <si>
    <t>950x650x290</t>
  </si>
  <si>
    <t xml:space="preserve">Papier </t>
  </si>
  <si>
    <t>Emballer des Paninis et autres sandwich, contact alimentaire</t>
  </si>
  <si>
    <t>Garde la chaleur, protège le produit, léger, peut être passé au micro-ondes</t>
  </si>
  <si>
    <t>COMATEC</t>
  </si>
  <si>
    <t>18241</t>
  </si>
  <si>
    <t>Est-ce vraiment pertinent de demander un produit logoté pour les Hopitaux?</t>
  </si>
  <si>
    <t>E-COM-18241-C-1000</t>
  </si>
  <si>
    <t>Commander 30 000 soit 30 colis</t>
  </si>
  <si>
    <t>COM-18241-C-1000</t>
  </si>
  <si>
    <t>COM-2</t>
  </si>
  <si>
    <t>VERRE R2C</t>
  </si>
  <si>
    <t>Nouveau produit</t>
  </si>
  <si>
    <t>Didier VERGNES</t>
  </si>
  <si>
    <t>04 77 45 39 51</t>
  </si>
  <si>
    <t xml:space="preserve">R2C, CAFETERIA </t>
  </si>
  <si>
    <t>COMPTOIRS CASINO, VILLA PLANCHA, PIZZA DELIA, CAVE A BURGERS</t>
  </si>
  <si>
    <t>Verre en verre transparent 30CL</t>
  </si>
  <si>
    <t>Verre en verre standard 30CL C-50</t>
  </si>
  <si>
    <t>30 CL</t>
  </si>
  <si>
    <t>Verre</t>
  </si>
  <si>
    <t>Boire à table lors des repas</t>
  </si>
  <si>
    <t>Solide, élégant et transparent</t>
  </si>
  <si>
    <t>VR-VR3-30CL</t>
  </si>
  <si>
    <t>3 esplanade de France 42000 Saint-Etienne</t>
  </si>
  <si>
    <t>E-COM-VR-VR3-30CL-C-50</t>
  </si>
  <si>
    <t>Commander 300 000 unités soit 6000 colis</t>
  </si>
  <si>
    <t>COM-VR-VR3-30CL-C-50</t>
  </si>
  <si>
    <t>COM-3</t>
  </si>
  <si>
    <t>SAC</t>
  </si>
  <si>
    <t>ALBH</t>
  </si>
  <si>
    <t>Sac papier patisserie</t>
  </si>
  <si>
    <t>TRE-435</t>
  </si>
  <si>
    <t>Sac papier kraft C-350</t>
  </si>
  <si>
    <t>45*65*3</t>
  </si>
  <si>
    <t>Kraft</t>
  </si>
  <si>
    <t>Contact alimentaire, résistant</t>
  </si>
  <si>
    <t>Emballer des patisseries à emporter</t>
  </si>
  <si>
    <t>TYYUJ-76</t>
  </si>
  <si>
    <t>Olivier MATHEVET</t>
  </si>
  <si>
    <t>E-COM-TYYUJ-76-L-R2C-C-350</t>
  </si>
  <si>
    <t>Commander 250 000 unités soit 714 colis</t>
  </si>
  <si>
    <t>COM-TYYUJ-76-L-R2C-C-350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</si>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</sst>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_-* #,##0\ _€_-;\-* #,##0\ _€_-;_-* &quot;-&quot;??\ _€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81"/>
      <name val="Times New Roman"/>
      <family val="1"/>
    </font>
    <font>
      <b/>
      <sz val="11"/>
      <color indexed="81"/>
      <name val="Times New Roman"/>
      <family val="1"/>
    </font>
    <font>
      <b/>
      <sz val="11"/>
      <color indexed="10"/>
      <name val="Times New Roman"/>
      <family val="1"/>
    </font>
    <font>
      <b/>
      <u/>
      <sz val="11"/>
      <color indexed="10"/>
      <name val="Times New Roman"/>
      <family val="1"/>
    </font>
    <font>
      <sz val="10"/>
      <color indexed="81"/>
      <name val="Times New Roman"/>
      <family val="1"/>
    </font>
    <font>
      <b/>
      <sz val="10"/>
      <color indexed="81"/>
      <name val="Times New Roman"/>
      <family val="1"/>
    </font>
    <font>
      <b/>
      <u/>
      <sz val="10"/>
      <color indexed="10"/>
      <name val="Times New Roman"/>
      <family val="1"/>
    </font>
    <font>
      <b/>
      <sz val="10"/>
      <color indexed="10"/>
      <name val="Times New Roman"/>
      <family val="1"/>
    </font>
    <font>
      <b/>
      <sz val="9"/>
      <color indexed="10"/>
      <name val="Tahoma"/>
      <family val="2"/>
    </font>
    <font>
      <sz val="9"/>
      <color indexed="81"/>
      <name val="Tahoma"/>
      <family val="2"/>
    </font>
    <font>
      <sz val="10"/>
      <color indexed="10"/>
      <name val="Times New Roman"/>
      <family val="1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1">
    <xf numFmtId="0" fontId="0" fillId="0" borderId="0" xfId="0"/>
    <xf numFmtId="0" fontId="3" fillId="2" borderId="1" xfId="0" applyNumberFormat="1" applyFont="1" applyFill="1" applyBorder="1" applyAlignment="1">
      <alignment horizontal="center" vertical="center" wrapText="1"/>
    </xf>
    <xf numFmtId="0" fontId="3" fillId="3" borderId="2" xfId="0" applyNumberFormat="1" applyFont="1" applyFill="1" applyBorder="1" applyAlignment="1">
      <alignment horizontal="center" vertical="center" wrapText="1"/>
    </xf>
    <xf numFmtId="0" fontId="3" fillId="3" borderId="3" xfId="0" applyNumberFormat="1" applyFont="1" applyFill="1" applyBorder="1" applyAlignment="1">
      <alignment horizontal="center" vertical="center" wrapText="1"/>
    </xf>
    <xf numFmtId="0" fontId="3" fillId="4" borderId="3" xfId="0" applyNumberFormat="1" applyFont="1" applyFill="1" applyBorder="1" applyAlignment="1" applyProtection="1">
      <alignment horizontal="center" vertical="center" wrapText="1"/>
    </xf>
    <xf numFmtId="0" fontId="3" fillId="4" borderId="3" xfId="2" applyNumberFormat="1" applyFont="1" applyFill="1" applyBorder="1" applyAlignment="1" applyProtection="1">
      <alignment horizontal="center" vertical="center" wrapText="1"/>
    </xf>
    <xf numFmtId="49" fontId="3" fillId="4" borderId="3" xfId="2" applyNumberFormat="1" applyFont="1" applyFill="1" applyBorder="1" applyAlignment="1" applyProtection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5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5" borderId="1" xfId="0" applyNumberFormat="1" applyFont="1" applyFill="1" applyBorder="1" applyAlignment="1" applyProtection="1">
      <alignment horizontal="center" vertical="center" wrapText="1"/>
    </xf>
    <xf numFmtId="0" fontId="5" fillId="5" borderId="1" xfId="0" applyFont="1" applyFill="1" applyBorder="1" applyAlignment="1" applyProtection="1">
      <alignment horizontal="center" vertical="center" wrapText="1"/>
    </xf>
    <xf numFmtId="0" fontId="2" fillId="5" borderId="1" xfId="0" applyFont="1" applyFill="1" applyBorder="1" applyAlignment="1" applyProtection="1">
      <alignment horizontal="center" vertical="center" wrapText="1"/>
    </xf>
    <xf numFmtId="0" fontId="0" fillId="5" borderId="1" xfId="0" applyFill="1" applyBorder="1" applyAlignment="1" applyProtection="1">
      <alignment horizontal="center" vertical="center" wrapText="1"/>
    </xf>
    <xf numFmtId="0" fontId="0" fillId="5" borderId="1" xfId="0" applyNumberFormat="1" applyFill="1" applyBorder="1" applyAlignment="1" applyProtection="1">
      <alignment horizontal="center" vertical="center" wrapText="1"/>
    </xf>
    <xf numFmtId="14" fontId="0" fillId="5" borderId="1" xfId="0" applyNumberFormat="1" applyFill="1" applyBorder="1" applyAlignment="1" applyProtection="1">
      <alignment horizontal="center" vertical="center" wrapText="1"/>
    </xf>
    <xf numFmtId="49" fontId="0" fillId="5" borderId="1" xfId="0" applyNumberFormat="1" applyFill="1" applyBorder="1" applyAlignment="1" applyProtection="1">
      <alignment horizontal="center" vertical="center" wrapText="1"/>
    </xf>
    <xf numFmtId="49" fontId="2" fillId="5" borderId="1" xfId="0" applyNumberFormat="1" applyFont="1" applyFill="1" applyBorder="1" applyAlignment="1" applyProtection="1">
      <alignment horizontal="center" vertical="center" wrapText="1"/>
    </xf>
    <xf numFmtId="1" fontId="0" fillId="5" borderId="1" xfId="0" applyNumberFormat="1" applyFill="1" applyBorder="1" applyAlignment="1" applyProtection="1">
      <alignment horizontal="center" vertical="center" wrapText="1"/>
    </xf>
    <xf numFmtId="0" fontId="0" fillId="5" borderId="1" xfId="0" applyFont="1" applyFill="1" applyBorder="1" applyAlignment="1" applyProtection="1">
      <alignment horizontal="center" vertical="center" wrapText="1"/>
    </xf>
    <xf numFmtId="1" fontId="0" fillId="5" borderId="1" xfId="0" applyNumberFormat="1" applyFont="1" applyFill="1" applyBorder="1" applyAlignment="1" applyProtection="1">
      <alignment horizontal="center" vertical="center" wrapText="1"/>
    </xf>
    <xf numFmtId="14" fontId="0" fillId="5" borderId="1" xfId="0" applyNumberFormat="1" applyFont="1" applyFill="1" applyBorder="1" applyAlignment="1" applyProtection="1">
      <alignment horizontal="center" vertical="center" wrapText="1"/>
    </xf>
    <xf numFmtId="0" fontId="0" fillId="5" borderId="1" xfId="0" applyFill="1" applyBorder="1" applyAlignment="1" applyProtection="1">
      <alignment horizontal="center" vertical="center"/>
      <protection locked="0"/>
    </xf>
    <xf numFmtId="14" fontId="2" fillId="5" borderId="4" xfId="0" applyNumberFormat="1" applyFont="1" applyFill="1" applyBorder="1" applyAlignment="1" applyProtection="1">
      <alignment horizontal="center" vertical="center" wrapText="1"/>
      <protection locked="0"/>
    </xf>
    <xf numFmtId="1" fontId="0" fillId="5" borderId="1" xfId="0" applyNumberFormat="1" applyFill="1" applyBorder="1" applyAlignment="1" applyProtection="1">
      <alignment horizontal="center" vertical="center" wrapText="1"/>
      <protection locked="0"/>
    </xf>
    <xf numFmtId="14" fontId="0" fillId="5" borderId="3" xfId="0" applyNumberFormat="1" applyFill="1" applyBorder="1" applyAlignment="1" applyProtection="1">
      <alignment horizontal="center" vertical="center" wrapText="1"/>
    </xf>
    <xf numFmtId="1" fontId="0" fillId="5" borderId="3" xfId="0" applyNumberFormat="1" applyFill="1" applyBorder="1" applyAlignment="1" applyProtection="1">
      <alignment horizontal="center" vertical="center" wrapText="1"/>
    </xf>
    <xf numFmtId="0" fontId="0" fillId="5" borderId="3" xfId="0" applyNumberFormat="1" applyFill="1" applyBorder="1" applyAlignment="1" applyProtection="1">
      <alignment horizontal="center" vertical="center" wrapText="1"/>
    </xf>
    <xf numFmtId="164" fontId="0" fillId="5" borderId="3" xfId="0" applyNumberFormat="1" applyFill="1" applyBorder="1" applyAlignment="1" applyProtection="1">
      <alignment horizontal="center" vertical="center" wrapText="1"/>
    </xf>
    <xf numFmtId="14" fontId="0" fillId="5" borderId="1" xfId="0" applyNumberFormat="1" applyFill="1" applyBorder="1" applyAlignment="1" applyProtection="1">
      <alignment horizontal="center" vertical="center" wrapText="1"/>
      <protection locked="0"/>
    </xf>
    <xf numFmtId="14" fontId="0" fillId="5" borderId="6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1" xfId="0" applyFill="1" applyBorder="1" applyAlignment="1" applyProtection="1">
      <alignment horizontal="center" vertical="center" wrapText="1"/>
      <protection locked="0"/>
    </xf>
    <xf numFmtId="165" fontId="0" fillId="5" borderId="1" xfId="1" applyNumberFormat="1" applyFont="1" applyFill="1" applyBorder="1" applyAlignment="1" applyProtection="1">
      <alignment horizontal="center" vertical="center" wrapText="1"/>
      <protection locked="0"/>
    </xf>
    <xf numFmtId="14" fontId="0" fillId="5" borderId="1" xfId="0" applyNumberFormat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 applyProtection="1">
      <alignment horizontal="center" vertical="center" wrapText="1"/>
    </xf>
    <xf numFmtId="0" fontId="7" fillId="5" borderId="1" xfId="0" applyFont="1" applyFill="1" applyBorder="1" applyAlignment="1" applyProtection="1">
      <alignment horizontal="center" vertical="center" wrapText="1"/>
    </xf>
    <xf numFmtId="49" fontId="0" fillId="5" borderId="1" xfId="0" applyNumberFormat="1" applyFont="1" applyFill="1" applyBorder="1" applyAlignment="1" applyProtection="1">
      <alignment horizontal="center" vertical="center" wrapText="1"/>
    </xf>
    <xf numFmtId="0" fontId="0" fillId="5" borderId="1" xfId="0" applyFill="1" applyBorder="1" applyProtection="1">
      <protection locked="0"/>
    </xf>
    <xf numFmtId="1" fontId="3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  <protection locked="0"/>
    </xf>
  </cellXfs>
  <cellStyles count="3">
    <cellStyle name="Milliers" xfId="1" builtinId="3"/>
    <cellStyle name="Monétaire" xfId="2" builtinId="4"/>
    <cellStyle name="Normal" xfId="0" builtinId="0"/>
  </cellStyles>
  <dxfs count="94">
    <dxf>
      <font>
        <b/>
        <i val="0"/>
      </font>
    </dxf>
    <dxf>
      <font>
        <b/>
        <i val="0"/>
        <color rgb="FFFF0000"/>
      </font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99CC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  <color theme="1"/>
      </font>
      <fill>
        <patternFill>
          <bgColor rgb="FFFFC000"/>
        </patternFill>
      </fill>
    </dxf>
    <dxf>
      <font>
        <b/>
        <i val="0"/>
        <color auto="1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</font>
      <fill>
        <patternFill>
          <bgColor rgb="FF3FFE12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1"/>
        </patternFill>
      </fill>
    </dxf>
    <dxf>
      <fill>
        <patternFill>
          <bgColor theme="1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  <color auto="1"/>
      </font>
      <fill>
        <patternFill>
          <bgColor rgb="FFFF99CC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70C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 tint="-0.34998626667073579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theme="9" tint="-0.24994659260841701"/>
        </patternFill>
      </fill>
    </dxf>
    <dxf>
      <font>
        <b/>
        <i val="0"/>
      </font>
      <fill>
        <patternFill>
          <bgColor theme="9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</font>
      <fill>
        <patternFill>
          <bgColor rgb="FF8FFE44"/>
        </patternFill>
      </fill>
    </dxf>
    <dxf>
      <font>
        <b/>
        <i val="0"/>
        <color theme="0"/>
      </font>
      <fill>
        <patternFill>
          <bgColor rgb="FF660066"/>
        </patternFill>
      </fill>
    </dxf>
    <dxf>
      <font>
        <b/>
        <i val="0"/>
      </font>
      <fill>
        <patternFill>
          <bgColor rgb="FFFFFF99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RESTO%20DAFG%20ECHANTILLONS\Demandes%20d'&#233;chantillons\Demandes%20d'&#233;chantillon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de l'outil"/>
      <sheetName val="Demande d'échantillon en cours "/>
      <sheetName val="Liste déroulante"/>
      <sheetName val="Rép FIRPLAST"/>
      <sheetName val="Rép SOLIA"/>
      <sheetName val="Rép COMATEC"/>
      <sheetName val="Rép DE FACTO"/>
      <sheetName val="Rép ARDEX"/>
      <sheetName val="Rép EVENPLAST"/>
      <sheetName val="Rép GAULT ET FREMONT "/>
      <sheetName val="Rép GUILLIN EMBALLAGES"/>
      <sheetName val="Rép IMPRIMERIE DU VIADUC"/>
      <sheetName val="Rép JOLARD"/>
      <sheetName val="Rép MP HYGIENE"/>
      <sheetName val="Rép SIPALDIS"/>
      <sheetName val="Rép TICKET COM"/>
      <sheetName val="Rép TREELOGI-CODINA"/>
      <sheetName val="Rép ARTE DIST"/>
      <sheetName val="Rép THIOLAT"/>
      <sheetName val="Rép LE GOFF"/>
      <sheetName val="Rajout une fois archivage OK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G7"/>
  <sheetViews>
    <sheetView tabSelected="1" workbookViewId="0">
      <selection activeCell="B5" sqref="B5"/>
    </sheetView>
  </sheetViews>
  <sheetFormatPr baseColWidth="10" defaultRowHeight="15" x14ac:dyDescent="0.25"/>
  <cols>
    <col min="1" max="59" width="20.7109375" customWidth="1"/>
  </cols>
  <sheetData>
    <row r="1" spans="1:59" ht="86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2" t="s">
        <v>26</v>
      </c>
      <c r="AB1" s="3" t="s">
        <v>27</v>
      </c>
      <c r="AC1" s="3" t="s">
        <v>28</v>
      </c>
      <c r="AD1" s="4" t="s">
        <v>29</v>
      </c>
      <c r="AE1" s="5" t="s">
        <v>30</v>
      </c>
      <c r="AF1" s="5" t="s">
        <v>31</v>
      </c>
      <c r="AG1" s="5" t="s">
        <v>32</v>
      </c>
      <c r="AH1" s="5" t="s">
        <v>33</v>
      </c>
      <c r="AI1" s="5" t="s">
        <v>34</v>
      </c>
      <c r="AJ1" s="4" t="s">
        <v>35</v>
      </c>
      <c r="AK1" s="4" t="s">
        <v>36</v>
      </c>
      <c r="AL1" s="4" t="s">
        <v>37</v>
      </c>
      <c r="AM1" s="4" t="s">
        <v>38</v>
      </c>
      <c r="AN1" s="6" t="s">
        <v>39</v>
      </c>
      <c r="AO1" s="5" t="s">
        <v>40</v>
      </c>
      <c r="AP1" s="5" t="s">
        <v>41</v>
      </c>
      <c r="AQ1" s="4" t="s">
        <v>42</v>
      </c>
      <c r="AR1" s="7" t="s">
        <v>43</v>
      </c>
      <c r="AS1" s="7" t="s">
        <v>44</v>
      </c>
      <c r="AT1" s="7" t="s">
        <v>45</v>
      </c>
      <c r="AU1" s="7" t="s">
        <v>46</v>
      </c>
      <c r="AV1" s="8" t="s">
        <v>47</v>
      </c>
      <c r="AW1" s="1" t="s">
        <v>48</v>
      </c>
      <c r="AX1" s="1" t="s">
        <v>49</v>
      </c>
      <c r="AY1" s="9" t="s">
        <v>50</v>
      </c>
      <c r="AZ1" s="9" t="s">
        <v>51</v>
      </c>
      <c r="BA1" s="1" t="s">
        <v>52</v>
      </c>
      <c r="BB1" s="7" t="s">
        <v>53</v>
      </c>
      <c r="BC1" s="7" t="s">
        <v>54</v>
      </c>
      <c r="BD1" s="7" t="s">
        <v>55</v>
      </c>
      <c r="BE1" s="7" t="s">
        <v>56</v>
      </c>
      <c r="BF1" s="7" t="s">
        <v>57</v>
      </c>
      <c r="BG1" s="39" t="s">
        <v>58</v>
      </c>
    </row>
    <row r="2" spans="1:59" ht="60" customHeight="1" x14ac:dyDescent="0.25">
      <c r="A2" s="10" t="s">
        <v>59</v>
      </c>
      <c r="B2" s="11" t="s">
        <v>60</v>
      </c>
      <c r="C2" s="12" t="s">
        <v>61</v>
      </c>
      <c r="D2" s="13" t="s">
        <v>62</v>
      </c>
      <c r="E2" s="14" t="s">
        <v>63</v>
      </c>
      <c r="F2" s="15">
        <v>42389</v>
      </c>
      <c r="G2" s="13" t="s">
        <v>64</v>
      </c>
      <c r="H2" s="13" t="s">
        <v>65</v>
      </c>
      <c r="I2" s="16" t="s">
        <v>66</v>
      </c>
      <c r="J2" s="16" t="s">
        <v>67</v>
      </c>
      <c r="K2" s="16" t="s">
        <v>68</v>
      </c>
      <c r="L2" s="16" t="s">
        <v>69</v>
      </c>
      <c r="M2" s="16" t="s">
        <v>70</v>
      </c>
      <c r="N2" s="16" t="s">
        <v>71</v>
      </c>
      <c r="O2" s="17" t="s">
        <v>72</v>
      </c>
      <c r="P2" s="17" t="s">
        <v>72</v>
      </c>
      <c r="Q2" s="16" t="s">
        <v>73</v>
      </c>
      <c r="R2" s="16" t="s">
        <v>74</v>
      </c>
      <c r="S2" s="18" t="s">
        <v>75</v>
      </c>
      <c r="T2" s="19"/>
      <c r="U2" s="19" t="s">
        <v>76</v>
      </c>
      <c r="V2" s="20">
        <v>4</v>
      </c>
      <c r="W2" s="21" t="s">
        <v>77</v>
      </c>
      <c r="X2" s="21" t="s">
        <v>78</v>
      </c>
      <c r="Y2" s="21">
        <v>42399</v>
      </c>
      <c r="Z2" s="22" t="s">
        <v>79</v>
      </c>
      <c r="AA2" s="23" t="s">
        <v>80</v>
      </c>
      <c r="AB2" s="24"/>
      <c r="AC2" s="24" t="s">
        <v>75</v>
      </c>
      <c r="AD2" s="25">
        <f ca="1">IFERROR(IF($AD2="SOLIA",VLOOKUP($B2,[1]!Tableau_Lancer_la_requête_à_partir_de_Excel_Files6[#All],28,FALSE),IF($AD2="FIRPLAST",VLOOKUP($B2,[1]!Tableau_Lancer_la_requête_à_partir_de_Excel_Files5[#All],28,FALSE),IF($AD2="COMATEC",VLOOKUP($B2,[1]!Tableau_Lancer_la_requête_à_partir_de_Excel_Files7[#All],28,FALSE),IF($AD2="DE FACTO",VLOOKUP($B2,[1]!Tableau_Lancer_la_requête_à_partir_de_Excel_Files4[#All],28,FALSE),IF($AD2="ARTE Dist",VLOOKUP($B2,[1]!Tableau_Lancer_la_requête_à_partir_de_Excel_Files18[#All],28,FALSE),IF($AD2="THIOLAT",VLOOKUP($B2,[1]!Tableau_Lancer_la_requête_à_partir_de_Excel_Files20[#All],28,FALSE),IF($AD2="LE GOFF",VLOOKUP($B2,[1]!Tableau_Lancer_la_requête_à_partir_de_Excel_Files19[#All],28,FALSE),IF($AD2="ARDEX",VLOOKUP($B2,[1]!Tableau_Lancer_la_requête_à_partir_de_Excel_Files8[#All],28,FALSE),IF($AD2="EVENPLAST",VLOOKUP($B2,[1]!Tableau_Lancer_la_requête_à_partir_de_Excel_Files9[#All],28,FALSE),IF($AD2="GAULT ET FREMONT",VLOOKUP($B2,[1]!Tableau_Lancer_la_requête_à_partir_de_Excel_Files10[#All],28,FALSE),IF($AD2="GUILLIN EMBALLAGES",VLOOKUP($B2,[1]!Tableau_Lancer_la_requête_à_partir_de_Excel_Files11[#All],28,FALSE),IF($AD2="IMPRIMERIE DU VIADUC",VLOOKUP($B2,[1]!Tableau_Lancer_la_requête_à_partir_de_Excel_Files12[#All],28,FALSE),IF($AD2="JOLARD",VLOOKUP($B2,[1]!Tableau_Lancer_la_requête_à_partir_de_Excel_Files14[#All],28,FALSE),IF($AD2="MP HYGIENE",VLOOKUP($B2,[1]!Tableau_Lancer_la_requête_à_partir_de_Excel_Files15[#All],28,FALSE),IF($AD2="SIPALDIS",VLOOKUP($B2,[1]!Tableau_Lancer_la_requête_à_partir_de_Excel_Files13[#All],28,FALSE),IF($AD2="TICKET COM",VLOOKUP($B2,[1]!Tableau_Lancer_la_requête_à_partir_de_Excel_Files16[#All],28,FALSE),IF($AD2="TREELOGI-CODINA",VLOOKUP($B2,[1]!Tableau_Lancer_la_requête_à_partir_de_Excel_Files17[#All],28,FALSE)))))))))))))))))),"A REMPLIR")</f>
        <v>42391</v>
      </c>
      <c r="AE2" s="25" t="str">
        <f ca="1">IFERROR(IF($AD2="SOLIA",VLOOKUP($B2,[1]!Tableau_Lancer_la_requête_à_partir_de_Excel_Files6[#All],29,FALSE),IF($AD2="FIRPLAST",VLOOKUP($B2,[1]!Tableau_Lancer_la_requête_à_partir_de_Excel_Files5[#All],29,FALSE),IF($AD2="COMATEC",VLOOKUP($B2,[1]!Tableau_Lancer_la_requête_à_partir_de_Excel_Files7[#All],29,FALSE),IF($AD2="DE FACTO",VLOOKUP($B2,[1]!Tableau_Lancer_la_requête_à_partir_de_Excel_Files4[#All],29,FALSE),IF($AD2="ARTE Dist",VLOOKUP($B2,[1]!Tableau_Lancer_la_requête_à_partir_de_Excel_Files18[#All],29,FALSE),IF($AD2="THIOLAT",VLOOKUP($B2,[1]!Tableau_Lancer_la_requête_à_partir_de_Excel_Files20[#All],29,FALSE),IF($AD2="LE GOFF",VLOOKUP($B2,[1]!Tableau_Lancer_la_requête_à_partir_de_Excel_Files19[#All],29,FALSE),IF($AD2="ARDEX",VLOOKUP($B2,[1]!Tableau_Lancer_la_requête_à_partir_de_Excel_Files8[#All],29,FALSE),IF($AD2="EVENPLAST",VLOOKUP($B2,[1]!Tableau_Lancer_la_requête_à_partir_de_Excel_Files9[#All],29,FALSE),IF($AD2="GAULT ET FREMONT",VLOOKUP($B2,[1]!Tableau_Lancer_la_requête_à_partir_de_Excel_Files10[#All],29,FALSE),IF($AD2="GUILLIN EMBALLAGES",VLOOKUP($B2,[1]!Tableau_Lancer_la_requête_à_partir_de_Excel_Files11[#All],29,FALSE),IF($AD2="IMPRIMERIE DU VIADUC",VLOOKUP($B2,[1]!Tableau_Lancer_la_requête_à_partir_de_Excel_Files12[#All],29,FALSE),IF($AD2="JOLARD",VLOOKUP($B2,[1]!Tableau_Lancer_la_requête_à_partir_de_Excel_Files14[#All],29,FALSE),IF($AD2="MP HYGIENE",VLOOKUP($B2,[1]!Tableau_Lancer_la_requête_à_partir_de_Excel_Files15[#All],29,FALSE),IF($AD2="SIPALDIS",VLOOKUP($B2,[1]!Tableau_Lancer_la_requête_à_partir_de_Excel_Files13[#All],29,FALSE),IF($AD2="TICKET COM",VLOOKUP($B2,[1]!Tableau_Lancer_la_requête_à_partir_de_Excel_Files16[#All],29,FALSE),IF($AD2="TREELOGI-CODINA",VLOOKUP($B2,[1]!Tableau_Lancer_la_requête_à_partir_de_Excel_Files17[#All],29,FALSE)))))))))))))))))),"A REMPLIR")</f>
        <v>ASS3-PSE-150</v>
      </c>
      <c r="AF2" s="25" t="str">
        <f ca="1">IFERROR(IF($AD2="SOLIA",VLOOKUP($B2,[1]!Tableau_Lancer_la_requête_à_partir_de_Excel_Files6[#All],30,FALSE),IF($AD2="FIRPLAST",VLOOKUP($B2,[1]!Tableau_Lancer_la_requête_à_partir_de_Excel_Files5[#All],30,FALSE),IF($AD2="COMATEC",VLOOKUP($B2,[1]!Tableau_Lancer_la_requête_à_partir_de_Excel_Files7[#All],30,FALSE),IF($AD2="DE FACTO",VLOOKUP($B2,[1]!Tableau_Lancer_la_requête_à_partir_de_Excel_Files4[#All],30,FALSE),IF($AD2="ARTE Dist",VLOOKUP($B2,[1]!Tableau_Lancer_la_requête_à_partir_de_Excel_Files18[#All],30,FALSE),IF($AD2="THIOLAT",VLOOKUP($B2,[1]!Tableau_Lancer_la_requête_à_partir_de_Excel_Files20[#All],30,FALSE),IF($AD2="LE GOFF",VLOOKUP($B2,[1]!Tableau_Lancer_la_requête_à_partir_de_Excel_Files19[#All],30,FALSE),IF($AD2="ARDEX",VLOOKUP($B2,[1]!Tableau_Lancer_la_requête_à_partir_de_Excel_Files8[#All],30,FALSE),IF($AD2="EVENPLAST",VLOOKUP($B2,[1]!Tableau_Lancer_la_requête_à_partir_de_Excel_Files9[#All],30,FALSE),IF($AD2="GAULT ET FREMONT",VLOOKUP($B2,[1]!Tableau_Lancer_la_requête_à_partir_de_Excel_Files10[#All],30,FALSE),IF($AD2="GUILLIN EMBALLAGES",VLOOKUP($B2,[1]!Tableau_Lancer_la_requête_à_partir_de_Excel_Files11[#All],30,FALSE),IF($AD2="IMPRIMERIE DU VIADUC",VLOOKUP($B2,[1]!Tableau_Lancer_la_requête_à_partir_de_Excel_Files12[#All],30,FALSE),IF($AD2="JOLARD",VLOOKUP($B2,[1]!Tableau_Lancer_la_requête_à_partir_de_Excel_Files14[#All],30,FALSE),IF($AD2="MP HYGIENE",VLOOKUP($B2,[1]!Tableau_Lancer_la_requête_à_partir_de_Excel_Files15[#All],30,FALSE),IF($AD2="SIPALDIS",VLOOKUP($B2,[1]!Tableau_Lancer_la_requête_à_partir_de_Excel_Files13[#All],30,FALSE),IF($AD2="TICKET COM",VLOOKUP($B2,[1]!Tableau_Lancer_la_requête_à_partir_de_Excel_Files16[#All],30,FALSE),IF($AD2="TREELOGI-CODINA",VLOOKUP($B2,[1]!Tableau_Lancer_la_requête_à_partir_de_Excel_Files17[#All],30,FALSE)))))))))))))))))),"A REMPLIR")</f>
        <v>Assiette en PSE blanche 150x150 C-1000</v>
      </c>
      <c r="AG2" s="26" t="str">
        <f ca="1">IFERROR(IF($AD2="SOLIA",VLOOKUP($B2,[1]!Tableau_Lancer_la_requête_à_partir_de_Excel_Files6[#All],31,FALSE),IF($AD2="FIRPLAST",VLOOKUP($B2,[1]!Tableau_Lancer_la_requête_à_partir_de_Excel_Files5[#All],31,FALSE),IF($AD2="COMATEC",VLOOKUP($B2,[1]!Tableau_Lancer_la_requête_à_partir_de_Excel_Files7[#All],31,FALSE),IF($AD2="DE FACTO",VLOOKUP($B2,[1]!Tableau_Lancer_la_requête_à_partir_de_Excel_Files4[#All],31,FALSE),IF($AD2="ARTE Dist",VLOOKUP($B2,[1]!Tableau_Lancer_la_requête_à_partir_de_Excel_Files18[#All],31,FALSE),IF($AD2="THIOLAT",VLOOKUP($B2,[1]!Tableau_Lancer_la_requête_à_partir_de_Excel_Files20[#All],31,FALSE),IF($AD2="LE GOFF",VLOOKUP($B2,[1]!Tableau_Lancer_la_requête_à_partir_de_Excel_Files19[#All],31,FALSE),IF($AD2="ARDEX",VLOOKUP($B2,[1]!Tableau_Lancer_la_requête_à_partir_de_Excel_Files8[#All],31,FALSE),IF($AD2="EVENPLAST",VLOOKUP($B2,[1]!Tableau_Lancer_la_requête_à_partir_de_Excel_Files9[#All],31,FALSE),IF($AD2="GAULT ET FREMONT",VLOOKUP($B2,[1]!Tableau_Lancer_la_requête_à_partir_de_Excel_Files10[#All],31,FALSE),IF($AD2="GUILLIN EMBALLAGES",VLOOKUP($B2,[1]!Tableau_Lancer_la_requête_à_partir_de_Excel_Files11[#All],31,FALSE),IF($AD2="IMPRIMERIE DU VIADUC",VLOOKUP($B2,[1]!Tableau_Lancer_la_requête_à_partir_de_Excel_Files12[#All],31,FALSE),IF($AD2="JOLARD",VLOOKUP($B2,[1]!Tableau_Lancer_la_requête_à_partir_de_Excel_Files14[#All],31,FALSE),IF($AD2="MP HYGIENE",VLOOKUP($B2,[1]!Tableau_Lancer_la_requête_à_partir_de_Excel_Files15[#All],31,FALSE),IF($AD2="SIPALDIS",VLOOKUP($B2,[1]!Tableau_Lancer_la_requête_à_partir_de_Excel_Files13[#All],31,FALSE),IF($AD2="TICKET COM",VLOOKUP($B2,[1]!Tableau_Lancer_la_requête_à_partir_de_Excel_Files16[#All],31,FALSE),IF($AD2="TREELOGI-CODINA",VLOOKUP($B2,[1]!Tableau_Lancer_la_requête_à_partir_de_Excel_Files17[#All],31,FALSE)))))))))))))))))),"A REMPLIR")</f>
        <v>1000</v>
      </c>
      <c r="AH2" s="25" t="str">
        <f ca="1">IFERROR(IF($AD2="SOLIA",VLOOKUP($B2,[1]!Tableau_Lancer_la_requête_à_partir_de_Excel_Files6[#All],32,FALSE),IF($AD2="FIRPLAST",VLOOKUP($B2,[1]!Tableau_Lancer_la_requête_à_partir_de_Excel_Files5[#All],32,FALSE),IF($AD2="COMATEC",VLOOKUP($B2,[1]!Tableau_Lancer_la_requête_à_partir_de_Excel_Files7[#All],32,FALSE),IF($AD2="DE FACTO",VLOOKUP($B2,[1]!Tableau_Lancer_la_requête_à_partir_de_Excel_Files4[#All],32,FALSE),IF($AD2="ARTE Dist",VLOOKUP($B2,[1]!Tableau_Lancer_la_requête_à_partir_de_Excel_Files18[#All],32,FALSE),IF($AD2="THIOLAT",VLOOKUP($B2,[1]!Tableau_Lancer_la_requête_à_partir_de_Excel_Files20[#All],32,FALSE),IF($AD2="LE GOFF",VLOOKUP($B2,[1]!Tableau_Lancer_la_requête_à_partir_de_Excel_Files19[#All],32,FALSE),IF($AD2="ARDEX",VLOOKUP($B2,[1]!Tableau_Lancer_la_requête_à_partir_de_Excel_Files8[#All],32,FALSE),IF($AD2="EVENPLAST",VLOOKUP($B2,[1]!Tableau_Lancer_la_requête_à_partir_de_Excel_Files9[#All],32,FALSE),IF($AD2="GAULT ET FREMONT",VLOOKUP($B2,[1]!Tableau_Lancer_la_requête_à_partir_de_Excel_Files10[#All],32,FALSE),IF($AD2="GUILLIN EMBALLAGES",VLOOKUP($B2,[1]!Tableau_Lancer_la_requête_à_partir_de_Excel_Files11[#All],32,FALSE),IF($AD2="IMPRIMERIE DU VIADUC",VLOOKUP($B2,[1]!Tableau_Lancer_la_requête_à_partir_de_Excel_Files12[#All],32,FALSE),IF($AD2="JOLARD",VLOOKUP($B2,[1]!Tableau_Lancer_la_requête_à_partir_de_Excel_Files14[#All],32,FALSE),IF($AD2="MP HYGIENE",VLOOKUP($B2,[1]!Tableau_Lancer_la_requête_à_partir_de_Excel_Files15[#All],32,FALSE),IF($AD2="SIPALDIS",VLOOKUP($B2,[1]!Tableau_Lancer_la_requête_à_partir_de_Excel_Files13[#All],32,FALSE),IF($AD2="TICKET COM",VLOOKUP($B2,[1]!Tableau_Lancer_la_requête_à_partir_de_Excel_Files16[#All],32,FALSE),IF($AD2="TREELOGI-CODINA",VLOOKUP($B2,[1]!Tableau_Lancer_la_requête_à_partir_de_Excel_Files17[#All],32,FALSE)))))))))))))))))),"A REMPLIR")</f>
        <v>NON</v>
      </c>
      <c r="AI2" s="27" t="str">
        <f ca="1">IFERROR(IF($AD2="SOLIA",VLOOKUP($B2,[1]!Tableau_Lancer_la_requête_à_partir_de_Excel_Files6[#All],33,FALSE),IF($AD2="FIRPLAST",VLOOKUP($B2,[1]!Tableau_Lancer_la_requête_à_partir_de_Excel_Files5[#All],33,FALSE),IF($AD2="COMATEC",VLOOKUP($B2,[1]!Tableau_Lancer_la_requête_à_partir_de_Excel_Files7[#All],33,FALSE),IF($AD2="DE FACTO",VLOOKUP($B2,[1]!Tableau_Lancer_la_requête_à_partir_de_Excel_Files4[#All],33,FALSE),IF($AD2="ARTE Dist",VLOOKUP($B2,[1]!Tableau_Lancer_la_requête_à_partir_de_Excel_Files18[#All],33,FALSE),IF($AD2="THIOLAT",VLOOKUP($B2,[1]!Tableau_Lancer_la_requête_à_partir_de_Excel_Files20[#All],33,FALSE),IF($AD2="LE GOFF",VLOOKUP($B2,[1]!Tableau_Lancer_la_requête_à_partir_de_Excel_Files19[#All],33,FALSE),IF($AD2="ARDEX",VLOOKUP($B2,[1]!Tableau_Lancer_la_requête_à_partir_de_Excel_Files8[#All],33,FALSE),IF($AD2="EVENPLAST",VLOOKUP($B2,[1]!Tableau_Lancer_la_requête_à_partir_de_Excel_Files9[#All],33,FALSE),IF($AD2="GAULT ET FREMONT",VLOOKUP($B2,[1]!Tableau_Lancer_la_requête_à_partir_de_Excel_Files10[#All],33,FALSE),IF($AD2="GUILLIN EMBALLAGES",VLOOKUP($B2,[1]!Tableau_Lancer_la_requête_à_partir_de_Excel_Files11[#All],33,FALSE),IF($AD2="IMPRIMERIE DU VIADUC",VLOOKUP($B2,[1]!Tableau_Lancer_la_requête_à_partir_de_Excel_Files12[#All],33,FALSE),IF($AD2="JOLARD",VLOOKUP($B2,[1]!Tableau_Lancer_la_requête_à_partir_de_Excel_Files14[#All],33,FALSE),IF($AD2="MP HYGIENE",VLOOKUP($B2,[1]!Tableau_Lancer_la_requête_à_partir_de_Excel_Files15[#All],33,FALSE),IF($AD2="SIPALDIS",VLOOKUP($B2,[1]!Tableau_Lancer_la_requête_à_partir_de_Excel_Files13[#All],33,FALSE),IF($AD2="TICKET COM",VLOOKUP($B2,[1]!Tableau_Lancer_la_requête_à_partir_de_Excel_Files16[#All],33,FALSE),IF($AD2="TREELOGI-CODINA",VLOOKUP($B2,[1]!Tableau_Lancer_la_requête_à_partir_de_Excel_Files17[#All],33,FALSE)))))))))))))))))),"A REMPLIR")</f>
        <v>0</v>
      </c>
      <c r="AJ2" s="25">
        <f ca="1">IFERROR(IF($AD2="SOLIA",VLOOKUP($B2,[1]!Tableau_Lancer_la_requête_à_partir_de_Excel_Files6[#All],34,FALSE),IF($AD2="FIRPLAST",VLOOKUP($B2,[1]!Tableau_Lancer_la_requête_à_partir_de_Excel_Files5[#All],34,FALSE),IF($AD2="COMATEC",VLOOKUP($B2,[1]!Tableau_Lancer_la_requête_à_partir_de_Excel_Files7[#All],34,FALSE),IF($AD2="DE FACTO",VLOOKUP($B2,[1]!Tableau_Lancer_la_requête_à_partir_de_Excel_Files4[#All],34,FALSE),IF($AD2="ARTE Dist",VLOOKUP($B2,[1]!Tableau_Lancer_la_requête_à_partir_de_Excel_Files18[#All],34,FALSE),IF($AD2="THIOLAT",VLOOKUP($B2,[1]!Tableau_Lancer_la_requête_à_partir_de_Excel_Files20[#All],34,FALSE),IF($AD2="LE GOFF",VLOOKUP($B2,[1]!Tableau_Lancer_la_requête_à_partir_de_Excel_Files19[#All],34,FALSE),IF($AD2="ARDEX",VLOOKUP($B2,[1]!Tableau_Lancer_la_requête_à_partir_de_Excel_Files8[#All],34,FALSE),IF($AD2="EVENPLAST",VLOOKUP($B2,[1]!Tableau_Lancer_la_requête_à_partir_de_Excel_Files9[#All],34,FALSE),IF($AD2="GAULT ET FREMONT",VLOOKUP($B2,[1]!Tableau_Lancer_la_requête_à_partir_de_Excel_Files10[#All],34,FALSE),IF($AD2="GUILLIN EMBALLAGES",VLOOKUP($B2,[1]!Tableau_Lancer_la_requête_à_partir_de_Excel_Files11[#All],34,FALSE),IF($AD2="IMPRIMERIE DU VIADUC",VLOOKUP($B2,[1]!Tableau_Lancer_la_requête_à_partir_de_Excel_Files12[#All],34,FALSE),IF($AD2="JOLARD",VLOOKUP($B2,[1]!Tableau_Lancer_la_requête_à_partir_de_Excel_Files14[#All],34,FALSE),IF($AD2="MP HYGIENE",VLOOKUP($B2,[1]!Tableau_Lancer_la_requête_à_partir_de_Excel_Files15[#All],34,FALSE),IF($AD2="SIPALDIS",VLOOKUP($B2,[1]!Tableau_Lancer_la_requête_à_partir_de_Excel_Files13[#All],34,FALSE),IF($AD2="TICKET COM",VLOOKUP($B2,[1]!Tableau_Lancer_la_requête_à_partir_de_Excel_Files16[#All],34,FALSE),IF($AD2="TREELOGI-CODINA",VLOOKUP($B2,[1]!Tableau_Lancer_la_requête_à_partir_de_Excel_Files17[#All],34,FALSE)))))))))))))))))),"A REMPLIR")</f>
        <v>42394</v>
      </c>
      <c r="AK2" s="25" t="str">
        <f ca="1">IFERROR(IF($AD2="SOLIA",VLOOKUP($B2,[1]!Tableau_Lancer_la_requête_à_partir_de_Excel_Files6[#All],35,FALSE),IF($AD2="FIRPLAST",VLOOKUP($B2,[1]!Tableau_Lancer_la_requête_à_partir_de_Excel_Files5[#All],35,FALSE),IF($AD2="COMATEC",VLOOKUP($B2,[1]!Tableau_Lancer_la_requête_à_partir_de_Excel_Files7[#All],35,FALSE),IF($AD2="DE FACTO",VLOOKUP($B2,[1]!Tableau_Lancer_la_requête_à_partir_de_Excel_Files4[#All],35,FALSE),IF($AD2="ARTE Dist",VLOOKUP($B2,[1]!Tableau_Lancer_la_requête_à_partir_de_Excel_Files18[#All],35,FALSE),IF($AD2="THIOLAT",VLOOKUP($B2,[1]!Tableau_Lancer_la_requête_à_partir_de_Excel_Files20[#All],35,FALSE),IF($AD2="LE GOFF",VLOOKUP($B2,[1]!Tableau_Lancer_la_requête_à_partir_de_Excel_Files19[#All],35,FALSE),IF($AD2="ARDEX",VLOOKUP($B2,[1]!Tableau_Lancer_la_requête_à_partir_de_Excel_Files8[#All],35,FALSE),IF($AD2="EVENPLAST",VLOOKUP($B2,[1]!Tableau_Lancer_la_requête_à_partir_de_Excel_Files9[#All],35,FALSE),IF($AD2="GAULT ET FREMONT",VLOOKUP($B2,[1]!Tableau_Lancer_la_requête_à_partir_de_Excel_Files10[#All],35,FALSE),IF($AD2="GUILLIN EMBALLAGES",VLOOKUP($B2,[1]!Tableau_Lancer_la_requête_à_partir_de_Excel_Files11[#All],35,FALSE),IF($AD2="IMPRIMERIE DU VIADUC",VLOOKUP($B2,[1]!Tableau_Lancer_la_requête_à_partir_de_Excel_Files12[#All],35,FALSE),IF($AD2="JOLARD",VLOOKUP($B2,[1]!Tableau_Lancer_la_requête_à_partir_de_Excel_Files14[#All],35,FALSE),IF($AD2="MP HYGIENE",VLOOKUP($B2,[1]!Tableau_Lancer_la_requête_à_partir_de_Excel_Files15[#All],35,FALSE),IF($AD2="SIPALDIS",VLOOKUP($B2,[1]!Tableau_Lancer_la_requête_à_partir_de_Excel_Files13[#All],35,FALSE),IF($AD2="TICKET COM",VLOOKUP($B2,[1]!Tableau_Lancer_la_requête_à_partir_de_Excel_Files16[#All],35,FALSE),IF($AD2="TREELOGI-CODINA",VLOOKUP($B2,[1]!Tableau_Lancer_la_requête_à_partir_de_Excel_Files17[#All],35,FALSE)))))))))))))))))),"A REMPLIR")</f>
        <v>Colissimo</v>
      </c>
      <c r="AL2" s="26" t="str">
        <f ca="1">IFERROR(IF($AD2="SOLIA",VLOOKUP($B2,[1]!Tableau_Lancer_la_requête_à_partir_de_Excel_Files6[#All],36,FALSE),IF($AD2="FIRPLAST",VLOOKUP($B2,[1]!Tableau_Lancer_la_requête_à_partir_de_Excel_Files5[#All],36,FALSE),IF($AD2="COMATEC",VLOOKUP($B2,[1]!Tableau_Lancer_la_requête_à_partir_de_Excel_Files7[#All],36,FALSE),IF($AD2="DE FACTO",VLOOKUP($B2,[1]!Tableau_Lancer_la_requête_à_partir_de_Excel_Files4[#All],36,FALSE),IF($AD2="ARTE Dist",VLOOKUP($B2,[1]!Tableau_Lancer_la_requête_à_partir_de_Excel_Files18[#All],36,FALSE),IF($AD2="THIOLAT",VLOOKUP($B2,[1]!Tableau_Lancer_la_requête_à_partir_de_Excel_Files20[#All],36,FALSE),IF($AD2="LE GOFF",VLOOKUP($B2,[1]!Tableau_Lancer_la_requête_à_partir_de_Excel_Files19[#All],36,FALSE),IF($AD2="ARDEX",VLOOKUP($B2,[1]!Tableau_Lancer_la_requête_à_partir_de_Excel_Files8[#All],36,FALSE),IF($AD2="EVENPLAST",VLOOKUP($B2,[1]!Tableau_Lancer_la_requête_à_partir_de_Excel_Files9[#All],36,FALSE),IF($AD2="GAULT ET FREMONT",VLOOKUP($B2,[1]!Tableau_Lancer_la_requête_à_partir_de_Excel_Files10[#All],36,FALSE),IF($AD2="GUILLIN EMBALLAGES",VLOOKUP($B2,[1]!Tableau_Lancer_la_requête_à_partir_de_Excel_Files11[#All],36,FALSE),IF($AD2="IMPRIMERIE DU VIADUC",VLOOKUP($B2,[1]!Tableau_Lancer_la_requête_à_partir_de_Excel_Files12[#All],36,FALSE),IF($AD2="JOLARD",VLOOKUP($B2,[1]!Tableau_Lancer_la_requête_à_partir_de_Excel_Files14[#All],36,FALSE),IF($AD2="MP HYGIENE",VLOOKUP($B2,[1]!Tableau_Lancer_la_requête_à_partir_de_Excel_Files15[#All],36,FALSE),IF($AD2="SIPALDIS",VLOOKUP($B2,[1]!Tableau_Lancer_la_requête_à_partir_de_Excel_Files13[#All],36,FALSE),IF($AD2="TICKET COM",VLOOKUP($B2,[1]!Tableau_Lancer_la_requête_à_partir_de_Excel_Files16[#All],36,FALSE),IF($AD2="TREELOGI-CODINA",VLOOKUP($B2,[1]!Tableau_Lancer_la_requête_à_partir_de_Excel_Files17[#All],36,FALSE)))))))))))))))))),"A REMPLIR")</f>
        <v>4</v>
      </c>
      <c r="AM2" s="26">
        <f ca="1">IFERROR(IF($AD2="SOLIA",VLOOKUP($B2,[1]!Tableau_Lancer_la_requête_à_partir_de_Excel_Files6[#All],37,FALSE),IF($AD2="FIRPLAST",VLOOKUP($B2,[1]!Tableau_Lancer_la_requête_à_partir_de_Excel_Files5[#All],37,FALSE),IF($AD2="COMATEC",VLOOKUP($B2,[1]!Tableau_Lancer_la_requête_à_partir_de_Excel_Files7[#All],37,FALSE),IF($AD2="DE FACTO",VLOOKUP($B2,[1]!Tableau_Lancer_la_requête_à_partir_de_Excel_Files4[#All],37,FALSE),IF($AD2="ARTE Dist",VLOOKUP($B2,[1]!Tableau_Lancer_la_requête_à_partir_de_Excel_Files18[#All],37,FALSE),IF($AD2="THIOLAT",VLOOKUP($B2,[1]!Tableau_Lancer_la_requête_à_partir_de_Excel_Files20[#All],37,FALSE),IF($AD2="LE GOFF",VLOOKUP($B2,[1]!Tableau_Lancer_la_requête_à_partir_de_Excel_Files19[#All],37,FALSE),IF($AD2="ARDEX",VLOOKUP($B2,[1]!Tableau_Lancer_la_requête_à_partir_de_Excel_Files8[#All],37,FALSE),IF($AD2="EVENPLAST",VLOOKUP($B2,[1]!Tableau_Lancer_la_requête_à_partir_de_Excel_Files9[#All],37,FALSE),IF($AD2="GAULT ET FREMONT",VLOOKUP($B2,[1]!Tableau_Lancer_la_requête_à_partir_de_Excel_Files10[#All],37,FALSE),IF($AD2="GUILLIN EMBALLAGES",VLOOKUP($B2,[1]!Tableau_Lancer_la_requête_à_partir_de_Excel_Files11[#All],37,FALSE),IF($AD2="IMPRIMERIE DU VIADUC",VLOOKUP($B2,[1]!Tableau_Lancer_la_requête_à_partir_de_Excel_Files12[#All],37,FALSE),IF($AD2="JOLARD",VLOOKUP($B2,[1]!Tableau_Lancer_la_requête_à_partir_de_Excel_Files14[#All],37,FALSE),IF($AD2="MP HYGIENE",VLOOKUP($B2,[1]!Tableau_Lancer_la_requête_à_partir_de_Excel_Files15[#All],37,FALSE),IF($AD2="SIPALDIS",VLOOKUP($B2,[1]!Tableau_Lancer_la_requête_à_partir_de_Excel_Files13[#All],37,FALSE),IF($AD2="TICKET COM",VLOOKUP($B2,[1]!Tableau_Lancer_la_requête_à_partir_de_Excel_Files16[#All],37,FALSE),IF($AD2="TREELOGI-CODINA",VLOOKUP($B2,[1]!Tableau_Lancer_la_requête_à_partir_de_Excel_Files17[#All],37,FALSE)))))))))))))))))),"A REMPLIR")</f>
        <v>4</v>
      </c>
      <c r="AN2" s="28">
        <f ca="1">IFERROR(IF($AD2="SOLIA",VLOOKUP($B2,[1]!Tableau_Lancer_la_requête_à_partir_de_Excel_Files6[#All],38,FALSE),IF($AD2="FIRPLAST",VLOOKUP($B2,[1]!Tableau_Lancer_la_requête_à_partir_de_Excel_Files5[#All],38,FALSE),IF($AD2="COMATEC",VLOOKUP($B2,[1]!Tableau_Lancer_la_requête_à_partir_de_Excel_Files7[#All],38,FALSE),IF($AD2="DE FACTO",VLOOKUP($B2,[1]!Tableau_Lancer_la_requête_à_partir_de_Excel_Files4[#All],38,FALSE),IF($AD2="ARTE Dist",VLOOKUP($B2,[1]!Tableau_Lancer_la_requête_à_partir_de_Excel_Files18[#All],38,FALSE),IF($AD2="THIOLAT",VLOOKUP($B2,[1]!Tableau_Lancer_la_requête_à_partir_de_Excel_Files20[#All],38,FALSE),IF($AD2="LE GOFF",VLOOKUP($B2,[1]!Tableau_Lancer_la_requête_à_partir_de_Excel_Files19[#All],38,FALSE),IF($AD2="ARDEX",VLOOKUP($B2,[1]!Tableau_Lancer_la_requête_à_partir_de_Excel_Files8[#All],38,FALSE),IF($AD2="EVENPLAST",VLOOKUP($B2,[1]!Tableau_Lancer_la_requête_à_partir_de_Excel_Files9[#All],38,FALSE),IF($AD2="GAULT ET FREMONT",VLOOKUP($B2,[1]!Tableau_Lancer_la_requête_à_partir_de_Excel_Files10[#All],38,FALSE),IF($AD2="GUILLIN EMBALLAGES",VLOOKUP($B2,[1]!Tableau_Lancer_la_requête_à_partir_de_Excel_Files11[#All],38,FALSE),IF($AD2="IMPRIMERIE DU VIADUC",VLOOKUP($B2,[1]!Tableau_Lancer_la_requête_à_partir_de_Excel_Files12[#All],38,FALSE),IF($AD2="JOLARD",VLOOKUP($B2,[1]!Tableau_Lancer_la_requête_à_partir_de_Excel_Files14[#All],38,FALSE),IF($AD2="MP HYGIENE",VLOOKUP($B2,[1]!Tableau_Lancer_la_requête_à_partir_de_Excel_Files15[#All],38,FALSE),IF($AD2="SIPALDIS",VLOOKUP($B2,[1]!Tableau_Lancer_la_requête_à_partir_de_Excel_Files13[#All],38,FALSE),IF($AD2="TICKET COM",VLOOKUP($B2,[1]!Tableau_Lancer_la_requête_à_partir_de_Excel_Files16[#All],38,FALSE),IF($AD2="TREELOGI-CODINA",VLOOKUP($B2,[1]!Tableau_Lancer_la_requête_à_partir_de_Excel_Files17[#All],38,FALSE)))))))))))))))))),"A REMPLIR")</f>
        <v>1</v>
      </c>
      <c r="AO2" s="28">
        <f ca="1">IFERROR(IF($AD2="SOLIA",VLOOKUP($B2,[1]!Tableau_Lancer_la_requête_à_partir_de_Excel_Files6[#All],39,FALSE),IF($AD2="FIRPLAST",VLOOKUP($B2,[1]!Tableau_Lancer_la_requête_à_partir_de_Excel_Files5[#All],39,FALSE),IF($AD2="COMATEC",VLOOKUP($B2,[1]!Tableau_Lancer_la_requête_à_partir_de_Excel_Files7[#All],39,FALSE),IF($AD2="DE FACTO",VLOOKUP($B2,[1]!Tableau_Lancer_la_requête_à_partir_de_Excel_Files4[#All],39,FALSE),IF($AD2="ARTE Dist",VLOOKUP($B2,[1]!Tableau_Lancer_la_requête_à_partir_de_Excel_Files18[#All],39,FALSE),IF($AD2="THIOLAT",VLOOKUP($B2,[1]!Tableau_Lancer_la_requête_à_partir_de_Excel_Files20[#All],39,FALSE),IF($AD2="LE GOFF",VLOOKUP($B2,[1]!Tableau_Lancer_la_requête_à_partir_de_Excel_Files19[#All],39,FALSE),IF($AD2="ARDEX",VLOOKUP($B2,[1]!Tableau_Lancer_la_requête_à_partir_de_Excel_Files8[#All],39,FALSE),IF($AD2="EVENPLAST",VLOOKUP($B2,[1]!Tableau_Lancer_la_requête_à_partir_de_Excel_Files9[#All],39,FALSE),IF($AD2="GAULT ET FREMONT",VLOOKUP($B2,[1]!Tableau_Lancer_la_requête_à_partir_de_Excel_Files10[#All],39,FALSE),IF($AD2="GUILLIN EMBALLAGES",VLOOKUP($B2,[1]!Tableau_Lancer_la_requête_à_partir_de_Excel_Files11[#All],39,FALSE),IF($AD2="IMPRIMERIE DU VIADUC",VLOOKUP($B2,[1]!Tableau_Lancer_la_requête_à_partir_de_Excel_Files12[#All],39,FALSE),IF($AD2="JOLARD",VLOOKUP($B2,[1]!Tableau_Lancer_la_requête_à_partir_de_Excel_Files14[#All],39,FALSE),IF($AD2="MP HYGIENE",VLOOKUP($B2,[1]!Tableau_Lancer_la_requête_à_partir_de_Excel_Files15[#All],39,FALSE),IF($AD2="SIPALDIS",VLOOKUP($B2,[1]!Tableau_Lancer_la_requête_à_partir_de_Excel_Files13[#All],39,FALSE),IF($AD2="TICKET COM",VLOOKUP($B2,[1]!Tableau_Lancer_la_requête_à_partir_de_Excel_Files16[#All],39,FALSE),IF($AD2="TREELOGI-CODINA",VLOOKUP($B2,[1]!Tableau_Lancer_la_requête_à_partir_de_Excel_Files17[#All],39,FALSE)))))))))))))))))),"A REMPLIR")</f>
        <v>1</v>
      </c>
      <c r="AP2" s="25" t="str">
        <f ca="1">IFERROR(IF($AD2="SOLIA",VLOOKUP($B2,[1]!Tableau_Lancer_la_requête_à_partir_de_Excel_Files6[#All],40,FALSE),IF($AD2="FIRPLAST",VLOOKUP($B2,[1]!Tableau_Lancer_la_requête_à_partir_de_Excel_Files5[#All],40,FALSE),IF($AD2="COMATEC",VLOOKUP($B2,[1]!Tableau_Lancer_la_requête_à_partir_de_Excel_Files7[#All],40,FALSE),IF($AD2="DE FACTO",VLOOKUP($B2,[1]!Tableau_Lancer_la_requête_à_partir_de_Excel_Files4[#All],40,FALSE),IF($AD2="ARTE Dist",VLOOKUP($B2,[1]!Tableau_Lancer_la_requête_à_partir_de_Excel_Files18[#All],40,FALSE),IF($AD2="THIOLAT",VLOOKUP($B2,[1]!Tableau_Lancer_la_requête_à_partir_de_Excel_Files20[#All],40,FALSE),IF($AD2="LE GOFF",VLOOKUP($B2,[1]!Tableau_Lancer_la_requête_à_partir_de_Excel_Files19[#All],40,FALSE),IF($AD2="ARDEX",VLOOKUP($B2,[1]!Tableau_Lancer_la_requête_à_partir_de_Excel_Files8[#All],40,FALSE),IF($AD2="EVENPLAST",VLOOKUP($B2,[1]!Tableau_Lancer_la_requête_à_partir_de_Excel_Files9[#All],40,FALSE),IF($AD2="GAULT ET FREMONT",VLOOKUP($B2,[1]!Tableau_Lancer_la_requête_à_partir_de_Excel_Files10[#All],40,FALSE),IF($AD2="GUILLIN EMBALLAGES",VLOOKUP($B2,[1]!Tableau_Lancer_la_requête_à_partir_de_Excel_Files11[#All],40,FALSE),IF($AD2="IMPRIMERIE DU VIADUC",VLOOKUP($B2,[1]!Tableau_Lancer_la_requête_à_partir_de_Excel_Files12[#All],40,FALSE),IF($AD2="JOLARD",VLOOKUP($B2,[1]!Tableau_Lancer_la_requête_à_partir_de_Excel_Files14[#All],40,FALSE),IF($AD2="MP HYGIENE",VLOOKUP($B2,[1]!Tableau_Lancer_la_requête_à_partir_de_Excel_Files15[#All],40,FALSE),IF($AD2="SIPALDIS",VLOOKUP($B2,[1]!Tableau_Lancer_la_requête_à_partir_de_Excel_Files13[#All],40,FALSE),IF($AD2="TICKET COM",VLOOKUP($B2,[1]!Tableau_Lancer_la_requête_à_partir_de_Excel_Files16[#All],40,FALSE),IF($AD2="TREELOGI-CODINA",VLOOKUP($B2,[1]!Tableau_Lancer_la_requête_à_partir_de_Excel_Files17[#All],40,FALSE)))))))))))))))))),"A REMPLIR")</f>
        <v>Robert GERMAIN</v>
      </c>
      <c r="AQ2" s="27" t="str">
        <f ca="1">IFERROR(IF($AD2="SOLIA",VLOOKUP($B2,[1]!Tableau_Lancer_la_requête_à_partir_de_Excel_Files6[#All],41,FALSE),IF($AD2="FIRPLAST",VLOOKUP($B2,[1]!Tableau_Lancer_la_requête_à_partir_de_Excel_Files5[#All],41,FALSE),IF($AD2="COMATEC",VLOOKUP($B2,[1]!Tableau_Lancer_la_requête_à_partir_de_Excel_Files7[#All],41,FALSE),IF($AD2="DE FACTO",VLOOKUP($B2,[1]!Tableau_Lancer_la_requête_à_partir_de_Excel_Files4[#All],41,FALSE),IF($AD2="ARTE Dist",VLOOKUP($B2,[1]!Tableau_Lancer_la_requête_à_partir_de_Excel_Files18[#All],41,FALSE),IF($AD2="THIOLAT",VLOOKUP($B2,[1]!Tableau_Lancer_la_requête_à_partir_de_Excel_Files20[#All],41,FALSE),IF($AD2="LE GOFF",VLOOKUP($B2,[1]!Tableau_Lancer_la_requête_à_partir_de_Excel_Files19[#All],41,FALSE),IF($AD2="ARDEX",VLOOKUP($B2,[1]!Tableau_Lancer_la_requête_à_partir_de_Excel_Files8[#All],41,FALSE),IF($AD2="EVENPLAST",VLOOKUP($B2,[1]!Tableau_Lancer_la_requête_à_partir_de_Excel_Files9[#All],41,FALSE),IF($AD2="GAULT ET FREMONT",VLOOKUP($B2,[1]!Tableau_Lancer_la_requête_à_partir_de_Excel_Files10[#All],41,FALSE),IF($AD2="GUILLIN EMBALLAGES",VLOOKUP($B2,[1]!Tableau_Lancer_la_requête_à_partir_de_Excel_Files11[#All],41,FALSE),IF($AD2="IMPRIMERIE DU VIADUC",VLOOKUP($B2,[1]!Tableau_Lancer_la_requête_à_partir_de_Excel_Files12[#All],41,FALSE),IF($AD2="JOLARD",VLOOKUP($B2,[1]!Tableau_Lancer_la_requête_à_partir_de_Excel_Files14[#All],41,FALSE),IF($AD2="MP HYGIENE",VLOOKUP($B2,[1]!Tableau_Lancer_la_requête_à_partir_de_Excel_Files15[#All],41,FALSE),IF($AD2="SIPALDIS",VLOOKUP($B2,[1]!Tableau_Lancer_la_requête_à_partir_de_Excel_Files13[#All],41,FALSE),IF($AD2="TICKET COM",VLOOKUP($B2,[1]!Tableau_Lancer_la_requête_à_partir_de_Excel_Files16[#All],41,FALSE),IF($AD2="TREELOGI-CODINA",VLOOKUP($B2,[1]!Tableau_Lancer_la_requête_à_partir_de_Excel_Files17[#All],41,FALSE)))))))))))))))))),"A REMPLIR")</f>
        <v>03 34 51 67 54</v>
      </c>
      <c r="AR2" s="29">
        <v>42399</v>
      </c>
      <c r="AS2" s="24">
        <v>3</v>
      </c>
      <c r="AT2" s="30" t="s">
        <v>81</v>
      </c>
      <c r="AU2" s="31" t="s">
        <v>79</v>
      </c>
      <c r="AV2" s="31" t="s">
        <v>79</v>
      </c>
      <c r="AW2" s="31" t="s">
        <v>79</v>
      </c>
      <c r="AX2" s="31"/>
      <c r="AY2" s="32">
        <v>200000</v>
      </c>
      <c r="AZ2" s="32">
        <v>200</v>
      </c>
      <c r="BA2" s="31">
        <v>15</v>
      </c>
      <c r="BB2" s="31" t="s">
        <v>82</v>
      </c>
      <c r="BC2" s="31" t="s">
        <v>83</v>
      </c>
      <c r="BD2" s="30" t="s">
        <v>84</v>
      </c>
      <c r="BE2" s="33">
        <v>42379</v>
      </c>
      <c r="BF2" s="22"/>
      <c r="BG2" s="22" t="s">
        <v>85</v>
      </c>
    </row>
    <row r="3" spans="1:59" ht="60" customHeight="1" x14ac:dyDescent="0.25">
      <c r="A3" s="10" t="s">
        <v>86</v>
      </c>
      <c r="B3" s="34" t="s">
        <v>87</v>
      </c>
      <c r="C3" s="12" t="s">
        <v>61</v>
      </c>
      <c r="D3" s="13" t="s">
        <v>77</v>
      </c>
      <c r="E3" s="14" t="s">
        <v>88</v>
      </c>
      <c r="F3" s="15">
        <v>42576</v>
      </c>
      <c r="G3" s="13" t="s">
        <v>89</v>
      </c>
      <c r="H3" s="13" t="s">
        <v>90</v>
      </c>
      <c r="I3" s="16" t="s">
        <v>91</v>
      </c>
      <c r="J3" s="16" t="s">
        <v>87</v>
      </c>
      <c r="K3" s="16" t="s">
        <v>92</v>
      </c>
      <c r="L3" s="16" t="s">
        <v>93</v>
      </c>
      <c r="M3" s="16" t="s">
        <v>94</v>
      </c>
      <c r="N3" s="16" t="s">
        <v>71</v>
      </c>
      <c r="O3" s="17" t="s">
        <v>79</v>
      </c>
      <c r="P3" s="17" t="s">
        <v>79</v>
      </c>
      <c r="Q3" s="16" t="s">
        <v>95</v>
      </c>
      <c r="R3" s="16" t="s">
        <v>96</v>
      </c>
      <c r="S3" s="35" t="s">
        <v>75</v>
      </c>
      <c r="T3" s="19"/>
      <c r="U3" s="36" t="s">
        <v>92</v>
      </c>
      <c r="V3" s="18">
        <v>3</v>
      </c>
      <c r="W3" s="15" t="s">
        <v>77</v>
      </c>
      <c r="X3" s="15" t="s">
        <v>78</v>
      </c>
      <c r="Y3" s="15">
        <v>42594</v>
      </c>
      <c r="Z3" s="22" t="s">
        <v>79</v>
      </c>
      <c r="AA3" s="23" t="s">
        <v>80</v>
      </c>
      <c r="AB3" s="24" t="s">
        <v>97</v>
      </c>
      <c r="AC3" s="24" t="s">
        <v>75</v>
      </c>
      <c r="AD3" s="25">
        <f ca="1">IFERROR(IF($AD3="SOLIA",VLOOKUP($B3,[1]!Tableau_Lancer_la_requête_à_partir_de_Excel_Files6[#All],28,FALSE),IF($AD3="FIRPLAST",VLOOKUP($B3,[1]!Tableau_Lancer_la_requête_à_partir_de_Excel_Files5[#All],28,FALSE),IF($AD3="COMATEC",VLOOKUP($B3,[1]!Tableau_Lancer_la_requête_à_partir_de_Excel_Files7[#All],28,FALSE),IF($AD3="DE FACTO",VLOOKUP($B3,[1]!Tableau_Lancer_la_requête_à_partir_de_Excel_Files4[#All],28,FALSE),IF($AD3="ARTE Dist",VLOOKUP($B3,[1]!Tableau_Lancer_la_requête_à_partir_de_Excel_Files18[#All],28,FALSE),IF($AD3="THIOLAT",VLOOKUP($B3,[1]!Tableau_Lancer_la_requête_à_partir_de_Excel_Files20[#All],28,FALSE),IF($AD3="LE GOFF",VLOOKUP($B3,[1]!Tableau_Lancer_la_requête_à_partir_de_Excel_Files19[#All],28,FALSE),IF($AD3="ARDEX",VLOOKUP($B3,[1]!Tableau_Lancer_la_requête_à_partir_de_Excel_Files8[#All],28,FALSE),IF($AD3="EVENPLAST",VLOOKUP($B3,[1]!Tableau_Lancer_la_requête_à_partir_de_Excel_Files9[#All],28,FALSE),IF($AD3="GAULT ET FREMONT",VLOOKUP($B3,[1]!Tableau_Lancer_la_requête_à_partir_de_Excel_Files10[#All],28,FALSE),IF($AD3="GUILLIN EMBALLAGES",VLOOKUP($B3,[1]!Tableau_Lancer_la_requête_à_partir_de_Excel_Files11[#All],28,FALSE),IF($AD3="IMPRIMERIE DU VIADUC",VLOOKUP($B3,[1]!Tableau_Lancer_la_requête_à_partir_de_Excel_Files12[#All],28,FALSE),IF($AD3="JOLARD",VLOOKUP($B3,[1]!Tableau_Lancer_la_requête_à_partir_de_Excel_Files14[#All],28,FALSE),IF($AD3="MP HYGIENE",VLOOKUP($B3,[1]!Tableau_Lancer_la_requête_à_partir_de_Excel_Files15[#All],28,FALSE),IF($AD3="SIPALDIS",VLOOKUP($B3,[1]!Tableau_Lancer_la_requête_à_partir_de_Excel_Files13[#All],28,FALSE),IF($AD3="TICKET COM",VLOOKUP($B3,[1]!Tableau_Lancer_la_requête_à_partir_de_Excel_Files16[#All],28,FALSE),IF($AD3="TREELOGI-CODINA",VLOOKUP($B3,[1]!Tableau_Lancer_la_requête_à_partir_de_Excel_Files17[#All],28,FALSE)))))))))))))))))),"A REMPLIR")</f>
        <v>42579</v>
      </c>
      <c r="AE3" s="25" t="str">
        <f ca="1">IFERROR(IF($AD3="SOLIA",VLOOKUP($B3,[1]!Tableau_Lancer_la_requête_à_partir_de_Excel_Files6[#All],29,FALSE),IF($AD3="FIRPLAST",VLOOKUP($B3,[1]!Tableau_Lancer_la_requête_à_partir_de_Excel_Files5[#All],29,FALSE),IF($AD3="COMATEC",VLOOKUP($B3,[1]!Tableau_Lancer_la_requête_à_partir_de_Excel_Files7[#All],29,FALSE),IF($AD3="DE FACTO",VLOOKUP($B3,[1]!Tableau_Lancer_la_requête_à_partir_de_Excel_Files4[#All],29,FALSE),IF($AD3="ARTE Dist",VLOOKUP($B3,[1]!Tableau_Lancer_la_requête_à_partir_de_Excel_Files18[#All],29,FALSE),IF($AD3="THIOLAT",VLOOKUP($B3,[1]!Tableau_Lancer_la_requête_à_partir_de_Excel_Files20[#All],29,FALSE),IF($AD3="LE GOFF",VLOOKUP($B3,[1]!Tableau_Lancer_la_requête_à_partir_de_Excel_Files19[#All],29,FALSE),IF($AD3="ARDEX",VLOOKUP($B3,[1]!Tableau_Lancer_la_requête_à_partir_de_Excel_Files8[#All],29,FALSE),IF($AD3="EVENPLAST",VLOOKUP($B3,[1]!Tableau_Lancer_la_requête_à_partir_de_Excel_Files9[#All],29,FALSE),IF($AD3="GAULT ET FREMONT",VLOOKUP($B3,[1]!Tableau_Lancer_la_requête_à_partir_de_Excel_Files10[#All],29,FALSE),IF($AD3="GUILLIN EMBALLAGES",VLOOKUP($B3,[1]!Tableau_Lancer_la_requête_à_partir_de_Excel_Files11[#All],29,FALSE),IF($AD3="IMPRIMERIE DU VIADUC",VLOOKUP($B3,[1]!Tableau_Lancer_la_requête_à_partir_de_Excel_Files12[#All],29,FALSE),IF($AD3="JOLARD",VLOOKUP($B3,[1]!Tableau_Lancer_la_requête_à_partir_de_Excel_Files14[#All],29,FALSE),IF($AD3="MP HYGIENE",VLOOKUP($B3,[1]!Tableau_Lancer_la_requête_à_partir_de_Excel_Files15[#All],29,FALSE),IF($AD3="SIPALDIS",VLOOKUP($B3,[1]!Tableau_Lancer_la_requête_à_partir_de_Excel_Files13[#All],29,FALSE),IF($AD3="TICKET COM",VLOOKUP($B3,[1]!Tableau_Lancer_la_requête_à_partir_de_Excel_Files16[#All],29,FALSE),IF($AD3="TREELOGI-CODINA",VLOOKUP($B3,[1]!Tableau_Lancer_la_requête_à_partir_de_Excel_Files17[#All],29,FALSE)))))))))))))))))),"A REMPLIR")</f>
        <v>CAR-3</v>
      </c>
      <c r="AF3" s="25" t="str">
        <f ca="1">IFERROR(IF($AD3="SOLIA",VLOOKUP($B3,[1]!Tableau_Lancer_la_requête_à_partir_de_Excel_Files6[#All],30,FALSE),IF($AD3="FIRPLAST",VLOOKUP($B3,[1]!Tableau_Lancer_la_requête_à_partir_de_Excel_Files5[#All],30,FALSE),IF($AD3="COMATEC",VLOOKUP($B3,[1]!Tableau_Lancer_la_requête_à_partir_de_Excel_Files7[#All],30,FALSE),IF($AD3="DE FACTO",VLOOKUP($B3,[1]!Tableau_Lancer_la_requête_à_partir_de_Excel_Files4[#All],30,FALSE),IF($AD3="ARTE Dist",VLOOKUP($B3,[1]!Tableau_Lancer_la_requête_à_partir_de_Excel_Files18[#All],30,FALSE),IF($AD3="THIOLAT",VLOOKUP($B3,[1]!Tableau_Lancer_la_requête_à_partir_de_Excel_Files20[#All],30,FALSE),IF($AD3="LE GOFF",VLOOKUP($B3,[1]!Tableau_Lancer_la_requête_à_partir_de_Excel_Files19[#All],30,FALSE),IF($AD3="ARDEX",VLOOKUP($B3,[1]!Tableau_Lancer_la_requête_à_partir_de_Excel_Files8[#All],30,FALSE),IF($AD3="EVENPLAST",VLOOKUP($B3,[1]!Tableau_Lancer_la_requête_à_partir_de_Excel_Files9[#All],30,FALSE),IF($AD3="GAULT ET FREMONT",VLOOKUP($B3,[1]!Tableau_Lancer_la_requête_à_partir_de_Excel_Files10[#All],30,FALSE),IF($AD3="GUILLIN EMBALLAGES",VLOOKUP($B3,[1]!Tableau_Lancer_la_requête_à_partir_de_Excel_Files11[#All],30,FALSE),IF($AD3="IMPRIMERIE DU VIADUC",VLOOKUP($B3,[1]!Tableau_Lancer_la_requête_à_partir_de_Excel_Files12[#All],30,FALSE),IF($AD3="JOLARD",VLOOKUP($B3,[1]!Tableau_Lancer_la_requête_à_partir_de_Excel_Files14[#All],30,FALSE),IF($AD3="MP HYGIENE",VLOOKUP($B3,[1]!Tableau_Lancer_la_requête_à_partir_de_Excel_Files15[#All],30,FALSE),IF($AD3="SIPALDIS",VLOOKUP($B3,[1]!Tableau_Lancer_la_requête_à_partir_de_Excel_Files13[#All],30,FALSE),IF($AD3="TICKET COM",VLOOKUP($B3,[1]!Tableau_Lancer_la_requête_à_partir_de_Excel_Files16[#All],30,FALSE),IF($AD3="TREELOGI-CODINA",VLOOKUP($B3,[1]!Tableau_Lancer_la_requête_à_partir_de_Excel_Files17[#All],30,FALSE)))))))))))))))))),"A REMPLIR")</f>
        <v>Carte magnétique R2C-3 C-500</v>
      </c>
      <c r="AG3" s="26" t="str">
        <f ca="1">IFERROR(IF($AD3="SOLIA",VLOOKUP($B3,[1]!Tableau_Lancer_la_requête_à_partir_de_Excel_Files6[#All],31,FALSE),IF($AD3="FIRPLAST",VLOOKUP($B3,[1]!Tableau_Lancer_la_requête_à_partir_de_Excel_Files5[#All],31,FALSE),IF($AD3="COMATEC",VLOOKUP($B3,[1]!Tableau_Lancer_la_requête_à_partir_de_Excel_Files7[#All],31,FALSE),IF($AD3="DE FACTO",VLOOKUP($B3,[1]!Tableau_Lancer_la_requête_à_partir_de_Excel_Files4[#All],31,FALSE),IF($AD3="ARTE Dist",VLOOKUP($B3,[1]!Tableau_Lancer_la_requête_à_partir_de_Excel_Files18[#All],31,FALSE),IF($AD3="THIOLAT",VLOOKUP($B3,[1]!Tableau_Lancer_la_requête_à_partir_de_Excel_Files20[#All],31,FALSE),IF($AD3="LE GOFF",VLOOKUP($B3,[1]!Tableau_Lancer_la_requête_à_partir_de_Excel_Files19[#All],31,FALSE),IF($AD3="ARDEX",VLOOKUP($B3,[1]!Tableau_Lancer_la_requête_à_partir_de_Excel_Files8[#All],31,FALSE),IF($AD3="EVENPLAST",VLOOKUP($B3,[1]!Tableau_Lancer_la_requête_à_partir_de_Excel_Files9[#All],31,FALSE),IF($AD3="GAULT ET FREMONT",VLOOKUP($B3,[1]!Tableau_Lancer_la_requête_à_partir_de_Excel_Files10[#All],31,FALSE),IF($AD3="GUILLIN EMBALLAGES",VLOOKUP($B3,[1]!Tableau_Lancer_la_requête_à_partir_de_Excel_Files11[#All],31,FALSE),IF($AD3="IMPRIMERIE DU VIADUC",VLOOKUP($B3,[1]!Tableau_Lancer_la_requête_à_partir_de_Excel_Files12[#All],31,FALSE),IF($AD3="JOLARD",VLOOKUP($B3,[1]!Tableau_Lancer_la_requête_à_partir_de_Excel_Files14[#All],31,FALSE),IF($AD3="MP HYGIENE",VLOOKUP($B3,[1]!Tableau_Lancer_la_requête_à_partir_de_Excel_Files15[#All],31,FALSE),IF($AD3="SIPALDIS",VLOOKUP($B3,[1]!Tableau_Lancer_la_requête_à_partir_de_Excel_Files13[#All],31,FALSE),IF($AD3="TICKET COM",VLOOKUP($B3,[1]!Tableau_Lancer_la_requête_à_partir_de_Excel_Files16[#All],31,FALSE),IF($AD3="TREELOGI-CODINA",VLOOKUP($B3,[1]!Tableau_Lancer_la_requête_à_partir_de_Excel_Files17[#All],31,FALSE)))))))))))))))))),"A REMPLIR")</f>
        <v>500</v>
      </c>
      <c r="AH3" s="25" t="str">
        <f ca="1">IFERROR(IF($AD3="SOLIA",VLOOKUP($B3,[1]!Tableau_Lancer_la_requête_à_partir_de_Excel_Files6[#All],32,FALSE),IF($AD3="FIRPLAST",VLOOKUP($B3,[1]!Tableau_Lancer_la_requête_à_partir_de_Excel_Files5[#All],32,FALSE),IF($AD3="COMATEC",VLOOKUP($B3,[1]!Tableau_Lancer_la_requête_à_partir_de_Excel_Files7[#All],32,FALSE),IF($AD3="DE FACTO",VLOOKUP($B3,[1]!Tableau_Lancer_la_requête_à_partir_de_Excel_Files4[#All],32,FALSE),IF($AD3="ARTE Dist",VLOOKUP($B3,[1]!Tableau_Lancer_la_requête_à_partir_de_Excel_Files18[#All],32,FALSE),IF($AD3="THIOLAT",VLOOKUP($B3,[1]!Tableau_Lancer_la_requête_à_partir_de_Excel_Files20[#All],32,FALSE),IF($AD3="LE GOFF",VLOOKUP($B3,[1]!Tableau_Lancer_la_requête_à_partir_de_Excel_Files19[#All],32,FALSE),IF($AD3="ARDEX",VLOOKUP($B3,[1]!Tableau_Lancer_la_requête_à_partir_de_Excel_Files8[#All],32,FALSE),IF($AD3="EVENPLAST",VLOOKUP($B3,[1]!Tableau_Lancer_la_requête_à_partir_de_Excel_Files9[#All],32,FALSE),IF($AD3="GAULT ET FREMONT",VLOOKUP($B3,[1]!Tableau_Lancer_la_requête_à_partir_de_Excel_Files10[#All],32,FALSE),IF($AD3="GUILLIN EMBALLAGES",VLOOKUP($B3,[1]!Tableau_Lancer_la_requête_à_partir_de_Excel_Files11[#All],32,FALSE),IF($AD3="IMPRIMERIE DU VIADUC",VLOOKUP($B3,[1]!Tableau_Lancer_la_requête_à_partir_de_Excel_Files12[#All],32,FALSE),IF($AD3="JOLARD",VLOOKUP($B3,[1]!Tableau_Lancer_la_requête_à_partir_de_Excel_Files14[#All],32,FALSE),IF($AD3="MP HYGIENE",VLOOKUP($B3,[1]!Tableau_Lancer_la_requête_à_partir_de_Excel_Files15[#All],32,FALSE),IF($AD3="SIPALDIS",VLOOKUP($B3,[1]!Tableau_Lancer_la_requête_à_partir_de_Excel_Files13[#All],32,FALSE),IF($AD3="TICKET COM",VLOOKUP($B3,[1]!Tableau_Lancer_la_requête_à_partir_de_Excel_Files16[#All],32,FALSE),IF($AD3="TREELOGI-CODINA",VLOOKUP($B3,[1]!Tableau_Lancer_la_requête_à_partir_de_Excel_Files17[#All],32,FALSE)))))))))))))))))),"A REMPLIR")</f>
        <v>OUI</v>
      </c>
      <c r="AI3" s="27" t="str">
        <f ca="1">IFERROR(IF($AD3="SOLIA",VLOOKUP($B3,[1]!Tableau_Lancer_la_requête_à_partir_de_Excel_Files6[#All],33,FALSE),IF($AD3="FIRPLAST",VLOOKUP($B3,[1]!Tableau_Lancer_la_requête_à_partir_de_Excel_Files5[#All],33,FALSE),IF($AD3="COMATEC",VLOOKUP($B3,[1]!Tableau_Lancer_la_requête_à_partir_de_Excel_Files7[#All],33,FALSE),IF($AD3="DE FACTO",VLOOKUP($B3,[1]!Tableau_Lancer_la_requête_à_partir_de_Excel_Files4[#All],33,FALSE),IF($AD3="ARTE Dist",VLOOKUP($B3,[1]!Tableau_Lancer_la_requête_à_partir_de_Excel_Files18[#All],33,FALSE),IF($AD3="THIOLAT",VLOOKUP($B3,[1]!Tableau_Lancer_la_requête_à_partir_de_Excel_Files20[#All],33,FALSE),IF($AD3="LE GOFF",VLOOKUP($B3,[1]!Tableau_Lancer_la_requête_à_partir_de_Excel_Files19[#All],33,FALSE),IF($AD3="ARDEX",VLOOKUP($B3,[1]!Tableau_Lancer_la_requête_à_partir_de_Excel_Files8[#All],33,FALSE),IF($AD3="EVENPLAST",VLOOKUP($B3,[1]!Tableau_Lancer_la_requête_à_partir_de_Excel_Files9[#All],33,FALSE),IF($AD3="GAULT ET FREMONT",VLOOKUP($B3,[1]!Tableau_Lancer_la_requête_à_partir_de_Excel_Files10[#All],33,FALSE),IF($AD3="GUILLIN EMBALLAGES",VLOOKUP($B3,[1]!Tableau_Lancer_la_requête_à_partir_de_Excel_Files11[#All],33,FALSE),IF($AD3="IMPRIMERIE DU VIADUC",VLOOKUP($B3,[1]!Tableau_Lancer_la_requête_à_partir_de_Excel_Files12[#All],33,FALSE),IF($AD3="JOLARD",VLOOKUP($B3,[1]!Tableau_Lancer_la_requête_à_partir_de_Excel_Files14[#All],33,FALSE),IF($AD3="MP HYGIENE",VLOOKUP($B3,[1]!Tableau_Lancer_la_requête_à_partir_de_Excel_Files15[#All],33,FALSE),IF($AD3="SIPALDIS",VLOOKUP($B3,[1]!Tableau_Lancer_la_requête_à_partir_de_Excel_Files13[#All],33,FALSE),IF($AD3="TICKET COM",VLOOKUP($B3,[1]!Tableau_Lancer_la_requête_à_partir_de_Excel_Files16[#All],33,FALSE),IF($AD3="TREELOGI-CODINA",VLOOKUP($B3,[1]!Tableau_Lancer_la_requête_à_partir_de_Excel_Files17[#All],33,FALSE)))))))))))))))))),"A REMPLIR")</f>
        <v>5000</v>
      </c>
      <c r="AJ3" s="25">
        <f ca="1">IFERROR(IF($AD3="SOLIA",VLOOKUP($B3,[1]!Tableau_Lancer_la_requête_à_partir_de_Excel_Files6[#All],34,FALSE),IF($AD3="FIRPLAST",VLOOKUP($B3,[1]!Tableau_Lancer_la_requête_à_partir_de_Excel_Files5[#All],34,FALSE),IF($AD3="COMATEC",VLOOKUP($B3,[1]!Tableau_Lancer_la_requête_à_partir_de_Excel_Files7[#All],34,FALSE),IF($AD3="DE FACTO",VLOOKUP($B3,[1]!Tableau_Lancer_la_requête_à_partir_de_Excel_Files4[#All],34,FALSE),IF($AD3="ARTE Dist",VLOOKUP($B3,[1]!Tableau_Lancer_la_requête_à_partir_de_Excel_Files18[#All],34,FALSE),IF($AD3="THIOLAT",VLOOKUP($B3,[1]!Tableau_Lancer_la_requête_à_partir_de_Excel_Files20[#All],34,FALSE),IF($AD3="LE GOFF",VLOOKUP($B3,[1]!Tableau_Lancer_la_requête_à_partir_de_Excel_Files19[#All],34,FALSE),IF($AD3="ARDEX",VLOOKUP($B3,[1]!Tableau_Lancer_la_requête_à_partir_de_Excel_Files8[#All],34,FALSE),IF($AD3="EVENPLAST",VLOOKUP($B3,[1]!Tableau_Lancer_la_requête_à_partir_de_Excel_Files9[#All],34,FALSE),IF($AD3="GAULT ET FREMONT",VLOOKUP($B3,[1]!Tableau_Lancer_la_requête_à_partir_de_Excel_Files10[#All],34,FALSE),IF($AD3="GUILLIN EMBALLAGES",VLOOKUP($B3,[1]!Tableau_Lancer_la_requête_à_partir_de_Excel_Files11[#All],34,FALSE),IF($AD3="IMPRIMERIE DU VIADUC",VLOOKUP($B3,[1]!Tableau_Lancer_la_requête_à_partir_de_Excel_Files12[#All],34,FALSE),IF($AD3="JOLARD",VLOOKUP($B3,[1]!Tableau_Lancer_la_requête_à_partir_de_Excel_Files14[#All],34,FALSE),IF($AD3="MP HYGIENE",VLOOKUP($B3,[1]!Tableau_Lancer_la_requête_à_partir_de_Excel_Files15[#All],34,FALSE),IF($AD3="SIPALDIS",VLOOKUP($B3,[1]!Tableau_Lancer_la_requête_à_partir_de_Excel_Files13[#All],34,FALSE),IF($AD3="TICKET COM",VLOOKUP($B3,[1]!Tableau_Lancer_la_requête_à_partir_de_Excel_Files16[#All],34,FALSE),IF($AD3="TREELOGI-CODINA",VLOOKUP($B3,[1]!Tableau_Lancer_la_requête_à_partir_de_Excel_Files17[#All],34,FALSE)))))))))))))))))),"A REMPLIR")</f>
        <v>42583</v>
      </c>
      <c r="AK3" s="25" t="str">
        <f ca="1">IFERROR(IF($AD3="SOLIA",VLOOKUP($B3,[1]!Tableau_Lancer_la_requête_à_partir_de_Excel_Files6[#All],35,FALSE),IF($AD3="FIRPLAST",VLOOKUP($B3,[1]!Tableau_Lancer_la_requête_à_partir_de_Excel_Files5[#All],35,FALSE),IF($AD3="COMATEC",VLOOKUP($B3,[1]!Tableau_Lancer_la_requête_à_partir_de_Excel_Files7[#All],35,FALSE),IF($AD3="DE FACTO",VLOOKUP($B3,[1]!Tableau_Lancer_la_requête_à_partir_de_Excel_Files4[#All],35,FALSE),IF($AD3="ARTE Dist",VLOOKUP($B3,[1]!Tableau_Lancer_la_requête_à_partir_de_Excel_Files18[#All],35,FALSE),IF($AD3="THIOLAT",VLOOKUP($B3,[1]!Tableau_Lancer_la_requête_à_partir_de_Excel_Files20[#All],35,FALSE),IF($AD3="LE GOFF",VLOOKUP($B3,[1]!Tableau_Lancer_la_requête_à_partir_de_Excel_Files19[#All],35,FALSE),IF($AD3="ARDEX",VLOOKUP($B3,[1]!Tableau_Lancer_la_requête_à_partir_de_Excel_Files8[#All],35,FALSE),IF($AD3="EVENPLAST",VLOOKUP($B3,[1]!Tableau_Lancer_la_requête_à_partir_de_Excel_Files9[#All],35,FALSE),IF($AD3="GAULT ET FREMONT",VLOOKUP($B3,[1]!Tableau_Lancer_la_requête_à_partir_de_Excel_Files10[#All],35,FALSE),IF($AD3="GUILLIN EMBALLAGES",VLOOKUP($B3,[1]!Tableau_Lancer_la_requête_à_partir_de_Excel_Files11[#All],35,FALSE),IF($AD3="IMPRIMERIE DU VIADUC",VLOOKUP($B3,[1]!Tableau_Lancer_la_requête_à_partir_de_Excel_Files12[#All],35,FALSE),IF($AD3="JOLARD",VLOOKUP($B3,[1]!Tableau_Lancer_la_requête_à_partir_de_Excel_Files14[#All],35,FALSE),IF($AD3="MP HYGIENE",VLOOKUP($B3,[1]!Tableau_Lancer_la_requête_à_partir_de_Excel_Files15[#All],35,FALSE),IF($AD3="SIPALDIS",VLOOKUP($B3,[1]!Tableau_Lancer_la_requête_à_partir_de_Excel_Files13[#All],35,FALSE),IF($AD3="TICKET COM",VLOOKUP($B3,[1]!Tableau_Lancer_la_requête_à_partir_de_Excel_Files16[#All],35,FALSE),IF($AD3="TREELOGI-CODINA",VLOOKUP($B3,[1]!Tableau_Lancer_la_requête_à_partir_de_Excel_Files17[#All],35,FALSE)))))))))))))))))),"A REMPLIR")</f>
        <v>Lettre recommandé</v>
      </c>
      <c r="AL3" s="26" t="str">
        <f ca="1">IFERROR(IF($AD3="SOLIA",VLOOKUP($B3,[1]!Tableau_Lancer_la_requête_à_partir_de_Excel_Files6[#All],36,FALSE),IF($AD3="FIRPLAST",VLOOKUP($B3,[1]!Tableau_Lancer_la_requête_à_partir_de_Excel_Files5[#All],36,FALSE),IF($AD3="COMATEC",VLOOKUP($B3,[1]!Tableau_Lancer_la_requête_à_partir_de_Excel_Files7[#All],36,FALSE),IF($AD3="DE FACTO",VLOOKUP($B3,[1]!Tableau_Lancer_la_requête_à_partir_de_Excel_Files4[#All],36,FALSE),IF($AD3="ARTE Dist",VLOOKUP($B3,[1]!Tableau_Lancer_la_requête_à_partir_de_Excel_Files18[#All],36,FALSE),IF($AD3="THIOLAT",VLOOKUP($B3,[1]!Tableau_Lancer_la_requête_à_partir_de_Excel_Files20[#All],36,FALSE),IF($AD3="LE GOFF",VLOOKUP($B3,[1]!Tableau_Lancer_la_requête_à_partir_de_Excel_Files19[#All],36,FALSE),IF($AD3="ARDEX",VLOOKUP($B3,[1]!Tableau_Lancer_la_requête_à_partir_de_Excel_Files8[#All],36,FALSE),IF($AD3="EVENPLAST",VLOOKUP($B3,[1]!Tableau_Lancer_la_requête_à_partir_de_Excel_Files9[#All],36,FALSE),IF($AD3="GAULT ET FREMONT",VLOOKUP($B3,[1]!Tableau_Lancer_la_requête_à_partir_de_Excel_Files10[#All],36,FALSE),IF($AD3="GUILLIN EMBALLAGES",VLOOKUP($B3,[1]!Tableau_Lancer_la_requête_à_partir_de_Excel_Files11[#All],36,FALSE),IF($AD3="IMPRIMERIE DU VIADUC",VLOOKUP($B3,[1]!Tableau_Lancer_la_requête_à_partir_de_Excel_Files12[#All],36,FALSE),IF($AD3="JOLARD",VLOOKUP($B3,[1]!Tableau_Lancer_la_requête_à_partir_de_Excel_Files14[#All],36,FALSE),IF($AD3="MP HYGIENE",VLOOKUP($B3,[1]!Tableau_Lancer_la_requête_à_partir_de_Excel_Files15[#All],36,FALSE),IF($AD3="SIPALDIS",VLOOKUP($B3,[1]!Tableau_Lancer_la_requête_à_partir_de_Excel_Files13[#All],36,FALSE),IF($AD3="TICKET COM",VLOOKUP($B3,[1]!Tableau_Lancer_la_requête_à_partir_de_Excel_Files16[#All],36,FALSE),IF($AD3="TREELOGI-CODINA",VLOOKUP($B3,[1]!Tableau_Lancer_la_requête_à_partir_de_Excel_Files17[#All],36,FALSE)))))))))))))))))),"A REMPLIR")</f>
        <v>7</v>
      </c>
      <c r="AM3" s="26">
        <f ca="1">IFERROR(IF($AD3="SOLIA",VLOOKUP($B3,[1]!Tableau_Lancer_la_requête_à_partir_de_Excel_Files6[#All],37,FALSE),IF($AD3="FIRPLAST",VLOOKUP($B3,[1]!Tableau_Lancer_la_requête_à_partir_de_Excel_Files5[#All],37,FALSE),IF($AD3="COMATEC",VLOOKUP($B3,[1]!Tableau_Lancer_la_requête_à_partir_de_Excel_Files7[#All],37,FALSE),IF($AD3="DE FACTO",VLOOKUP($B3,[1]!Tableau_Lancer_la_requête_à_partir_de_Excel_Files4[#All],37,FALSE),IF($AD3="ARTE Dist",VLOOKUP($B3,[1]!Tableau_Lancer_la_requête_à_partir_de_Excel_Files18[#All],37,FALSE),IF($AD3="THIOLAT",VLOOKUP($B3,[1]!Tableau_Lancer_la_requête_à_partir_de_Excel_Files20[#All],37,FALSE),IF($AD3="LE GOFF",VLOOKUP($B3,[1]!Tableau_Lancer_la_requête_à_partir_de_Excel_Files19[#All],37,FALSE),IF($AD3="ARDEX",VLOOKUP($B3,[1]!Tableau_Lancer_la_requête_à_partir_de_Excel_Files8[#All],37,FALSE),IF($AD3="EVENPLAST",VLOOKUP($B3,[1]!Tableau_Lancer_la_requête_à_partir_de_Excel_Files9[#All],37,FALSE),IF($AD3="GAULT ET FREMONT",VLOOKUP($B3,[1]!Tableau_Lancer_la_requête_à_partir_de_Excel_Files10[#All],37,FALSE),IF($AD3="GUILLIN EMBALLAGES",VLOOKUP($B3,[1]!Tableau_Lancer_la_requête_à_partir_de_Excel_Files11[#All],37,FALSE),IF($AD3="IMPRIMERIE DU VIADUC",VLOOKUP($B3,[1]!Tableau_Lancer_la_requête_à_partir_de_Excel_Files12[#All],37,FALSE),IF($AD3="JOLARD",VLOOKUP($B3,[1]!Tableau_Lancer_la_requête_à_partir_de_Excel_Files14[#All],37,FALSE),IF($AD3="MP HYGIENE",VLOOKUP($B3,[1]!Tableau_Lancer_la_requête_à_partir_de_Excel_Files15[#All],37,FALSE),IF($AD3="SIPALDIS",VLOOKUP($B3,[1]!Tableau_Lancer_la_requête_à_partir_de_Excel_Files13[#All],37,FALSE),IF($AD3="TICKET COM",VLOOKUP($B3,[1]!Tableau_Lancer_la_requête_à_partir_de_Excel_Files16[#All],37,FALSE),IF($AD3="TREELOGI-CODINA",VLOOKUP($B3,[1]!Tableau_Lancer_la_requête_à_partir_de_Excel_Files17[#All],37,FALSE)))))))))))))))))),"A REMPLIR")</f>
        <v>3</v>
      </c>
      <c r="AN3" s="28">
        <f ca="1">IFERROR(IF($AD3="SOLIA",VLOOKUP($B3,[1]!Tableau_Lancer_la_requête_à_partir_de_Excel_Files6[#All],38,FALSE),IF($AD3="FIRPLAST",VLOOKUP($B3,[1]!Tableau_Lancer_la_requête_à_partir_de_Excel_Files5[#All],38,FALSE),IF($AD3="COMATEC",VLOOKUP($B3,[1]!Tableau_Lancer_la_requête_à_partir_de_Excel_Files7[#All],38,FALSE),IF($AD3="DE FACTO",VLOOKUP($B3,[1]!Tableau_Lancer_la_requête_à_partir_de_Excel_Files4[#All],38,FALSE),IF($AD3="ARTE Dist",VLOOKUP($B3,[1]!Tableau_Lancer_la_requête_à_partir_de_Excel_Files18[#All],38,FALSE),IF($AD3="THIOLAT",VLOOKUP($B3,[1]!Tableau_Lancer_la_requête_à_partir_de_Excel_Files20[#All],38,FALSE),IF($AD3="LE GOFF",VLOOKUP($B3,[1]!Tableau_Lancer_la_requête_à_partir_de_Excel_Files19[#All],38,FALSE),IF($AD3="ARDEX",VLOOKUP($B3,[1]!Tableau_Lancer_la_requête_à_partir_de_Excel_Files8[#All],38,FALSE),IF($AD3="EVENPLAST",VLOOKUP($B3,[1]!Tableau_Lancer_la_requête_à_partir_de_Excel_Files9[#All],38,FALSE),IF($AD3="GAULT ET FREMONT",VLOOKUP($B3,[1]!Tableau_Lancer_la_requête_à_partir_de_Excel_Files10[#All],38,FALSE),IF($AD3="GUILLIN EMBALLAGES",VLOOKUP($B3,[1]!Tableau_Lancer_la_requête_à_partir_de_Excel_Files11[#All],38,FALSE),IF($AD3="IMPRIMERIE DU VIADUC",VLOOKUP($B3,[1]!Tableau_Lancer_la_requête_à_partir_de_Excel_Files12[#All],38,FALSE),IF($AD3="JOLARD",VLOOKUP($B3,[1]!Tableau_Lancer_la_requête_à_partir_de_Excel_Files14[#All],38,FALSE),IF($AD3="MP HYGIENE",VLOOKUP($B3,[1]!Tableau_Lancer_la_requête_à_partir_de_Excel_Files15[#All],38,FALSE),IF($AD3="SIPALDIS",VLOOKUP($B3,[1]!Tableau_Lancer_la_requête_à_partir_de_Excel_Files13[#All],38,FALSE),IF($AD3="TICKET COM",VLOOKUP($B3,[1]!Tableau_Lancer_la_requête_à_partir_de_Excel_Files16[#All],38,FALSE),IF($AD3="TREELOGI-CODINA",VLOOKUP($B3,[1]!Tableau_Lancer_la_requête_à_partir_de_Excel_Files17[#All],38,FALSE)))))))))))))))))),"A REMPLIR")</f>
        <v>10</v>
      </c>
      <c r="AO3" s="28">
        <f ca="1">IFERROR(IF($AD3="SOLIA",VLOOKUP($B3,[1]!Tableau_Lancer_la_requête_à_partir_de_Excel_Files6[#All],39,FALSE),IF($AD3="FIRPLAST",VLOOKUP($B3,[1]!Tableau_Lancer_la_requête_à_partir_de_Excel_Files5[#All],39,FALSE),IF($AD3="COMATEC",VLOOKUP($B3,[1]!Tableau_Lancer_la_requête_à_partir_de_Excel_Files7[#All],39,FALSE),IF($AD3="DE FACTO",VLOOKUP($B3,[1]!Tableau_Lancer_la_requête_à_partir_de_Excel_Files4[#All],39,FALSE),IF($AD3="ARTE Dist",VLOOKUP($B3,[1]!Tableau_Lancer_la_requête_à_partir_de_Excel_Files18[#All],39,FALSE),IF($AD3="THIOLAT",VLOOKUP($B3,[1]!Tableau_Lancer_la_requête_à_partir_de_Excel_Files20[#All],39,FALSE),IF($AD3="LE GOFF",VLOOKUP($B3,[1]!Tableau_Lancer_la_requête_à_partir_de_Excel_Files19[#All],39,FALSE),IF($AD3="ARDEX",VLOOKUP($B3,[1]!Tableau_Lancer_la_requête_à_partir_de_Excel_Files8[#All],39,FALSE),IF($AD3="EVENPLAST",VLOOKUP($B3,[1]!Tableau_Lancer_la_requête_à_partir_de_Excel_Files9[#All],39,FALSE),IF($AD3="GAULT ET FREMONT",VLOOKUP($B3,[1]!Tableau_Lancer_la_requête_à_partir_de_Excel_Files10[#All],39,FALSE),IF($AD3="GUILLIN EMBALLAGES",VLOOKUP($B3,[1]!Tableau_Lancer_la_requête_à_partir_de_Excel_Files11[#All],39,FALSE),IF($AD3="IMPRIMERIE DU VIADUC",VLOOKUP($B3,[1]!Tableau_Lancer_la_requête_à_partir_de_Excel_Files12[#All],39,FALSE),IF($AD3="JOLARD",VLOOKUP($B3,[1]!Tableau_Lancer_la_requête_à_partir_de_Excel_Files14[#All],39,FALSE),IF($AD3="MP HYGIENE",VLOOKUP($B3,[1]!Tableau_Lancer_la_requête_à_partir_de_Excel_Files15[#All],39,FALSE),IF($AD3="SIPALDIS",VLOOKUP($B3,[1]!Tableau_Lancer_la_requête_à_partir_de_Excel_Files13[#All],39,FALSE),IF($AD3="TICKET COM",VLOOKUP($B3,[1]!Tableau_Lancer_la_requête_à_partir_de_Excel_Files16[#All],39,FALSE),IF($AD3="TREELOGI-CODINA",VLOOKUP($B3,[1]!Tableau_Lancer_la_requête_à_partir_de_Excel_Files17[#All],39,FALSE)))))))))))))))))),"A REMPLIR")</f>
        <v>3</v>
      </c>
      <c r="AP3" s="25" t="str">
        <f ca="1">IFERROR(IF($AD3="SOLIA",VLOOKUP($B3,[1]!Tableau_Lancer_la_requête_à_partir_de_Excel_Files6[#All],40,FALSE),IF($AD3="FIRPLAST",VLOOKUP($B3,[1]!Tableau_Lancer_la_requête_à_partir_de_Excel_Files5[#All],40,FALSE),IF($AD3="COMATEC",VLOOKUP($B3,[1]!Tableau_Lancer_la_requête_à_partir_de_Excel_Files7[#All],40,FALSE),IF($AD3="DE FACTO",VLOOKUP($B3,[1]!Tableau_Lancer_la_requête_à_partir_de_Excel_Files4[#All],40,FALSE),IF($AD3="ARTE Dist",VLOOKUP($B3,[1]!Tableau_Lancer_la_requête_à_partir_de_Excel_Files18[#All],40,FALSE),IF($AD3="THIOLAT",VLOOKUP($B3,[1]!Tableau_Lancer_la_requête_à_partir_de_Excel_Files20[#All],40,FALSE),IF($AD3="LE GOFF",VLOOKUP($B3,[1]!Tableau_Lancer_la_requête_à_partir_de_Excel_Files19[#All],40,FALSE),IF($AD3="ARDEX",VLOOKUP($B3,[1]!Tableau_Lancer_la_requête_à_partir_de_Excel_Files8[#All],40,FALSE),IF($AD3="EVENPLAST",VLOOKUP($B3,[1]!Tableau_Lancer_la_requête_à_partir_de_Excel_Files9[#All],40,FALSE),IF($AD3="GAULT ET FREMONT",VLOOKUP($B3,[1]!Tableau_Lancer_la_requête_à_partir_de_Excel_Files10[#All],40,FALSE),IF($AD3="GUILLIN EMBALLAGES",VLOOKUP($B3,[1]!Tableau_Lancer_la_requête_à_partir_de_Excel_Files11[#All],40,FALSE),IF($AD3="IMPRIMERIE DU VIADUC",VLOOKUP($B3,[1]!Tableau_Lancer_la_requête_à_partir_de_Excel_Files12[#All],40,FALSE),IF($AD3="JOLARD",VLOOKUP($B3,[1]!Tableau_Lancer_la_requête_à_partir_de_Excel_Files14[#All],40,FALSE),IF($AD3="MP HYGIENE",VLOOKUP($B3,[1]!Tableau_Lancer_la_requête_à_partir_de_Excel_Files15[#All],40,FALSE),IF($AD3="SIPALDIS",VLOOKUP($B3,[1]!Tableau_Lancer_la_requête_à_partir_de_Excel_Files13[#All],40,FALSE),IF($AD3="TICKET COM",VLOOKUP($B3,[1]!Tableau_Lancer_la_requête_à_partir_de_Excel_Files16[#All],40,FALSE),IF($AD3="TREELOGI-CODINA",VLOOKUP($B3,[1]!Tableau_Lancer_la_requête_à_partir_de_Excel_Files17[#All],40,FALSE)))))))))))))))))),"A REMPLIR")</f>
        <v>Richard DUPONT</v>
      </c>
      <c r="AQ3" s="27" t="str">
        <f ca="1">IFERROR(IF($AD3="SOLIA",VLOOKUP($B3,[1]!Tableau_Lancer_la_requête_à_partir_de_Excel_Files6[#All],41,FALSE),IF($AD3="FIRPLAST",VLOOKUP($B3,[1]!Tableau_Lancer_la_requête_à_partir_de_Excel_Files5[#All],41,FALSE),IF($AD3="COMATEC",VLOOKUP($B3,[1]!Tableau_Lancer_la_requête_à_partir_de_Excel_Files7[#All],41,FALSE),IF($AD3="DE FACTO",VLOOKUP($B3,[1]!Tableau_Lancer_la_requête_à_partir_de_Excel_Files4[#All],41,FALSE),IF($AD3="ARTE Dist",VLOOKUP($B3,[1]!Tableau_Lancer_la_requête_à_partir_de_Excel_Files18[#All],41,FALSE),IF($AD3="THIOLAT",VLOOKUP($B3,[1]!Tableau_Lancer_la_requête_à_partir_de_Excel_Files20[#All],41,FALSE),IF($AD3="LE GOFF",VLOOKUP($B3,[1]!Tableau_Lancer_la_requête_à_partir_de_Excel_Files19[#All],41,FALSE),IF($AD3="ARDEX",VLOOKUP($B3,[1]!Tableau_Lancer_la_requête_à_partir_de_Excel_Files8[#All],41,FALSE),IF($AD3="EVENPLAST",VLOOKUP($B3,[1]!Tableau_Lancer_la_requête_à_partir_de_Excel_Files9[#All],41,FALSE),IF($AD3="GAULT ET FREMONT",VLOOKUP($B3,[1]!Tableau_Lancer_la_requête_à_partir_de_Excel_Files10[#All],41,FALSE),IF($AD3="GUILLIN EMBALLAGES",VLOOKUP($B3,[1]!Tableau_Lancer_la_requête_à_partir_de_Excel_Files11[#All],41,FALSE),IF($AD3="IMPRIMERIE DU VIADUC",VLOOKUP($B3,[1]!Tableau_Lancer_la_requête_à_partir_de_Excel_Files12[#All],41,FALSE),IF($AD3="JOLARD",VLOOKUP($B3,[1]!Tableau_Lancer_la_requête_à_partir_de_Excel_Files14[#All],41,FALSE),IF($AD3="MP HYGIENE",VLOOKUP($B3,[1]!Tableau_Lancer_la_requête_à_partir_de_Excel_Files15[#All],41,FALSE),IF($AD3="SIPALDIS",VLOOKUP($B3,[1]!Tableau_Lancer_la_requête_à_partir_de_Excel_Files13[#All],41,FALSE),IF($AD3="TICKET COM",VLOOKUP($B3,[1]!Tableau_Lancer_la_requête_à_partir_de_Excel_Files16[#All],41,FALSE),IF($AD3="TREELOGI-CODINA",VLOOKUP($B3,[1]!Tableau_Lancer_la_requête_à_partir_de_Excel_Files17[#All],41,FALSE)))))))))))))))))),"A REMPLIR")</f>
        <v>02 34 56 87 21</v>
      </c>
      <c r="AR3" s="29">
        <v>42593</v>
      </c>
      <c r="AS3" s="24">
        <v>5</v>
      </c>
      <c r="AT3" s="30" t="s">
        <v>98</v>
      </c>
      <c r="AU3" s="31" t="s">
        <v>72</v>
      </c>
      <c r="AV3" s="31" t="s">
        <v>72</v>
      </c>
      <c r="AW3" s="31" t="s">
        <v>72</v>
      </c>
      <c r="AX3" s="31" t="s">
        <v>99</v>
      </c>
      <c r="AY3" s="32"/>
      <c r="AZ3" s="32">
        <v>0</v>
      </c>
      <c r="BA3" s="31"/>
      <c r="BB3" s="31" t="s">
        <v>100</v>
      </c>
      <c r="BC3" s="31" t="s">
        <v>101</v>
      </c>
      <c r="BD3" s="30"/>
      <c r="BE3" s="33"/>
      <c r="BF3" s="22"/>
      <c r="BG3" s="22" t="s">
        <v>85</v>
      </c>
    </row>
    <row r="4" spans="1:59" ht="60" customHeight="1" x14ac:dyDescent="0.25">
      <c r="A4" s="10" t="s">
        <v>102</v>
      </c>
      <c r="B4" s="34" t="s">
        <v>103</v>
      </c>
      <c r="C4" s="12" t="s">
        <v>61</v>
      </c>
      <c r="D4" s="13" t="s">
        <v>77</v>
      </c>
      <c r="E4" s="14" t="s">
        <v>88</v>
      </c>
      <c r="F4" s="15">
        <v>42466</v>
      </c>
      <c r="G4" s="13" t="s">
        <v>104</v>
      </c>
      <c r="H4" s="13" t="s">
        <v>105</v>
      </c>
      <c r="I4" s="16" t="s">
        <v>106</v>
      </c>
      <c r="J4" s="16" t="s">
        <v>103</v>
      </c>
      <c r="K4" s="16" t="s">
        <v>107</v>
      </c>
      <c r="L4" s="16" t="s">
        <v>108</v>
      </c>
      <c r="M4" s="16" t="s">
        <v>109</v>
      </c>
      <c r="N4" s="16" t="s">
        <v>71</v>
      </c>
      <c r="O4" s="17" t="s">
        <v>79</v>
      </c>
      <c r="P4" s="17" t="s">
        <v>79</v>
      </c>
      <c r="Q4" s="16" t="s">
        <v>110</v>
      </c>
      <c r="R4" s="16" t="s">
        <v>111</v>
      </c>
      <c r="S4" s="18" t="s">
        <v>112</v>
      </c>
      <c r="T4" s="19"/>
      <c r="U4" s="19" t="s">
        <v>107</v>
      </c>
      <c r="V4" s="18">
        <v>10</v>
      </c>
      <c r="W4" s="15" t="s">
        <v>77</v>
      </c>
      <c r="X4" s="15" t="s">
        <v>113</v>
      </c>
      <c r="Y4" s="15">
        <v>42474</v>
      </c>
      <c r="Z4" s="22" t="s">
        <v>79</v>
      </c>
      <c r="AA4" s="23" t="s">
        <v>80</v>
      </c>
      <c r="AB4" s="24" t="s">
        <v>114</v>
      </c>
      <c r="AC4" s="24" t="s">
        <v>112</v>
      </c>
      <c r="AD4" s="25">
        <f ca="1">IFERROR(IF($AD4="SOLIA",VLOOKUP($B4,[1]!Tableau_Lancer_la_requête_à_partir_de_Excel_Files6[#All],28,FALSE),IF($AD4="FIRPLAST",VLOOKUP($B4,[1]!Tableau_Lancer_la_requête_à_partir_de_Excel_Files5[#All],28,FALSE),IF($AD4="COMATEC",VLOOKUP($B4,[1]!Tableau_Lancer_la_requête_à_partir_de_Excel_Files7[#All],28,FALSE),IF($AD4="DE FACTO",VLOOKUP($B4,[1]!Tableau_Lancer_la_requête_à_partir_de_Excel_Files4[#All],28,FALSE),IF($AD4="ARTE Dist",VLOOKUP($B4,[1]!Tableau_Lancer_la_requête_à_partir_de_Excel_Files18[#All],28,FALSE),IF($AD4="THIOLAT",VLOOKUP($B4,[1]!Tableau_Lancer_la_requête_à_partir_de_Excel_Files20[#All],28,FALSE),IF($AD4="LE GOFF",VLOOKUP($B4,[1]!Tableau_Lancer_la_requête_à_partir_de_Excel_Files19[#All],28,FALSE),IF($AD4="ARDEX",VLOOKUP($B4,[1]!Tableau_Lancer_la_requête_à_partir_de_Excel_Files8[#All],28,FALSE),IF($AD4="EVENPLAST",VLOOKUP($B4,[1]!Tableau_Lancer_la_requête_à_partir_de_Excel_Files9[#All],28,FALSE),IF($AD4="GAULT ET FREMONT",VLOOKUP($B4,[1]!Tableau_Lancer_la_requête_à_partir_de_Excel_Files10[#All],28,FALSE),IF($AD4="GUILLIN EMBALLAGES",VLOOKUP($B4,[1]!Tableau_Lancer_la_requête_à_partir_de_Excel_Files11[#All],28,FALSE),IF($AD4="IMPRIMERIE DU VIADUC",VLOOKUP($B4,[1]!Tableau_Lancer_la_requête_à_partir_de_Excel_Files12[#All],28,FALSE),IF($AD4="JOLARD",VLOOKUP($B4,[1]!Tableau_Lancer_la_requête_à_partir_de_Excel_Files14[#All],28,FALSE),IF($AD4="MP HYGIENE",VLOOKUP($B4,[1]!Tableau_Lancer_la_requête_à_partir_de_Excel_Files15[#All],28,FALSE),IF($AD4="SIPALDIS",VLOOKUP($B4,[1]!Tableau_Lancer_la_requête_à_partir_de_Excel_Files13[#All],28,FALSE),IF($AD4="TICKET COM",VLOOKUP($B4,[1]!Tableau_Lancer_la_requête_à_partir_de_Excel_Files16[#All],28,FALSE),IF($AD4="TREELOGI-CODINA",VLOOKUP($B4,[1]!Tableau_Lancer_la_requête_à_partir_de_Excel_Files17[#All],28,FALSE)))))))))))))))))),"A REMPLIR")</f>
        <v>42467</v>
      </c>
      <c r="AE4" s="25" t="str">
        <f ca="1">IFERROR(IF($AD4="SOLIA",VLOOKUP($B4,[1]!Tableau_Lancer_la_requête_à_partir_de_Excel_Files6[#All],29,FALSE),IF($AD4="FIRPLAST",VLOOKUP($B4,[1]!Tableau_Lancer_la_requête_à_partir_de_Excel_Files5[#All],29,FALSE),IF($AD4="COMATEC",VLOOKUP($B4,[1]!Tableau_Lancer_la_requête_à_partir_de_Excel_Files7[#All],29,FALSE),IF($AD4="DE FACTO",VLOOKUP($B4,[1]!Tableau_Lancer_la_requête_à_partir_de_Excel_Files4[#All],29,FALSE),IF($AD4="ARTE Dist",VLOOKUP($B4,[1]!Tableau_Lancer_la_requête_à_partir_de_Excel_Files18[#All],29,FALSE),IF($AD4="THIOLAT",VLOOKUP($B4,[1]!Tableau_Lancer_la_requête_à_partir_de_Excel_Files20[#All],29,FALSE),IF($AD4="LE GOFF",VLOOKUP($B4,[1]!Tableau_Lancer_la_requête_à_partir_de_Excel_Files19[#All],29,FALSE),IF($AD4="ARDEX",VLOOKUP($B4,[1]!Tableau_Lancer_la_requête_à_partir_de_Excel_Files8[#All],29,FALSE),IF($AD4="EVENPLAST",VLOOKUP($B4,[1]!Tableau_Lancer_la_requête_à_partir_de_Excel_Files9[#All],29,FALSE),IF($AD4="GAULT ET FREMONT",VLOOKUP($B4,[1]!Tableau_Lancer_la_requête_à_partir_de_Excel_Files10[#All],29,FALSE),IF($AD4="GUILLIN EMBALLAGES",VLOOKUP($B4,[1]!Tableau_Lancer_la_requête_à_partir_de_Excel_Files11[#All],29,FALSE),IF($AD4="IMPRIMERIE DU VIADUC",VLOOKUP($B4,[1]!Tableau_Lancer_la_requête_à_partir_de_Excel_Files12[#All],29,FALSE),IF($AD4="JOLARD",VLOOKUP($B4,[1]!Tableau_Lancer_la_requête_à_partir_de_Excel_Files14[#All],29,FALSE),IF($AD4="MP HYGIENE",VLOOKUP($B4,[1]!Tableau_Lancer_la_requête_à_partir_de_Excel_Files15[#All],29,FALSE),IF($AD4="SIPALDIS",VLOOKUP($B4,[1]!Tableau_Lancer_la_requête_à_partir_de_Excel_Files13[#All],29,FALSE),IF($AD4="TICKET COM",VLOOKUP($B4,[1]!Tableau_Lancer_la_requête_à_partir_de_Excel_Files16[#All],29,FALSE),IF($AD4="TREELOGI-CODINA",VLOOKUP($B4,[1]!Tableau_Lancer_la_requête_à_partir_de_Excel_Files17[#All],29,FALSE)))))))))))))))))),"A REMPLIR")</f>
        <v>555</v>
      </c>
      <c r="AF4" s="25" t="str">
        <f ca="1">IFERROR(IF($AD4="SOLIA",VLOOKUP($B4,[1]!Tableau_Lancer_la_requête_à_partir_de_Excel_Files6[#All],30,FALSE),IF($AD4="FIRPLAST",VLOOKUP($B4,[1]!Tableau_Lancer_la_requête_à_partir_de_Excel_Files5[#All],30,FALSE),IF($AD4="COMATEC",VLOOKUP($B4,[1]!Tableau_Lancer_la_requête_à_partir_de_Excel_Files7[#All],30,FALSE),IF($AD4="DE FACTO",VLOOKUP($B4,[1]!Tableau_Lancer_la_requête_à_partir_de_Excel_Files4[#All],30,FALSE),IF($AD4="ARTE Dist",VLOOKUP($B4,[1]!Tableau_Lancer_la_requête_à_partir_de_Excel_Files18[#All],30,FALSE),IF($AD4="THIOLAT",VLOOKUP($B4,[1]!Tableau_Lancer_la_requête_à_partir_de_Excel_Files20[#All],30,FALSE),IF($AD4="LE GOFF",VLOOKUP($B4,[1]!Tableau_Lancer_la_requête_à_partir_de_Excel_Files19[#All],30,FALSE),IF($AD4="ARDEX",VLOOKUP($B4,[1]!Tableau_Lancer_la_requête_à_partir_de_Excel_Files8[#All],30,FALSE),IF($AD4="EVENPLAST",VLOOKUP($B4,[1]!Tableau_Lancer_la_requête_à_partir_de_Excel_Files9[#All],30,FALSE),IF($AD4="GAULT ET FREMONT",VLOOKUP($B4,[1]!Tableau_Lancer_la_requête_à_partir_de_Excel_Files10[#All],30,FALSE),IF($AD4="GUILLIN EMBALLAGES",VLOOKUP($B4,[1]!Tableau_Lancer_la_requête_à_partir_de_Excel_Files11[#All],30,FALSE),IF($AD4="IMPRIMERIE DU VIADUC",VLOOKUP($B4,[1]!Tableau_Lancer_la_requête_à_partir_de_Excel_Files12[#All],30,FALSE),IF($AD4="JOLARD",VLOOKUP($B4,[1]!Tableau_Lancer_la_requête_à_partir_de_Excel_Files14[#All],30,FALSE),IF($AD4="MP HYGIENE",VLOOKUP($B4,[1]!Tableau_Lancer_la_requête_à_partir_de_Excel_Files15[#All],30,FALSE),IF($AD4="SIPALDIS",VLOOKUP($B4,[1]!Tableau_Lancer_la_requête_à_partir_de_Excel_Files13[#All],30,FALSE),IF($AD4="TICKET COM",VLOOKUP($B4,[1]!Tableau_Lancer_la_requête_à_partir_de_Excel_Files16[#All],30,FALSE),IF($AD4="TREELOGI-CODINA",VLOOKUP($B4,[1]!Tableau_Lancer_la_requête_à_partir_de_Excel_Files17[#All],30,FALSE)))))))))))))))))),"A REMPLIR")</f>
        <v>Badge manager C-50</v>
      </c>
      <c r="AG4" s="26">
        <f ca="1">IFERROR(IF($AD4="SOLIA",VLOOKUP($B4,[1]!Tableau_Lancer_la_requête_à_partir_de_Excel_Files6[#All],31,FALSE),IF($AD4="FIRPLAST",VLOOKUP($B4,[1]!Tableau_Lancer_la_requête_à_partir_de_Excel_Files5[#All],31,FALSE),IF($AD4="COMATEC",VLOOKUP($B4,[1]!Tableau_Lancer_la_requête_à_partir_de_Excel_Files7[#All],31,FALSE),IF($AD4="DE FACTO",VLOOKUP($B4,[1]!Tableau_Lancer_la_requête_à_partir_de_Excel_Files4[#All],31,FALSE),IF($AD4="ARTE Dist",VLOOKUP($B4,[1]!Tableau_Lancer_la_requête_à_partir_de_Excel_Files18[#All],31,FALSE),IF($AD4="THIOLAT",VLOOKUP($B4,[1]!Tableau_Lancer_la_requête_à_partir_de_Excel_Files20[#All],31,FALSE),IF($AD4="LE GOFF",VLOOKUP($B4,[1]!Tableau_Lancer_la_requête_à_partir_de_Excel_Files19[#All],31,FALSE),IF($AD4="ARDEX",VLOOKUP($B4,[1]!Tableau_Lancer_la_requête_à_partir_de_Excel_Files8[#All],31,FALSE),IF($AD4="EVENPLAST",VLOOKUP($B4,[1]!Tableau_Lancer_la_requête_à_partir_de_Excel_Files9[#All],31,FALSE),IF($AD4="GAULT ET FREMONT",VLOOKUP($B4,[1]!Tableau_Lancer_la_requête_à_partir_de_Excel_Files10[#All],31,FALSE),IF($AD4="GUILLIN EMBALLAGES",VLOOKUP($B4,[1]!Tableau_Lancer_la_requête_à_partir_de_Excel_Files11[#All],31,FALSE),IF($AD4="IMPRIMERIE DU VIADUC",VLOOKUP($B4,[1]!Tableau_Lancer_la_requête_à_partir_de_Excel_Files12[#All],31,FALSE),IF($AD4="JOLARD",VLOOKUP($B4,[1]!Tableau_Lancer_la_requête_à_partir_de_Excel_Files14[#All],31,FALSE),IF($AD4="MP HYGIENE",VLOOKUP($B4,[1]!Tableau_Lancer_la_requête_à_partir_de_Excel_Files15[#All],31,FALSE),IF($AD4="SIPALDIS",VLOOKUP($B4,[1]!Tableau_Lancer_la_requête_à_partir_de_Excel_Files13[#All],31,FALSE),IF($AD4="TICKET COM",VLOOKUP($B4,[1]!Tableau_Lancer_la_requête_à_partir_de_Excel_Files16[#All],31,FALSE),IF($AD4="TREELOGI-CODINA",VLOOKUP($B4,[1]!Tableau_Lancer_la_requête_à_partir_de_Excel_Files17[#All],31,FALSE)))))))))))))))))),"A REMPLIR")</f>
        <v>50</v>
      </c>
      <c r="AH4" s="25" t="str">
        <f ca="1">IFERROR(IF($AD4="SOLIA",VLOOKUP($B4,[1]!Tableau_Lancer_la_requête_à_partir_de_Excel_Files6[#All],32,FALSE),IF($AD4="FIRPLAST",VLOOKUP($B4,[1]!Tableau_Lancer_la_requête_à_partir_de_Excel_Files5[#All],32,FALSE),IF($AD4="COMATEC",VLOOKUP($B4,[1]!Tableau_Lancer_la_requête_à_partir_de_Excel_Files7[#All],32,FALSE),IF($AD4="DE FACTO",VLOOKUP($B4,[1]!Tableau_Lancer_la_requête_à_partir_de_Excel_Files4[#All],32,FALSE),IF($AD4="ARTE Dist",VLOOKUP($B4,[1]!Tableau_Lancer_la_requête_à_partir_de_Excel_Files18[#All],32,FALSE),IF($AD4="THIOLAT",VLOOKUP($B4,[1]!Tableau_Lancer_la_requête_à_partir_de_Excel_Files20[#All],32,FALSE),IF($AD4="LE GOFF",VLOOKUP($B4,[1]!Tableau_Lancer_la_requête_à_partir_de_Excel_Files19[#All],32,FALSE),IF($AD4="ARDEX",VLOOKUP($B4,[1]!Tableau_Lancer_la_requête_à_partir_de_Excel_Files8[#All],32,FALSE),IF($AD4="EVENPLAST",VLOOKUP($B4,[1]!Tableau_Lancer_la_requête_à_partir_de_Excel_Files9[#All],32,FALSE),IF($AD4="GAULT ET FREMONT",VLOOKUP($B4,[1]!Tableau_Lancer_la_requête_à_partir_de_Excel_Files10[#All],32,FALSE),IF($AD4="GUILLIN EMBALLAGES",VLOOKUP($B4,[1]!Tableau_Lancer_la_requête_à_partir_de_Excel_Files11[#All],32,FALSE),IF($AD4="IMPRIMERIE DU VIADUC",VLOOKUP($B4,[1]!Tableau_Lancer_la_requête_à_partir_de_Excel_Files12[#All],32,FALSE),IF($AD4="JOLARD",VLOOKUP($B4,[1]!Tableau_Lancer_la_requête_à_partir_de_Excel_Files14[#All],32,FALSE),IF($AD4="MP HYGIENE",VLOOKUP($B4,[1]!Tableau_Lancer_la_requête_à_partir_de_Excel_Files15[#All],32,FALSE),IF($AD4="SIPALDIS",VLOOKUP($B4,[1]!Tableau_Lancer_la_requête_à_partir_de_Excel_Files13[#All],32,FALSE),IF($AD4="TICKET COM",VLOOKUP($B4,[1]!Tableau_Lancer_la_requête_à_partir_de_Excel_Files16[#All],32,FALSE),IF($AD4="TREELOGI-CODINA",VLOOKUP($B4,[1]!Tableau_Lancer_la_requête_à_partir_de_Excel_Files17[#All],32,FALSE)))))))))))))))))),"A REMPLIR")</f>
        <v>OUI</v>
      </c>
      <c r="AI4" s="27">
        <f ca="1">IFERROR(IF($AD4="SOLIA",VLOOKUP($B4,[1]!Tableau_Lancer_la_requête_à_partir_de_Excel_Files6[#All],33,FALSE),IF($AD4="FIRPLAST",VLOOKUP($B4,[1]!Tableau_Lancer_la_requête_à_partir_de_Excel_Files5[#All],33,FALSE),IF($AD4="COMATEC",VLOOKUP($B4,[1]!Tableau_Lancer_la_requête_à_partir_de_Excel_Files7[#All],33,FALSE),IF($AD4="DE FACTO",VLOOKUP($B4,[1]!Tableau_Lancer_la_requête_à_partir_de_Excel_Files4[#All],33,FALSE),IF($AD4="ARTE Dist",VLOOKUP($B4,[1]!Tableau_Lancer_la_requête_à_partir_de_Excel_Files18[#All],33,FALSE),IF($AD4="THIOLAT",VLOOKUP($B4,[1]!Tableau_Lancer_la_requête_à_partir_de_Excel_Files20[#All],33,FALSE),IF($AD4="LE GOFF",VLOOKUP($B4,[1]!Tableau_Lancer_la_requête_à_partir_de_Excel_Files19[#All],33,FALSE),IF($AD4="ARDEX",VLOOKUP($B4,[1]!Tableau_Lancer_la_requête_à_partir_de_Excel_Files8[#All],33,FALSE),IF($AD4="EVENPLAST",VLOOKUP($B4,[1]!Tableau_Lancer_la_requête_à_partir_de_Excel_Files9[#All],33,FALSE),IF($AD4="GAULT ET FREMONT",VLOOKUP($B4,[1]!Tableau_Lancer_la_requête_à_partir_de_Excel_Files10[#All],33,FALSE),IF($AD4="GUILLIN EMBALLAGES",VLOOKUP($B4,[1]!Tableau_Lancer_la_requête_à_partir_de_Excel_Files11[#All],33,FALSE),IF($AD4="IMPRIMERIE DU VIADUC",VLOOKUP($B4,[1]!Tableau_Lancer_la_requête_à_partir_de_Excel_Files12[#All],33,FALSE),IF($AD4="JOLARD",VLOOKUP($B4,[1]!Tableau_Lancer_la_requête_à_partir_de_Excel_Files14[#All],33,FALSE),IF($AD4="MP HYGIENE",VLOOKUP($B4,[1]!Tableau_Lancer_la_requête_à_partir_de_Excel_Files15[#All],33,FALSE),IF($AD4="SIPALDIS",VLOOKUP($B4,[1]!Tableau_Lancer_la_requête_à_partir_de_Excel_Files13[#All],33,FALSE),IF($AD4="TICKET COM",VLOOKUP($B4,[1]!Tableau_Lancer_la_requête_à_partir_de_Excel_Files16[#All],33,FALSE),IF($AD4="TREELOGI-CODINA",VLOOKUP($B4,[1]!Tableau_Lancer_la_requête_à_partir_de_Excel_Files17[#All],33,FALSE)))))))))))))))))),"A REMPLIR")</f>
        <v>500</v>
      </c>
      <c r="AJ4" s="25">
        <f ca="1">IFERROR(IF($AD4="SOLIA",VLOOKUP($B4,[1]!Tableau_Lancer_la_requête_à_partir_de_Excel_Files6[#All],34,FALSE),IF($AD4="FIRPLAST",VLOOKUP($B4,[1]!Tableau_Lancer_la_requête_à_partir_de_Excel_Files5[#All],34,FALSE),IF($AD4="COMATEC",VLOOKUP($B4,[1]!Tableau_Lancer_la_requête_à_partir_de_Excel_Files7[#All],34,FALSE),IF($AD4="DE FACTO",VLOOKUP($B4,[1]!Tableau_Lancer_la_requête_à_partir_de_Excel_Files4[#All],34,FALSE),IF($AD4="ARTE Dist",VLOOKUP($B4,[1]!Tableau_Lancer_la_requête_à_partir_de_Excel_Files18[#All],34,FALSE),IF($AD4="THIOLAT",VLOOKUP($B4,[1]!Tableau_Lancer_la_requête_à_partir_de_Excel_Files20[#All],34,FALSE),IF($AD4="LE GOFF",VLOOKUP($B4,[1]!Tableau_Lancer_la_requête_à_partir_de_Excel_Files19[#All],34,FALSE),IF($AD4="ARDEX",VLOOKUP($B4,[1]!Tableau_Lancer_la_requête_à_partir_de_Excel_Files8[#All],34,FALSE),IF($AD4="EVENPLAST",VLOOKUP($B4,[1]!Tableau_Lancer_la_requête_à_partir_de_Excel_Files9[#All],34,FALSE),IF($AD4="GAULT ET FREMONT",VLOOKUP($B4,[1]!Tableau_Lancer_la_requête_à_partir_de_Excel_Files10[#All],34,FALSE),IF($AD4="GUILLIN EMBALLAGES",VLOOKUP($B4,[1]!Tableau_Lancer_la_requête_à_partir_de_Excel_Files11[#All],34,FALSE),IF($AD4="IMPRIMERIE DU VIADUC",VLOOKUP($B4,[1]!Tableau_Lancer_la_requête_à_partir_de_Excel_Files12[#All],34,FALSE),IF($AD4="JOLARD",VLOOKUP($B4,[1]!Tableau_Lancer_la_requête_à_partir_de_Excel_Files14[#All],34,FALSE),IF($AD4="MP HYGIENE",VLOOKUP($B4,[1]!Tableau_Lancer_la_requête_à_partir_de_Excel_Files15[#All],34,FALSE),IF($AD4="SIPALDIS",VLOOKUP($B4,[1]!Tableau_Lancer_la_requête_à_partir_de_Excel_Files13[#All],34,FALSE),IF($AD4="TICKET COM",VLOOKUP($B4,[1]!Tableau_Lancer_la_requête_à_partir_de_Excel_Files16[#All],34,FALSE),IF($AD4="TREELOGI-CODINA",VLOOKUP($B4,[1]!Tableau_Lancer_la_requête_à_partir_de_Excel_Files17[#All],34,FALSE)))))))))))))))))),"A REMPLIR")</f>
        <v>42470</v>
      </c>
      <c r="AK4" s="25" t="str">
        <f ca="1">IFERROR(IF($AD4="SOLIA",VLOOKUP($B4,[1]!Tableau_Lancer_la_requête_à_partir_de_Excel_Files6[#All],35,FALSE),IF($AD4="FIRPLAST",VLOOKUP($B4,[1]!Tableau_Lancer_la_requête_à_partir_de_Excel_Files5[#All],35,FALSE),IF($AD4="COMATEC",VLOOKUP($B4,[1]!Tableau_Lancer_la_requête_à_partir_de_Excel_Files7[#All],35,FALSE),IF($AD4="DE FACTO",VLOOKUP($B4,[1]!Tableau_Lancer_la_requête_à_partir_de_Excel_Files4[#All],35,FALSE),IF($AD4="ARTE Dist",VLOOKUP($B4,[1]!Tableau_Lancer_la_requête_à_partir_de_Excel_Files18[#All],35,FALSE),IF($AD4="THIOLAT",VLOOKUP($B4,[1]!Tableau_Lancer_la_requête_à_partir_de_Excel_Files20[#All],35,FALSE),IF($AD4="LE GOFF",VLOOKUP($B4,[1]!Tableau_Lancer_la_requête_à_partir_de_Excel_Files19[#All],35,FALSE),IF($AD4="ARDEX",VLOOKUP($B4,[1]!Tableau_Lancer_la_requête_à_partir_de_Excel_Files8[#All],35,FALSE),IF($AD4="EVENPLAST",VLOOKUP($B4,[1]!Tableau_Lancer_la_requête_à_partir_de_Excel_Files9[#All],35,FALSE),IF($AD4="GAULT ET FREMONT",VLOOKUP($B4,[1]!Tableau_Lancer_la_requête_à_partir_de_Excel_Files10[#All],35,FALSE),IF($AD4="GUILLIN EMBALLAGES",VLOOKUP($B4,[1]!Tableau_Lancer_la_requête_à_partir_de_Excel_Files11[#All],35,FALSE),IF($AD4="IMPRIMERIE DU VIADUC",VLOOKUP($B4,[1]!Tableau_Lancer_la_requête_à_partir_de_Excel_Files12[#All],35,FALSE),IF($AD4="JOLARD",VLOOKUP($B4,[1]!Tableau_Lancer_la_requête_à_partir_de_Excel_Files14[#All],35,FALSE),IF($AD4="MP HYGIENE",VLOOKUP($B4,[1]!Tableau_Lancer_la_requête_à_partir_de_Excel_Files15[#All],35,FALSE),IF($AD4="SIPALDIS",VLOOKUP($B4,[1]!Tableau_Lancer_la_requête_à_partir_de_Excel_Files13[#All],35,FALSE),IF($AD4="TICKET COM",VLOOKUP($B4,[1]!Tableau_Lancer_la_requête_à_partir_de_Excel_Files16[#All],35,FALSE),IF($AD4="TREELOGI-CODINA",VLOOKUP($B4,[1]!Tableau_Lancer_la_requête_à_partir_de_Excel_Files17[#All],35,FALSE)))))))))))))))))),"A REMPLIR")</f>
        <v>Colissimo</v>
      </c>
      <c r="AL4" s="26">
        <f ca="1">IFERROR(IF($AD4="SOLIA",VLOOKUP($B4,[1]!Tableau_Lancer_la_requête_à_partir_de_Excel_Files6[#All],36,FALSE),IF($AD4="FIRPLAST",VLOOKUP($B4,[1]!Tableau_Lancer_la_requête_à_partir_de_Excel_Files5[#All],36,FALSE),IF($AD4="COMATEC",VLOOKUP($B4,[1]!Tableau_Lancer_la_requête_à_partir_de_Excel_Files7[#All],36,FALSE),IF($AD4="DE FACTO",VLOOKUP($B4,[1]!Tableau_Lancer_la_requête_à_partir_de_Excel_Files4[#All],36,FALSE),IF($AD4="ARTE Dist",VLOOKUP($B4,[1]!Tableau_Lancer_la_requête_à_partir_de_Excel_Files18[#All],36,FALSE),IF($AD4="THIOLAT",VLOOKUP($B4,[1]!Tableau_Lancer_la_requête_à_partir_de_Excel_Files20[#All],36,FALSE),IF($AD4="LE GOFF",VLOOKUP($B4,[1]!Tableau_Lancer_la_requête_à_partir_de_Excel_Files19[#All],36,FALSE),IF($AD4="ARDEX",VLOOKUP($B4,[1]!Tableau_Lancer_la_requête_à_partir_de_Excel_Files8[#All],36,FALSE),IF($AD4="EVENPLAST",VLOOKUP($B4,[1]!Tableau_Lancer_la_requête_à_partir_de_Excel_Files9[#All],36,FALSE),IF($AD4="GAULT ET FREMONT",VLOOKUP($B4,[1]!Tableau_Lancer_la_requête_à_partir_de_Excel_Files10[#All],36,FALSE),IF($AD4="GUILLIN EMBALLAGES",VLOOKUP($B4,[1]!Tableau_Lancer_la_requête_à_partir_de_Excel_Files11[#All],36,FALSE),IF($AD4="IMPRIMERIE DU VIADUC",VLOOKUP($B4,[1]!Tableau_Lancer_la_requête_à_partir_de_Excel_Files12[#All],36,FALSE),IF($AD4="JOLARD",VLOOKUP($B4,[1]!Tableau_Lancer_la_requête_à_partir_de_Excel_Files14[#All],36,FALSE),IF($AD4="MP HYGIENE",VLOOKUP($B4,[1]!Tableau_Lancer_la_requête_à_partir_de_Excel_Files15[#All],36,FALSE),IF($AD4="SIPALDIS",VLOOKUP($B4,[1]!Tableau_Lancer_la_requête_à_partir_de_Excel_Files13[#All],36,FALSE),IF($AD4="TICKET COM",VLOOKUP($B4,[1]!Tableau_Lancer_la_requête_à_partir_de_Excel_Files16[#All],36,FALSE),IF($AD4="TREELOGI-CODINA",VLOOKUP($B4,[1]!Tableau_Lancer_la_requête_à_partir_de_Excel_Files17[#All],36,FALSE)))))))))))))))))),"A REMPLIR")</f>
        <v>3</v>
      </c>
      <c r="AM4" s="26">
        <f ca="1">IFERROR(IF($AD4="SOLIA",VLOOKUP($B4,[1]!Tableau_Lancer_la_requête_à_partir_de_Excel_Files6[#All],37,FALSE),IF($AD4="FIRPLAST",VLOOKUP($B4,[1]!Tableau_Lancer_la_requête_à_partir_de_Excel_Files5[#All],37,FALSE),IF($AD4="COMATEC",VLOOKUP($B4,[1]!Tableau_Lancer_la_requête_à_partir_de_Excel_Files7[#All],37,FALSE),IF($AD4="DE FACTO",VLOOKUP($B4,[1]!Tableau_Lancer_la_requête_à_partir_de_Excel_Files4[#All],37,FALSE),IF($AD4="ARTE Dist",VLOOKUP($B4,[1]!Tableau_Lancer_la_requête_à_partir_de_Excel_Files18[#All],37,FALSE),IF($AD4="THIOLAT",VLOOKUP($B4,[1]!Tableau_Lancer_la_requête_à_partir_de_Excel_Files20[#All],37,FALSE),IF($AD4="LE GOFF",VLOOKUP($B4,[1]!Tableau_Lancer_la_requête_à_partir_de_Excel_Files19[#All],37,FALSE),IF($AD4="ARDEX",VLOOKUP($B4,[1]!Tableau_Lancer_la_requête_à_partir_de_Excel_Files8[#All],37,FALSE),IF($AD4="EVENPLAST",VLOOKUP($B4,[1]!Tableau_Lancer_la_requête_à_partir_de_Excel_Files9[#All],37,FALSE),IF($AD4="GAULT ET FREMONT",VLOOKUP($B4,[1]!Tableau_Lancer_la_requête_à_partir_de_Excel_Files10[#All],37,FALSE),IF($AD4="GUILLIN EMBALLAGES",VLOOKUP($B4,[1]!Tableau_Lancer_la_requête_à_partir_de_Excel_Files11[#All],37,FALSE),IF($AD4="IMPRIMERIE DU VIADUC",VLOOKUP($B4,[1]!Tableau_Lancer_la_requête_à_partir_de_Excel_Files12[#All],37,FALSE),IF($AD4="JOLARD",VLOOKUP($B4,[1]!Tableau_Lancer_la_requête_à_partir_de_Excel_Files14[#All],37,FALSE),IF($AD4="MP HYGIENE",VLOOKUP($B4,[1]!Tableau_Lancer_la_requête_à_partir_de_Excel_Files15[#All],37,FALSE),IF($AD4="SIPALDIS",VLOOKUP($B4,[1]!Tableau_Lancer_la_requête_à_partir_de_Excel_Files13[#All],37,FALSE),IF($AD4="TICKET COM",VLOOKUP($B4,[1]!Tableau_Lancer_la_requête_à_partir_de_Excel_Files16[#All],37,FALSE),IF($AD4="TREELOGI-CODINA",VLOOKUP($B4,[1]!Tableau_Lancer_la_requête_à_partir_de_Excel_Files17[#All],37,FALSE)))))))))))))))))),"A REMPLIR")</f>
        <v>10</v>
      </c>
      <c r="AN4" s="28">
        <f ca="1">IFERROR(IF($AD4="SOLIA",VLOOKUP($B4,[1]!Tableau_Lancer_la_requête_à_partir_de_Excel_Files6[#All],38,FALSE),IF($AD4="FIRPLAST",VLOOKUP($B4,[1]!Tableau_Lancer_la_requête_à_partir_de_Excel_Files5[#All],38,FALSE),IF($AD4="COMATEC",VLOOKUP($B4,[1]!Tableau_Lancer_la_requête_à_partir_de_Excel_Files7[#All],38,FALSE),IF($AD4="DE FACTO",VLOOKUP($B4,[1]!Tableau_Lancer_la_requête_à_partir_de_Excel_Files4[#All],38,FALSE),IF($AD4="ARTE Dist",VLOOKUP($B4,[1]!Tableau_Lancer_la_requête_à_partir_de_Excel_Files18[#All],38,FALSE),IF($AD4="THIOLAT",VLOOKUP($B4,[1]!Tableau_Lancer_la_requête_à_partir_de_Excel_Files20[#All],38,FALSE),IF($AD4="LE GOFF",VLOOKUP($B4,[1]!Tableau_Lancer_la_requête_à_partir_de_Excel_Files19[#All],38,FALSE),IF($AD4="ARDEX",VLOOKUP($B4,[1]!Tableau_Lancer_la_requête_à_partir_de_Excel_Files8[#All],38,FALSE),IF($AD4="EVENPLAST",VLOOKUP($B4,[1]!Tableau_Lancer_la_requête_à_partir_de_Excel_Files9[#All],38,FALSE),IF($AD4="GAULT ET FREMONT",VLOOKUP($B4,[1]!Tableau_Lancer_la_requête_à_partir_de_Excel_Files10[#All],38,FALSE),IF($AD4="GUILLIN EMBALLAGES",VLOOKUP($B4,[1]!Tableau_Lancer_la_requête_à_partir_de_Excel_Files11[#All],38,FALSE),IF($AD4="IMPRIMERIE DU VIADUC",VLOOKUP($B4,[1]!Tableau_Lancer_la_requête_à_partir_de_Excel_Files12[#All],38,FALSE),IF($AD4="JOLARD",VLOOKUP($B4,[1]!Tableau_Lancer_la_requête_à_partir_de_Excel_Files14[#All],38,FALSE),IF($AD4="MP HYGIENE",VLOOKUP($B4,[1]!Tableau_Lancer_la_requête_à_partir_de_Excel_Files15[#All],38,FALSE),IF($AD4="SIPALDIS",VLOOKUP($B4,[1]!Tableau_Lancer_la_requête_à_partir_de_Excel_Files13[#All],38,FALSE),IF($AD4="TICKET COM",VLOOKUP($B4,[1]!Tableau_Lancer_la_requête_à_partir_de_Excel_Files16[#All],38,FALSE),IF($AD4="TREELOGI-CODINA",VLOOKUP($B4,[1]!Tableau_Lancer_la_requête_à_partir_de_Excel_Files17[#All],38,FALSE)))))))))))))))))),"A REMPLIR")</f>
        <v>20</v>
      </c>
      <c r="AO4" s="28">
        <f ca="1">IFERROR(IF($AD4="SOLIA",VLOOKUP($B4,[1]!Tableau_Lancer_la_requête_à_partir_de_Excel_Files6[#All],39,FALSE),IF($AD4="FIRPLAST",VLOOKUP($B4,[1]!Tableau_Lancer_la_requête_à_partir_de_Excel_Files5[#All],39,FALSE),IF($AD4="COMATEC",VLOOKUP($B4,[1]!Tableau_Lancer_la_requête_à_partir_de_Excel_Files7[#All],39,FALSE),IF($AD4="DE FACTO",VLOOKUP($B4,[1]!Tableau_Lancer_la_requête_à_partir_de_Excel_Files4[#All],39,FALSE),IF($AD4="ARTE Dist",VLOOKUP($B4,[1]!Tableau_Lancer_la_requête_à_partir_de_Excel_Files18[#All],39,FALSE),IF($AD4="THIOLAT",VLOOKUP($B4,[1]!Tableau_Lancer_la_requête_à_partir_de_Excel_Files20[#All],39,FALSE),IF($AD4="LE GOFF",VLOOKUP($B4,[1]!Tableau_Lancer_la_requête_à_partir_de_Excel_Files19[#All],39,FALSE),IF($AD4="ARDEX",VLOOKUP($B4,[1]!Tableau_Lancer_la_requête_à_partir_de_Excel_Files8[#All],39,FALSE),IF($AD4="EVENPLAST",VLOOKUP($B4,[1]!Tableau_Lancer_la_requête_à_partir_de_Excel_Files9[#All],39,FALSE),IF($AD4="GAULT ET FREMONT",VLOOKUP($B4,[1]!Tableau_Lancer_la_requête_à_partir_de_Excel_Files10[#All],39,FALSE),IF($AD4="GUILLIN EMBALLAGES",VLOOKUP($B4,[1]!Tableau_Lancer_la_requête_à_partir_de_Excel_Files11[#All],39,FALSE),IF($AD4="IMPRIMERIE DU VIADUC",VLOOKUP($B4,[1]!Tableau_Lancer_la_requête_à_partir_de_Excel_Files12[#All],39,FALSE),IF($AD4="JOLARD",VLOOKUP($B4,[1]!Tableau_Lancer_la_requête_à_partir_de_Excel_Files14[#All],39,FALSE),IF($AD4="MP HYGIENE",VLOOKUP($B4,[1]!Tableau_Lancer_la_requête_à_partir_de_Excel_Files15[#All],39,FALSE),IF($AD4="SIPALDIS",VLOOKUP($B4,[1]!Tableau_Lancer_la_requête_à_partir_de_Excel_Files13[#All],39,FALSE),IF($AD4="TICKET COM",VLOOKUP($B4,[1]!Tableau_Lancer_la_requête_à_partir_de_Excel_Files16[#All],39,FALSE),IF($AD4="TREELOGI-CODINA",VLOOKUP($B4,[1]!Tableau_Lancer_la_requête_à_partir_de_Excel_Files17[#All],39,FALSE)))))))))))))))))),"A REMPLIR")</f>
        <v>2</v>
      </c>
      <c r="AP4" s="25" t="str">
        <f ca="1">IFERROR(IF($AD4="SOLIA",VLOOKUP($B4,[1]!Tableau_Lancer_la_requête_à_partir_de_Excel_Files6[#All],40,FALSE),IF($AD4="FIRPLAST",VLOOKUP($B4,[1]!Tableau_Lancer_la_requête_à_partir_de_Excel_Files5[#All],40,FALSE),IF($AD4="COMATEC",VLOOKUP($B4,[1]!Tableau_Lancer_la_requête_à_partir_de_Excel_Files7[#All],40,FALSE),IF($AD4="DE FACTO",VLOOKUP($B4,[1]!Tableau_Lancer_la_requête_à_partir_de_Excel_Files4[#All],40,FALSE),IF($AD4="ARTE Dist",VLOOKUP($B4,[1]!Tableau_Lancer_la_requête_à_partir_de_Excel_Files18[#All],40,FALSE),IF($AD4="THIOLAT",VLOOKUP($B4,[1]!Tableau_Lancer_la_requête_à_partir_de_Excel_Files20[#All],40,FALSE),IF($AD4="LE GOFF",VLOOKUP($B4,[1]!Tableau_Lancer_la_requête_à_partir_de_Excel_Files19[#All],40,FALSE),IF($AD4="ARDEX",VLOOKUP($B4,[1]!Tableau_Lancer_la_requête_à_partir_de_Excel_Files8[#All],40,FALSE),IF($AD4="EVENPLAST",VLOOKUP($B4,[1]!Tableau_Lancer_la_requête_à_partir_de_Excel_Files9[#All],40,FALSE),IF($AD4="GAULT ET FREMONT",VLOOKUP($B4,[1]!Tableau_Lancer_la_requête_à_partir_de_Excel_Files10[#All],40,FALSE),IF($AD4="GUILLIN EMBALLAGES",VLOOKUP($B4,[1]!Tableau_Lancer_la_requête_à_partir_de_Excel_Files11[#All],40,FALSE),IF($AD4="IMPRIMERIE DU VIADUC",VLOOKUP($B4,[1]!Tableau_Lancer_la_requête_à_partir_de_Excel_Files12[#All],40,FALSE),IF($AD4="JOLARD",VLOOKUP($B4,[1]!Tableau_Lancer_la_requête_à_partir_de_Excel_Files14[#All],40,FALSE),IF($AD4="MP HYGIENE",VLOOKUP($B4,[1]!Tableau_Lancer_la_requête_à_partir_de_Excel_Files15[#All],40,FALSE),IF($AD4="SIPALDIS",VLOOKUP($B4,[1]!Tableau_Lancer_la_requête_à_partir_de_Excel_Files13[#All],40,FALSE),IF($AD4="TICKET COM",VLOOKUP($B4,[1]!Tableau_Lancer_la_requête_à_partir_de_Excel_Files16[#All],40,FALSE),IF($AD4="TREELOGI-CODINA",VLOOKUP($B4,[1]!Tableau_Lancer_la_requête_à_partir_de_Excel_Files17[#All],40,FALSE)))))))))))))))))),"A REMPLIR")</f>
        <v>Robert DURAND</v>
      </c>
      <c r="AQ4" s="27" t="str">
        <f ca="1">IFERROR(IF($AD4="SOLIA",VLOOKUP($B4,[1]!Tableau_Lancer_la_requête_à_partir_de_Excel_Files6[#All],41,FALSE),IF($AD4="FIRPLAST",VLOOKUP($B4,[1]!Tableau_Lancer_la_requête_à_partir_de_Excel_Files5[#All],41,FALSE),IF($AD4="COMATEC",VLOOKUP($B4,[1]!Tableau_Lancer_la_requête_à_partir_de_Excel_Files7[#All],41,FALSE),IF($AD4="DE FACTO",VLOOKUP($B4,[1]!Tableau_Lancer_la_requête_à_partir_de_Excel_Files4[#All],41,FALSE),IF($AD4="ARTE Dist",VLOOKUP($B4,[1]!Tableau_Lancer_la_requête_à_partir_de_Excel_Files18[#All],41,FALSE),IF($AD4="THIOLAT",VLOOKUP($B4,[1]!Tableau_Lancer_la_requête_à_partir_de_Excel_Files20[#All],41,FALSE),IF($AD4="LE GOFF",VLOOKUP($B4,[1]!Tableau_Lancer_la_requête_à_partir_de_Excel_Files19[#All],41,FALSE),IF($AD4="ARDEX",VLOOKUP($B4,[1]!Tableau_Lancer_la_requête_à_partir_de_Excel_Files8[#All],41,FALSE),IF($AD4="EVENPLAST",VLOOKUP($B4,[1]!Tableau_Lancer_la_requête_à_partir_de_Excel_Files9[#All],41,FALSE),IF($AD4="GAULT ET FREMONT",VLOOKUP($B4,[1]!Tableau_Lancer_la_requête_à_partir_de_Excel_Files10[#All],41,FALSE),IF($AD4="GUILLIN EMBALLAGES",VLOOKUP($B4,[1]!Tableau_Lancer_la_requête_à_partir_de_Excel_Files11[#All],41,FALSE),IF($AD4="IMPRIMERIE DU VIADUC",VLOOKUP($B4,[1]!Tableau_Lancer_la_requête_à_partir_de_Excel_Files12[#All],41,FALSE),IF($AD4="JOLARD",VLOOKUP($B4,[1]!Tableau_Lancer_la_requête_à_partir_de_Excel_Files14[#All],41,FALSE),IF($AD4="MP HYGIENE",VLOOKUP($B4,[1]!Tableau_Lancer_la_requête_à_partir_de_Excel_Files15[#All],41,FALSE),IF($AD4="SIPALDIS",VLOOKUP($B4,[1]!Tableau_Lancer_la_requête_à_partir_de_Excel_Files13[#All],41,FALSE),IF($AD4="TICKET COM",VLOOKUP($B4,[1]!Tableau_Lancer_la_requête_à_partir_de_Excel_Files16[#All],41,FALSE),IF($AD4="TREELOGI-CODINA",VLOOKUP($B4,[1]!Tableau_Lancer_la_requête_à_partir_de_Excel_Files17[#All],41,FALSE)))))))))))))))))),"A REMPLIR")</f>
        <v>04 25 68 90 21</v>
      </c>
      <c r="AR4" s="29">
        <v>42475</v>
      </c>
      <c r="AS4" s="24">
        <v>10</v>
      </c>
      <c r="AT4" s="30" t="s">
        <v>115</v>
      </c>
      <c r="AU4" s="31" t="s">
        <v>79</v>
      </c>
      <c r="AV4" s="31" t="s">
        <v>79</v>
      </c>
      <c r="AW4" s="31" t="s">
        <v>79</v>
      </c>
      <c r="AX4" s="31"/>
      <c r="AY4" s="32">
        <v>200000</v>
      </c>
      <c r="AZ4" s="32">
        <v>4000</v>
      </c>
      <c r="BA4" s="31">
        <v>5</v>
      </c>
      <c r="BB4" s="31" t="s">
        <v>100</v>
      </c>
      <c r="BC4" s="31" t="s">
        <v>116</v>
      </c>
      <c r="BD4" s="30"/>
      <c r="BE4" s="33"/>
      <c r="BF4" s="22"/>
      <c r="BG4" s="22" t="s">
        <v>85</v>
      </c>
    </row>
    <row r="5" spans="1:59" ht="60" customHeight="1" x14ac:dyDescent="0.25">
      <c r="A5" s="10" t="s">
        <v>117</v>
      </c>
      <c r="B5" s="11" t="s">
        <v>118</v>
      </c>
      <c r="C5" s="12" t="s">
        <v>61</v>
      </c>
      <c r="D5" s="13" t="s">
        <v>119</v>
      </c>
      <c r="E5" s="14" t="s">
        <v>120</v>
      </c>
      <c r="F5" s="15">
        <v>42379</v>
      </c>
      <c r="G5" s="13" t="s">
        <v>121</v>
      </c>
      <c r="H5" s="13" t="s">
        <v>65</v>
      </c>
      <c r="I5" s="16" t="s">
        <v>122</v>
      </c>
      <c r="J5" s="16" t="s">
        <v>123</v>
      </c>
      <c r="K5" s="16" t="s">
        <v>124</v>
      </c>
      <c r="L5" s="16" t="s">
        <v>125</v>
      </c>
      <c r="M5" s="16" t="s">
        <v>126</v>
      </c>
      <c r="N5" s="16" t="s">
        <v>127</v>
      </c>
      <c r="O5" s="17" t="s">
        <v>72</v>
      </c>
      <c r="P5" s="17" t="s">
        <v>79</v>
      </c>
      <c r="Q5" s="16" t="s">
        <v>128</v>
      </c>
      <c r="R5" s="16" t="s">
        <v>129</v>
      </c>
      <c r="S5" s="18" t="s">
        <v>130</v>
      </c>
      <c r="T5" s="19"/>
      <c r="U5" s="19" t="s">
        <v>131</v>
      </c>
      <c r="V5" s="20">
        <v>5</v>
      </c>
      <c r="W5" s="21" t="s">
        <v>77</v>
      </c>
      <c r="X5" s="21" t="s">
        <v>78</v>
      </c>
      <c r="Y5" s="21">
        <v>42389</v>
      </c>
      <c r="Z5" s="22" t="s">
        <v>79</v>
      </c>
      <c r="AA5" s="23" t="s">
        <v>80</v>
      </c>
      <c r="AB5" s="24" t="s">
        <v>132</v>
      </c>
      <c r="AC5" s="24" t="s">
        <v>130</v>
      </c>
      <c r="AD5" s="25">
        <f ca="1">IFERROR(IF($AD5="SOLIA",VLOOKUP($B5,[1]!Tableau_Lancer_la_requête_à_partir_de_Excel_Files6[#All],28,FALSE),IF($AD5="FIRPLAST",VLOOKUP($B5,[1]!Tableau_Lancer_la_requête_à_partir_de_Excel_Files5[#All],28,FALSE),IF($AD5="COMATEC",VLOOKUP($B5,[1]!Tableau_Lancer_la_requête_à_partir_de_Excel_Files7[#All],28,FALSE),IF($AD5="DE FACTO",VLOOKUP($B5,[1]!Tableau_Lancer_la_requête_à_partir_de_Excel_Files4[#All],28,FALSE),IF($AD5="ARTE Dist",VLOOKUP($B5,[1]!Tableau_Lancer_la_requête_à_partir_de_Excel_Files18[#All],28,FALSE),IF($AD5="THIOLAT",VLOOKUP($B5,[1]!Tableau_Lancer_la_requête_à_partir_de_Excel_Files20[#All],28,FALSE),IF($AD5="LE GOFF",VLOOKUP($B5,[1]!Tableau_Lancer_la_requête_à_partir_de_Excel_Files19[#All],28,FALSE),IF($AD5="ARDEX",VLOOKUP($B5,[1]!Tableau_Lancer_la_requête_à_partir_de_Excel_Files8[#All],28,FALSE),IF($AD5="EVENPLAST",VLOOKUP($B5,[1]!Tableau_Lancer_la_requête_à_partir_de_Excel_Files9[#All],28,FALSE),IF($AD5="GAULT ET FREMONT",VLOOKUP($B5,[1]!Tableau_Lancer_la_requête_à_partir_de_Excel_Files10[#All],28,FALSE),IF($AD5="GUILLIN EMBALLAGES",VLOOKUP($B5,[1]!Tableau_Lancer_la_requête_à_partir_de_Excel_Files11[#All],28,FALSE),IF($AD5="IMPRIMERIE DU VIADUC",VLOOKUP($B5,[1]!Tableau_Lancer_la_requête_à_partir_de_Excel_Files12[#All],28,FALSE),IF($AD5="JOLARD",VLOOKUP($B5,[1]!Tableau_Lancer_la_requête_à_partir_de_Excel_Files14[#All],28,FALSE),IF($AD5="MP HYGIENE",VLOOKUP($B5,[1]!Tableau_Lancer_la_requête_à_partir_de_Excel_Files15[#All],28,FALSE),IF($AD5="SIPALDIS",VLOOKUP($B5,[1]!Tableau_Lancer_la_requête_à_partir_de_Excel_Files13[#All],28,FALSE),IF($AD5="TICKET COM",VLOOKUP($B5,[1]!Tableau_Lancer_la_requête_à_partir_de_Excel_Files16[#All],28,FALSE),IF($AD5="TREELOGI-CODINA",VLOOKUP($B5,[1]!Tableau_Lancer_la_requête_à_partir_de_Excel_Files17[#All],28,FALSE)))))))))))))))))),"A REMPLIR")</f>
        <v>42381</v>
      </c>
      <c r="AE5" s="25" t="str">
        <f ca="1">IFERROR(IF($AD5="SOLIA",VLOOKUP($B5,[1]!Tableau_Lancer_la_requête_à_partir_de_Excel_Files6[#All],29,FALSE),IF($AD5="FIRPLAST",VLOOKUP($B5,[1]!Tableau_Lancer_la_requête_à_partir_de_Excel_Files5[#All],29,FALSE),IF($AD5="COMATEC",VLOOKUP($B5,[1]!Tableau_Lancer_la_requête_à_partir_de_Excel_Files7[#All],29,FALSE),IF($AD5="DE FACTO",VLOOKUP($B5,[1]!Tableau_Lancer_la_requête_à_partir_de_Excel_Files4[#All],29,FALSE),IF($AD5="ARTE Dist",VLOOKUP($B5,[1]!Tableau_Lancer_la_requête_à_partir_de_Excel_Files18[#All],29,FALSE),IF($AD5="THIOLAT",VLOOKUP($B5,[1]!Tableau_Lancer_la_requête_à_partir_de_Excel_Files20[#All],29,FALSE),IF($AD5="LE GOFF",VLOOKUP($B5,[1]!Tableau_Lancer_la_requête_à_partir_de_Excel_Files19[#All],29,FALSE),IF($AD5="ARDEX",VLOOKUP($B5,[1]!Tableau_Lancer_la_requête_à_partir_de_Excel_Files8[#All],29,FALSE),IF($AD5="EVENPLAST",VLOOKUP($B5,[1]!Tableau_Lancer_la_requête_à_partir_de_Excel_Files9[#All],29,FALSE),IF($AD5="GAULT ET FREMONT",VLOOKUP($B5,[1]!Tableau_Lancer_la_requête_à_partir_de_Excel_Files10[#All],29,FALSE),IF($AD5="GUILLIN EMBALLAGES",VLOOKUP($B5,[1]!Tableau_Lancer_la_requête_à_partir_de_Excel_Files11[#All],29,FALSE),IF($AD5="IMPRIMERIE DU VIADUC",VLOOKUP($B5,[1]!Tableau_Lancer_la_requête_à_partir_de_Excel_Files12[#All],29,FALSE),IF($AD5="JOLARD",VLOOKUP($B5,[1]!Tableau_Lancer_la_requête_à_partir_de_Excel_Files14[#All],29,FALSE),IF($AD5="MP HYGIENE",VLOOKUP($B5,[1]!Tableau_Lancer_la_requête_à_partir_de_Excel_Files15[#All],29,FALSE),IF($AD5="SIPALDIS",VLOOKUP($B5,[1]!Tableau_Lancer_la_requête_à_partir_de_Excel_Files13[#All],29,FALSE),IF($AD5="TICKET COM",VLOOKUP($B5,[1]!Tableau_Lancer_la_requête_à_partir_de_Excel_Files16[#All],29,FALSE),IF($AD5="TREELOGI-CODINA",VLOOKUP($B5,[1]!Tableau_Lancer_la_requête_à_partir_de_Excel_Files17[#All],29,FALSE)))))))))))))))))),"A REMPLIR")</f>
        <v>18241</v>
      </c>
      <c r="AF5" s="25" t="str">
        <f ca="1">IFERROR(IF($AD5="SOLIA",VLOOKUP($B5,[1]!Tableau_Lancer_la_requête_à_partir_de_Excel_Files6[#All],30,FALSE),IF($AD5="FIRPLAST",VLOOKUP($B5,[1]!Tableau_Lancer_la_requête_à_partir_de_Excel_Files5[#All],30,FALSE),IF($AD5="COMATEC",VLOOKUP($B5,[1]!Tableau_Lancer_la_requête_à_partir_de_Excel_Files7[#All],30,FALSE),IF($AD5="DE FACTO",VLOOKUP($B5,[1]!Tableau_Lancer_la_requête_à_partir_de_Excel_Files4[#All],30,FALSE),IF($AD5="ARTE Dist",VLOOKUP($B5,[1]!Tableau_Lancer_la_requête_à_partir_de_Excel_Files18[#All],30,FALSE),IF($AD5="THIOLAT",VLOOKUP($B5,[1]!Tableau_Lancer_la_requête_à_partir_de_Excel_Files20[#All],30,FALSE),IF($AD5="LE GOFF",VLOOKUP($B5,[1]!Tableau_Lancer_la_requête_à_partir_de_Excel_Files19[#All],30,FALSE),IF($AD5="ARDEX",VLOOKUP($B5,[1]!Tableau_Lancer_la_requête_à_partir_de_Excel_Files8[#All],30,FALSE),IF($AD5="EVENPLAST",VLOOKUP($B5,[1]!Tableau_Lancer_la_requête_à_partir_de_Excel_Files9[#All],30,FALSE),IF($AD5="GAULT ET FREMONT",VLOOKUP($B5,[1]!Tableau_Lancer_la_requête_à_partir_de_Excel_Files10[#All],30,FALSE),IF($AD5="GUILLIN EMBALLAGES",VLOOKUP($B5,[1]!Tableau_Lancer_la_requête_à_partir_de_Excel_Files11[#All],30,FALSE),IF($AD5="IMPRIMERIE DU VIADUC",VLOOKUP($B5,[1]!Tableau_Lancer_la_requête_à_partir_de_Excel_Files12[#All],30,FALSE),IF($AD5="JOLARD",VLOOKUP($B5,[1]!Tableau_Lancer_la_requête_à_partir_de_Excel_Files14[#All],30,FALSE),IF($AD5="MP HYGIENE",VLOOKUP($B5,[1]!Tableau_Lancer_la_requête_à_partir_de_Excel_Files15[#All],30,FALSE),IF($AD5="SIPALDIS",VLOOKUP($B5,[1]!Tableau_Lancer_la_requête_à_partir_de_Excel_Files13[#All],30,FALSE),IF($AD5="TICKET COM",VLOOKUP($B5,[1]!Tableau_Lancer_la_requête_à_partir_de_Excel_Files16[#All],30,FALSE),IF($AD5="TREELOGI-CODINA",VLOOKUP($B5,[1]!Tableau_Lancer_la_requête_à_partir_de_Excel_Files17[#All],30,FALSE)))))))))))))))))),"A REMPLIR")</f>
        <v>Sac Panini papier 95x65x29 cm C-1000</v>
      </c>
      <c r="AG5" s="26" t="str">
        <f ca="1">IFERROR(IF($AD5="SOLIA",VLOOKUP($B5,[1]!Tableau_Lancer_la_requête_à_partir_de_Excel_Files6[#All],31,FALSE),IF($AD5="FIRPLAST",VLOOKUP($B5,[1]!Tableau_Lancer_la_requête_à_partir_de_Excel_Files5[#All],31,FALSE),IF($AD5="COMATEC",VLOOKUP($B5,[1]!Tableau_Lancer_la_requête_à_partir_de_Excel_Files7[#All],31,FALSE),IF($AD5="DE FACTO",VLOOKUP($B5,[1]!Tableau_Lancer_la_requête_à_partir_de_Excel_Files4[#All],31,FALSE),IF($AD5="ARTE Dist",VLOOKUP($B5,[1]!Tableau_Lancer_la_requête_à_partir_de_Excel_Files18[#All],31,FALSE),IF($AD5="THIOLAT",VLOOKUP($B5,[1]!Tableau_Lancer_la_requête_à_partir_de_Excel_Files20[#All],31,FALSE),IF($AD5="LE GOFF",VLOOKUP($B5,[1]!Tableau_Lancer_la_requête_à_partir_de_Excel_Files19[#All],31,FALSE),IF($AD5="ARDEX",VLOOKUP($B5,[1]!Tableau_Lancer_la_requête_à_partir_de_Excel_Files8[#All],31,FALSE),IF($AD5="EVENPLAST",VLOOKUP($B5,[1]!Tableau_Lancer_la_requête_à_partir_de_Excel_Files9[#All],31,FALSE),IF($AD5="GAULT ET FREMONT",VLOOKUP($B5,[1]!Tableau_Lancer_la_requête_à_partir_de_Excel_Files10[#All],31,FALSE),IF($AD5="GUILLIN EMBALLAGES",VLOOKUP($B5,[1]!Tableau_Lancer_la_requête_à_partir_de_Excel_Files11[#All],31,FALSE),IF($AD5="IMPRIMERIE DU VIADUC",VLOOKUP($B5,[1]!Tableau_Lancer_la_requête_à_partir_de_Excel_Files12[#All],31,FALSE),IF($AD5="JOLARD",VLOOKUP($B5,[1]!Tableau_Lancer_la_requête_à_partir_de_Excel_Files14[#All],31,FALSE),IF($AD5="MP HYGIENE",VLOOKUP($B5,[1]!Tableau_Lancer_la_requête_à_partir_de_Excel_Files15[#All],31,FALSE),IF($AD5="SIPALDIS",VLOOKUP($B5,[1]!Tableau_Lancer_la_requête_à_partir_de_Excel_Files13[#All],31,FALSE),IF($AD5="TICKET COM",VLOOKUP($B5,[1]!Tableau_Lancer_la_requête_à_partir_de_Excel_Files16[#All],31,FALSE),IF($AD5="TREELOGI-CODINA",VLOOKUP($B5,[1]!Tableau_Lancer_la_requête_à_partir_de_Excel_Files17[#All],31,FALSE)))))))))))))))))),"A REMPLIR")</f>
        <v>1000</v>
      </c>
      <c r="AH5" s="25" t="str">
        <f ca="1">IFERROR(IF($AD5="SOLIA",VLOOKUP($B5,[1]!Tableau_Lancer_la_requête_à_partir_de_Excel_Files6[#All],32,FALSE),IF($AD5="FIRPLAST",VLOOKUP($B5,[1]!Tableau_Lancer_la_requête_à_partir_de_Excel_Files5[#All],32,FALSE),IF($AD5="COMATEC",VLOOKUP($B5,[1]!Tableau_Lancer_la_requête_à_partir_de_Excel_Files7[#All],32,FALSE),IF($AD5="DE FACTO",VLOOKUP($B5,[1]!Tableau_Lancer_la_requête_à_partir_de_Excel_Files4[#All],32,FALSE),IF($AD5="ARTE Dist",VLOOKUP($B5,[1]!Tableau_Lancer_la_requête_à_partir_de_Excel_Files18[#All],32,FALSE),IF($AD5="THIOLAT",VLOOKUP($B5,[1]!Tableau_Lancer_la_requête_à_partir_de_Excel_Files20[#All],32,FALSE),IF($AD5="LE GOFF",VLOOKUP($B5,[1]!Tableau_Lancer_la_requête_à_partir_de_Excel_Files19[#All],32,FALSE),IF($AD5="ARDEX",VLOOKUP($B5,[1]!Tableau_Lancer_la_requête_à_partir_de_Excel_Files8[#All],32,FALSE),IF($AD5="EVENPLAST",VLOOKUP($B5,[1]!Tableau_Lancer_la_requête_à_partir_de_Excel_Files9[#All],32,FALSE),IF($AD5="GAULT ET FREMONT",VLOOKUP($B5,[1]!Tableau_Lancer_la_requête_à_partir_de_Excel_Files10[#All],32,FALSE),IF($AD5="GUILLIN EMBALLAGES",VLOOKUP($B5,[1]!Tableau_Lancer_la_requête_à_partir_de_Excel_Files11[#All],32,FALSE),IF($AD5="IMPRIMERIE DU VIADUC",VLOOKUP($B5,[1]!Tableau_Lancer_la_requête_à_partir_de_Excel_Files12[#All],32,FALSE),IF($AD5="JOLARD",VLOOKUP($B5,[1]!Tableau_Lancer_la_requête_à_partir_de_Excel_Files14[#All],32,FALSE),IF($AD5="MP HYGIENE",VLOOKUP($B5,[1]!Tableau_Lancer_la_requête_à_partir_de_Excel_Files15[#All],32,FALSE),IF($AD5="SIPALDIS",VLOOKUP($B5,[1]!Tableau_Lancer_la_requête_à_partir_de_Excel_Files13[#All],32,FALSE),IF($AD5="TICKET COM",VLOOKUP($B5,[1]!Tableau_Lancer_la_requête_à_partir_de_Excel_Files16[#All],32,FALSE),IF($AD5="TREELOGI-CODINA",VLOOKUP($B5,[1]!Tableau_Lancer_la_requête_à_partir_de_Excel_Files17[#All],32,FALSE)))))))))))))))))),"A REMPLIR")</f>
        <v>OUI</v>
      </c>
      <c r="AI5" s="27" t="str">
        <f ca="1">IFERROR(IF($AD5="SOLIA",VLOOKUP($B5,[1]!Tableau_Lancer_la_requête_à_partir_de_Excel_Files6[#All],33,FALSE),IF($AD5="FIRPLAST",VLOOKUP($B5,[1]!Tableau_Lancer_la_requête_à_partir_de_Excel_Files5[#All],33,FALSE),IF($AD5="COMATEC",VLOOKUP($B5,[1]!Tableau_Lancer_la_requête_à_partir_de_Excel_Files7[#All],33,FALSE),IF($AD5="DE FACTO",VLOOKUP($B5,[1]!Tableau_Lancer_la_requête_à_partir_de_Excel_Files4[#All],33,FALSE),IF($AD5="ARTE Dist",VLOOKUP($B5,[1]!Tableau_Lancer_la_requête_à_partir_de_Excel_Files18[#All],33,FALSE),IF($AD5="THIOLAT",VLOOKUP($B5,[1]!Tableau_Lancer_la_requête_à_partir_de_Excel_Files20[#All],33,FALSE),IF($AD5="LE GOFF",VLOOKUP($B5,[1]!Tableau_Lancer_la_requête_à_partir_de_Excel_Files19[#All],33,FALSE),IF($AD5="ARDEX",VLOOKUP($B5,[1]!Tableau_Lancer_la_requête_à_partir_de_Excel_Files8[#All],33,FALSE),IF($AD5="EVENPLAST",VLOOKUP($B5,[1]!Tableau_Lancer_la_requête_à_partir_de_Excel_Files9[#All],33,FALSE),IF($AD5="GAULT ET FREMONT",VLOOKUP($B5,[1]!Tableau_Lancer_la_requête_à_partir_de_Excel_Files10[#All],33,FALSE),IF($AD5="GUILLIN EMBALLAGES",VLOOKUP($B5,[1]!Tableau_Lancer_la_requête_à_partir_de_Excel_Files11[#All],33,FALSE),IF($AD5="IMPRIMERIE DU VIADUC",VLOOKUP($B5,[1]!Tableau_Lancer_la_requête_à_partir_de_Excel_Files12[#All],33,FALSE),IF($AD5="JOLARD",VLOOKUP($B5,[1]!Tableau_Lancer_la_requête_à_partir_de_Excel_Files14[#All],33,FALSE),IF($AD5="MP HYGIENE",VLOOKUP($B5,[1]!Tableau_Lancer_la_requête_à_partir_de_Excel_Files15[#All],33,FALSE),IF($AD5="SIPALDIS",VLOOKUP($B5,[1]!Tableau_Lancer_la_requête_à_partir_de_Excel_Files13[#All],33,FALSE),IF($AD5="TICKET COM",VLOOKUP($B5,[1]!Tableau_Lancer_la_requête_à_partir_de_Excel_Files16[#All],33,FALSE),IF($AD5="TREELOGI-CODINA",VLOOKUP($B5,[1]!Tableau_Lancer_la_requête_à_partir_de_Excel_Files17[#All],33,FALSE)))))))))))))))))),"A REMPLIR")</f>
        <v>50000</v>
      </c>
      <c r="AJ5" s="25">
        <f ca="1">IFERROR(IF($AD5="SOLIA",VLOOKUP($B5,[1]!Tableau_Lancer_la_requête_à_partir_de_Excel_Files6[#All],34,FALSE),IF($AD5="FIRPLAST",VLOOKUP($B5,[1]!Tableau_Lancer_la_requête_à_partir_de_Excel_Files5[#All],34,FALSE),IF($AD5="COMATEC",VLOOKUP($B5,[1]!Tableau_Lancer_la_requête_à_partir_de_Excel_Files7[#All],34,FALSE),IF($AD5="DE FACTO",VLOOKUP($B5,[1]!Tableau_Lancer_la_requête_à_partir_de_Excel_Files4[#All],34,FALSE),IF($AD5="ARTE Dist",VLOOKUP($B5,[1]!Tableau_Lancer_la_requête_à_partir_de_Excel_Files18[#All],34,FALSE),IF($AD5="THIOLAT",VLOOKUP($B5,[1]!Tableau_Lancer_la_requête_à_partir_de_Excel_Files20[#All],34,FALSE),IF($AD5="LE GOFF",VLOOKUP($B5,[1]!Tableau_Lancer_la_requête_à_partir_de_Excel_Files19[#All],34,FALSE),IF($AD5="ARDEX",VLOOKUP($B5,[1]!Tableau_Lancer_la_requête_à_partir_de_Excel_Files8[#All],34,FALSE),IF($AD5="EVENPLAST",VLOOKUP($B5,[1]!Tableau_Lancer_la_requête_à_partir_de_Excel_Files9[#All],34,FALSE),IF($AD5="GAULT ET FREMONT",VLOOKUP($B5,[1]!Tableau_Lancer_la_requête_à_partir_de_Excel_Files10[#All],34,FALSE),IF($AD5="GUILLIN EMBALLAGES",VLOOKUP($B5,[1]!Tableau_Lancer_la_requête_à_partir_de_Excel_Files11[#All],34,FALSE),IF($AD5="IMPRIMERIE DU VIADUC",VLOOKUP($B5,[1]!Tableau_Lancer_la_requête_à_partir_de_Excel_Files12[#All],34,FALSE),IF($AD5="JOLARD",VLOOKUP($B5,[1]!Tableau_Lancer_la_requête_à_partir_de_Excel_Files14[#All],34,FALSE),IF($AD5="MP HYGIENE",VLOOKUP($B5,[1]!Tableau_Lancer_la_requête_à_partir_de_Excel_Files15[#All],34,FALSE),IF($AD5="SIPALDIS",VLOOKUP($B5,[1]!Tableau_Lancer_la_requête_à_partir_de_Excel_Files13[#All],34,FALSE),IF($AD5="TICKET COM",VLOOKUP($B5,[1]!Tableau_Lancer_la_requête_à_partir_de_Excel_Files16[#All],34,FALSE),IF($AD5="TREELOGI-CODINA",VLOOKUP($B5,[1]!Tableau_Lancer_la_requête_à_partir_de_Excel_Files17[#All],34,FALSE)))))))))))))))))),"A REMPLIR")</f>
        <v>42384</v>
      </c>
      <c r="AK5" s="25" t="str">
        <f ca="1">IFERROR(IF($AD5="SOLIA",VLOOKUP($B5,[1]!Tableau_Lancer_la_requête_à_partir_de_Excel_Files6[#All],35,FALSE),IF($AD5="FIRPLAST",VLOOKUP($B5,[1]!Tableau_Lancer_la_requête_à_partir_de_Excel_Files5[#All],35,FALSE),IF($AD5="COMATEC",VLOOKUP($B5,[1]!Tableau_Lancer_la_requête_à_partir_de_Excel_Files7[#All],35,FALSE),IF($AD5="DE FACTO",VLOOKUP($B5,[1]!Tableau_Lancer_la_requête_à_partir_de_Excel_Files4[#All],35,FALSE),IF($AD5="ARTE Dist",VLOOKUP($B5,[1]!Tableau_Lancer_la_requête_à_partir_de_Excel_Files18[#All],35,FALSE),IF($AD5="THIOLAT",VLOOKUP($B5,[1]!Tableau_Lancer_la_requête_à_partir_de_Excel_Files20[#All],35,FALSE),IF($AD5="LE GOFF",VLOOKUP($B5,[1]!Tableau_Lancer_la_requête_à_partir_de_Excel_Files19[#All],35,FALSE),IF($AD5="ARDEX",VLOOKUP($B5,[1]!Tableau_Lancer_la_requête_à_partir_de_Excel_Files8[#All],35,FALSE),IF($AD5="EVENPLAST",VLOOKUP($B5,[1]!Tableau_Lancer_la_requête_à_partir_de_Excel_Files9[#All],35,FALSE),IF($AD5="GAULT ET FREMONT",VLOOKUP($B5,[1]!Tableau_Lancer_la_requête_à_partir_de_Excel_Files10[#All],35,FALSE),IF($AD5="GUILLIN EMBALLAGES",VLOOKUP($B5,[1]!Tableau_Lancer_la_requête_à_partir_de_Excel_Files11[#All],35,FALSE),IF($AD5="IMPRIMERIE DU VIADUC",VLOOKUP($B5,[1]!Tableau_Lancer_la_requête_à_partir_de_Excel_Files12[#All],35,FALSE),IF($AD5="JOLARD",VLOOKUP($B5,[1]!Tableau_Lancer_la_requête_à_partir_de_Excel_Files14[#All],35,FALSE),IF($AD5="MP HYGIENE",VLOOKUP($B5,[1]!Tableau_Lancer_la_requête_à_partir_de_Excel_Files15[#All],35,FALSE),IF($AD5="SIPALDIS",VLOOKUP($B5,[1]!Tableau_Lancer_la_requête_à_partir_de_Excel_Files13[#All],35,FALSE),IF($AD5="TICKET COM",VLOOKUP($B5,[1]!Tableau_Lancer_la_requête_à_partir_de_Excel_Files16[#All],35,FALSE),IF($AD5="TREELOGI-CODINA",VLOOKUP($B5,[1]!Tableau_Lancer_la_requête_à_partir_de_Excel_Files17[#All],35,FALSE)))))))))))))))))),"A REMPLIR")</f>
        <v xml:space="preserve">Courrier </v>
      </c>
      <c r="AL5" s="26" t="str">
        <f ca="1">IFERROR(IF($AD5="SOLIA",VLOOKUP($B5,[1]!Tableau_Lancer_la_requête_à_partir_de_Excel_Files6[#All],36,FALSE),IF($AD5="FIRPLAST",VLOOKUP($B5,[1]!Tableau_Lancer_la_requête_à_partir_de_Excel_Files5[#All],36,FALSE),IF($AD5="COMATEC",VLOOKUP($B5,[1]!Tableau_Lancer_la_requête_à_partir_de_Excel_Files7[#All],36,FALSE),IF($AD5="DE FACTO",VLOOKUP($B5,[1]!Tableau_Lancer_la_requête_à_partir_de_Excel_Files4[#All],36,FALSE),IF($AD5="ARTE Dist",VLOOKUP($B5,[1]!Tableau_Lancer_la_requête_à_partir_de_Excel_Files18[#All],36,FALSE),IF($AD5="THIOLAT",VLOOKUP($B5,[1]!Tableau_Lancer_la_requête_à_partir_de_Excel_Files20[#All],36,FALSE),IF($AD5="LE GOFF",VLOOKUP($B5,[1]!Tableau_Lancer_la_requête_à_partir_de_Excel_Files19[#All],36,FALSE),IF($AD5="ARDEX",VLOOKUP($B5,[1]!Tableau_Lancer_la_requête_à_partir_de_Excel_Files8[#All],36,FALSE),IF($AD5="EVENPLAST",VLOOKUP($B5,[1]!Tableau_Lancer_la_requête_à_partir_de_Excel_Files9[#All],36,FALSE),IF($AD5="GAULT ET FREMONT",VLOOKUP($B5,[1]!Tableau_Lancer_la_requête_à_partir_de_Excel_Files10[#All],36,FALSE),IF($AD5="GUILLIN EMBALLAGES",VLOOKUP($B5,[1]!Tableau_Lancer_la_requête_à_partir_de_Excel_Files11[#All],36,FALSE),IF($AD5="IMPRIMERIE DU VIADUC",VLOOKUP($B5,[1]!Tableau_Lancer_la_requête_à_partir_de_Excel_Files12[#All],36,FALSE),IF($AD5="JOLARD",VLOOKUP($B5,[1]!Tableau_Lancer_la_requête_à_partir_de_Excel_Files14[#All],36,FALSE),IF($AD5="MP HYGIENE",VLOOKUP($B5,[1]!Tableau_Lancer_la_requête_à_partir_de_Excel_Files15[#All],36,FALSE),IF($AD5="SIPALDIS",VLOOKUP($B5,[1]!Tableau_Lancer_la_requête_à_partir_de_Excel_Files13[#All],36,FALSE),IF($AD5="TICKET COM",VLOOKUP($B5,[1]!Tableau_Lancer_la_requête_à_partir_de_Excel_Files16[#All],36,FALSE),IF($AD5="TREELOGI-CODINA",VLOOKUP($B5,[1]!Tableau_Lancer_la_requête_à_partir_de_Excel_Files17[#All],36,FALSE)))))))))))))))))),"A REMPLIR")</f>
        <v>5</v>
      </c>
      <c r="AM5" s="26">
        <f ca="1">IFERROR(IF($AD5="SOLIA",VLOOKUP($B5,[1]!Tableau_Lancer_la_requête_à_partir_de_Excel_Files6[#All],37,FALSE),IF($AD5="FIRPLAST",VLOOKUP($B5,[1]!Tableau_Lancer_la_requête_à_partir_de_Excel_Files5[#All],37,FALSE),IF($AD5="COMATEC",VLOOKUP($B5,[1]!Tableau_Lancer_la_requête_à_partir_de_Excel_Files7[#All],37,FALSE),IF($AD5="DE FACTO",VLOOKUP($B5,[1]!Tableau_Lancer_la_requête_à_partir_de_Excel_Files4[#All],37,FALSE),IF($AD5="ARTE Dist",VLOOKUP($B5,[1]!Tableau_Lancer_la_requête_à_partir_de_Excel_Files18[#All],37,FALSE),IF($AD5="THIOLAT",VLOOKUP($B5,[1]!Tableau_Lancer_la_requête_à_partir_de_Excel_Files20[#All],37,FALSE),IF($AD5="LE GOFF",VLOOKUP($B5,[1]!Tableau_Lancer_la_requête_à_partir_de_Excel_Files19[#All],37,FALSE),IF($AD5="ARDEX",VLOOKUP($B5,[1]!Tableau_Lancer_la_requête_à_partir_de_Excel_Files8[#All],37,FALSE),IF($AD5="EVENPLAST",VLOOKUP($B5,[1]!Tableau_Lancer_la_requête_à_partir_de_Excel_Files9[#All],37,FALSE),IF($AD5="GAULT ET FREMONT",VLOOKUP($B5,[1]!Tableau_Lancer_la_requête_à_partir_de_Excel_Files10[#All],37,FALSE),IF($AD5="GUILLIN EMBALLAGES",VLOOKUP($B5,[1]!Tableau_Lancer_la_requête_à_partir_de_Excel_Files11[#All],37,FALSE),IF($AD5="IMPRIMERIE DU VIADUC",VLOOKUP($B5,[1]!Tableau_Lancer_la_requête_à_partir_de_Excel_Files12[#All],37,FALSE),IF($AD5="JOLARD",VLOOKUP($B5,[1]!Tableau_Lancer_la_requête_à_partir_de_Excel_Files14[#All],37,FALSE),IF($AD5="MP HYGIENE",VLOOKUP($B5,[1]!Tableau_Lancer_la_requête_à_partir_de_Excel_Files15[#All],37,FALSE),IF($AD5="SIPALDIS",VLOOKUP($B5,[1]!Tableau_Lancer_la_requête_à_partir_de_Excel_Files13[#All],37,FALSE),IF($AD5="TICKET COM",VLOOKUP($B5,[1]!Tableau_Lancer_la_requête_à_partir_de_Excel_Files16[#All],37,FALSE),IF($AD5="TREELOGI-CODINA",VLOOKUP($B5,[1]!Tableau_Lancer_la_requête_à_partir_de_Excel_Files17[#All],37,FALSE)))))))))))))))))),"A REMPLIR")</f>
        <v>5</v>
      </c>
      <c r="AN5" s="28">
        <f ca="1">IFERROR(IF($AD5="SOLIA",VLOOKUP($B5,[1]!Tableau_Lancer_la_requête_à_partir_de_Excel_Files6[#All],38,FALSE),IF($AD5="FIRPLAST",VLOOKUP($B5,[1]!Tableau_Lancer_la_requête_à_partir_de_Excel_Files5[#All],38,FALSE),IF($AD5="COMATEC",VLOOKUP($B5,[1]!Tableau_Lancer_la_requête_à_partir_de_Excel_Files7[#All],38,FALSE),IF($AD5="DE FACTO",VLOOKUP($B5,[1]!Tableau_Lancer_la_requête_à_partir_de_Excel_Files4[#All],38,FALSE),IF($AD5="ARTE Dist",VLOOKUP($B5,[1]!Tableau_Lancer_la_requête_à_partir_de_Excel_Files18[#All],38,FALSE),IF($AD5="THIOLAT",VLOOKUP($B5,[1]!Tableau_Lancer_la_requête_à_partir_de_Excel_Files20[#All],38,FALSE),IF($AD5="LE GOFF",VLOOKUP($B5,[1]!Tableau_Lancer_la_requête_à_partir_de_Excel_Files19[#All],38,FALSE),IF($AD5="ARDEX",VLOOKUP($B5,[1]!Tableau_Lancer_la_requête_à_partir_de_Excel_Files8[#All],38,FALSE),IF($AD5="EVENPLAST",VLOOKUP($B5,[1]!Tableau_Lancer_la_requête_à_partir_de_Excel_Files9[#All],38,FALSE),IF($AD5="GAULT ET FREMONT",VLOOKUP($B5,[1]!Tableau_Lancer_la_requête_à_partir_de_Excel_Files10[#All],38,FALSE),IF($AD5="GUILLIN EMBALLAGES",VLOOKUP($B5,[1]!Tableau_Lancer_la_requête_à_partir_de_Excel_Files11[#All],38,FALSE),IF($AD5="IMPRIMERIE DU VIADUC",VLOOKUP($B5,[1]!Tableau_Lancer_la_requête_à_partir_de_Excel_Files12[#All],38,FALSE),IF($AD5="JOLARD",VLOOKUP($B5,[1]!Tableau_Lancer_la_requête_à_partir_de_Excel_Files14[#All],38,FALSE),IF($AD5="MP HYGIENE",VLOOKUP($B5,[1]!Tableau_Lancer_la_requête_à_partir_de_Excel_Files15[#All],38,FALSE),IF($AD5="SIPALDIS",VLOOKUP($B5,[1]!Tableau_Lancer_la_requête_à_partir_de_Excel_Files13[#All],38,FALSE),IF($AD5="TICKET COM",VLOOKUP($B5,[1]!Tableau_Lancer_la_requête_à_partir_de_Excel_Files16[#All],38,FALSE),IF($AD5="TREELOGI-CODINA",VLOOKUP($B5,[1]!Tableau_Lancer_la_requête_à_partir_de_Excel_Files17[#All],38,FALSE)))))))))))))))))),"A REMPLIR")</f>
        <v>0.1</v>
      </c>
      <c r="AO5" s="28">
        <f ca="1">IFERROR(IF($AD5="SOLIA",VLOOKUP($B5,[1]!Tableau_Lancer_la_requête_à_partir_de_Excel_Files6[#All],39,FALSE),IF($AD5="FIRPLAST",VLOOKUP($B5,[1]!Tableau_Lancer_la_requête_à_partir_de_Excel_Files5[#All],39,FALSE),IF($AD5="COMATEC",VLOOKUP($B5,[1]!Tableau_Lancer_la_requête_à_partir_de_Excel_Files7[#All],39,FALSE),IF($AD5="DE FACTO",VLOOKUP($B5,[1]!Tableau_Lancer_la_requête_à_partir_de_Excel_Files4[#All],39,FALSE),IF($AD5="ARTE Dist",VLOOKUP($B5,[1]!Tableau_Lancer_la_requête_à_partir_de_Excel_Files18[#All],39,FALSE),IF($AD5="THIOLAT",VLOOKUP($B5,[1]!Tableau_Lancer_la_requête_à_partir_de_Excel_Files20[#All],39,FALSE),IF($AD5="LE GOFF",VLOOKUP($B5,[1]!Tableau_Lancer_la_requête_à_partir_de_Excel_Files19[#All],39,FALSE),IF($AD5="ARDEX",VLOOKUP($B5,[1]!Tableau_Lancer_la_requête_à_partir_de_Excel_Files8[#All],39,FALSE),IF($AD5="EVENPLAST",VLOOKUP($B5,[1]!Tableau_Lancer_la_requête_à_partir_de_Excel_Files9[#All],39,FALSE),IF($AD5="GAULT ET FREMONT",VLOOKUP($B5,[1]!Tableau_Lancer_la_requête_à_partir_de_Excel_Files10[#All],39,FALSE),IF($AD5="GUILLIN EMBALLAGES",VLOOKUP($B5,[1]!Tableau_Lancer_la_requête_à_partir_de_Excel_Files11[#All],39,FALSE),IF($AD5="IMPRIMERIE DU VIADUC",VLOOKUP($B5,[1]!Tableau_Lancer_la_requête_à_partir_de_Excel_Files12[#All],39,FALSE),IF($AD5="JOLARD",VLOOKUP($B5,[1]!Tableau_Lancer_la_requête_à_partir_de_Excel_Files14[#All],39,FALSE),IF($AD5="MP HYGIENE",VLOOKUP($B5,[1]!Tableau_Lancer_la_requête_à_partir_de_Excel_Files15[#All],39,FALSE),IF($AD5="SIPALDIS",VLOOKUP($B5,[1]!Tableau_Lancer_la_requête_à_partir_de_Excel_Files13[#All],39,FALSE),IF($AD5="TICKET COM",VLOOKUP($B5,[1]!Tableau_Lancer_la_requête_à_partir_de_Excel_Files16[#All],39,FALSE),IF($AD5="TREELOGI-CODINA",VLOOKUP($B5,[1]!Tableau_Lancer_la_requête_à_partir_de_Excel_Files17[#All],39,FALSE)))))))))))))))))),"A REMPLIR")</f>
        <v>0.5</v>
      </c>
      <c r="AP5" s="25" t="str">
        <f ca="1">IFERROR(IF($AD5="SOLIA",VLOOKUP($B5,[1]!Tableau_Lancer_la_requête_à_partir_de_Excel_Files6[#All],40,FALSE),IF($AD5="FIRPLAST",VLOOKUP($B5,[1]!Tableau_Lancer_la_requête_à_partir_de_Excel_Files5[#All],40,FALSE),IF($AD5="COMATEC",VLOOKUP($B5,[1]!Tableau_Lancer_la_requête_à_partir_de_Excel_Files7[#All],40,FALSE),IF($AD5="DE FACTO",VLOOKUP($B5,[1]!Tableau_Lancer_la_requête_à_partir_de_Excel_Files4[#All],40,FALSE),IF($AD5="ARTE Dist",VLOOKUP($B5,[1]!Tableau_Lancer_la_requête_à_partir_de_Excel_Files18[#All],40,FALSE),IF($AD5="THIOLAT",VLOOKUP($B5,[1]!Tableau_Lancer_la_requête_à_partir_de_Excel_Files20[#All],40,FALSE),IF($AD5="LE GOFF",VLOOKUP($B5,[1]!Tableau_Lancer_la_requête_à_partir_de_Excel_Files19[#All],40,FALSE),IF($AD5="ARDEX",VLOOKUP($B5,[1]!Tableau_Lancer_la_requête_à_partir_de_Excel_Files8[#All],40,FALSE),IF($AD5="EVENPLAST",VLOOKUP($B5,[1]!Tableau_Lancer_la_requête_à_partir_de_Excel_Files9[#All],40,FALSE),IF($AD5="GAULT ET FREMONT",VLOOKUP($B5,[1]!Tableau_Lancer_la_requête_à_partir_de_Excel_Files10[#All],40,FALSE),IF($AD5="GUILLIN EMBALLAGES",VLOOKUP($B5,[1]!Tableau_Lancer_la_requête_à_partir_de_Excel_Files11[#All],40,FALSE),IF($AD5="IMPRIMERIE DU VIADUC",VLOOKUP($B5,[1]!Tableau_Lancer_la_requête_à_partir_de_Excel_Files12[#All],40,FALSE),IF($AD5="JOLARD",VLOOKUP($B5,[1]!Tableau_Lancer_la_requête_à_partir_de_Excel_Files14[#All],40,FALSE),IF($AD5="MP HYGIENE",VLOOKUP($B5,[1]!Tableau_Lancer_la_requête_à_partir_de_Excel_Files15[#All],40,FALSE),IF($AD5="SIPALDIS",VLOOKUP($B5,[1]!Tableau_Lancer_la_requête_à_partir_de_Excel_Files13[#All],40,FALSE),IF($AD5="TICKET COM",VLOOKUP($B5,[1]!Tableau_Lancer_la_requête_à_partir_de_Excel_Files16[#All],40,FALSE),IF($AD5="TREELOGI-CODINA",VLOOKUP($B5,[1]!Tableau_Lancer_la_requête_à_partir_de_Excel_Files17[#All],40,FALSE)))))))))))))))))),"A REMPLIR")</f>
        <v>Robert GERMAIN</v>
      </c>
      <c r="AQ5" s="27" t="str">
        <f ca="1">IFERROR(IF($AD5="SOLIA",VLOOKUP($B5,[1]!Tableau_Lancer_la_requête_à_partir_de_Excel_Files6[#All],41,FALSE),IF($AD5="FIRPLAST",VLOOKUP($B5,[1]!Tableau_Lancer_la_requête_à_partir_de_Excel_Files5[#All],41,FALSE),IF($AD5="COMATEC",VLOOKUP($B5,[1]!Tableau_Lancer_la_requête_à_partir_de_Excel_Files7[#All],41,FALSE),IF($AD5="DE FACTO",VLOOKUP($B5,[1]!Tableau_Lancer_la_requête_à_partir_de_Excel_Files4[#All],41,FALSE),IF($AD5="ARTE Dist",VLOOKUP($B5,[1]!Tableau_Lancer_la_requête_à_partir_de_Excel_Files18[#All],41,FALSE),IF($AD5="THIOLAT",VLOOKUP($B5,[1]!Tableau_Lancer_la_requête_à_partir_de_Excel_Files20[#All],41,FALSE),IF($AD5="LE GOFF",VLOOKUP($B5,[1]!Tableau_Lancer_la_requête_à_partir_de_Excel_Files19[#All],41,FALSE),IF($AD5="ARDEX",VLOOKUP($B5,[1]!Tableau_Lancer_la_requête_à_partir_de_Excel_Files8[#All],41,FALSE),IF($AD5="EVENPLAST",VLOOKUP($B5,[1]!Tableau_Lancer_la_requête_à_partir_de_Excel_Files9[#All],41,FALSE),IF($AD5="GAULT ET FREMONT",VLOOKUP($B5,[1]!Tableau_Lancer_la_requête_à_partir_de_Excel_Files10[#All],41,FALSE),IF($AD5="GUILLIN EMBALLAGES",VLOOKUP($B5,[1]!Tableau_Lancer_la_requête_à_partir_de_Excel_Files11[#All],41,FALSE),IF($AD5="IMPRIMERIE DU VIADUC",VLOOKUP($B5,[1]!Tableau_Lancer_la_requête_à_partir_de_Excel_Files12[#All],41,FALSE),IF($AD5="JOLARD",VLOOKUP($B5,[1]!Tableau_Lancer_la_requête_à_partir_de_Excel_Files14[#All],41,FALSE),IF($AD5="MP HYGIENE",VLOOKUP($B5,[1]!Tableau_Lancer_la_requête_à_partir_de_Excel_Files15[#All],41,FALSE),IF($AD5="SIPALDIS",VLOOKUP($B5,[1]!Tableau_Lancer_la_requête_à_partir_de_Excel_Files13[#All],41,FALSE),IF($AD5="TICKET COM",VLOOKUP($B5,[1]!Tableau_Lancer_la_requête_à_partir_de_Excel_Files16[#All],41,FALSE),IF($AD5="TREELOGI-CODINA",VLOOKUP($B5,[1]!Tableau_Lancer_la_requête_à_partir_de_Excel_Files17[#All],41,FALSE)))))))))))))))))),"A REMPLIR")</f>
        <v>02 34 51 67 54</v>
      </c>
      <c r="AR5" s="29">
        <v>42388</v>
      </c>
      <c r="AS5" s="24">
        <v>5</v>
      </c>
      <c r="AT5" s="30" t="s">
        <v>133</v>
      </c>
      <c r="AU5" s="31" t="s">
        <v>79</v>
      </c>
      <c r="AV5" s="31" t="s">
        <v>79</v>
      </c>
      <c r="AW5" s="31" t="s">
        <v>79</v>
      </c>
      <c r="AX5" s="31"/>
      <c r="AY5" s="32">
        <v>30000</v>
      </c>
      <c r="AZ5" s="32">
        <v>30</v>
      </c>
      <c r="BA5" s="31">
        <v>20</v>
      </c>
      <c r="BB5" s="31" t="s">
        <v>82</v>
      </c>
      <c r="BC5" s="31" t="s">
        <v>134</v>
      </c>
      <c r="BD5" s="30" t="s">
        <v>135</v>
      </c>
      <c r="BE5" s="33">
        <v>42398</v>
      </c>
      <c r="BF5" s="37"/>
      <c r="BG5" s="40" t="s">
        <v>169</v>
      </c>
    </row>
    <row r="6" spans="1:59" ht="60" customHeight="1" x14ac:dyDescent="0.25">
      <c r="A6" s="38" t="s">
        <v>136</v>
      </c>
      <c r="B6" s="11" t="s">
        <v>137</v>
      </c>
      <c r="C6" s="12" t="s">
        <v>138</v>
      </c>
      <c r="D6" s="13" t="s">
        <v>139</v>
      </c>
      <c r="E6" s="14" t="s">
        <v>140</v>
      </c>
      <c r="F6" s="15">
        <v>42370</v>
      </c>
      <c r="G6" s="13" t="s">
        <v>89</v>
      </c>
      <c r="H6" s="13" t="s">
        <v>141</v>
      </c>
      <c r="I6" s="16" t="s">
        <v>142</v>
      </c>
      <c r="J6" s="16" t="s">
        <v>143</v>
      </c>
      <c r="K6" s="16"/>
      <c r="L6" s="16" t="s">
        <v>144</v>
      </c>
      <c r="M6" s="16" t="s">
        <v>145</v>
      </c>
      <c r="N6" s="16" t="s">
        <v>146</v>
      </c>
      <c r="O6" s="17" t="s">
        <v>79</v>
      </c>
      <c r="P6" s="17" t="s">
        <v>79</v>
      </c>
      <c r="Q6" s="16" t="s">
        <v>147</v>
      </c>
      <c r="R6" s="16" t="s">
        <v>148</v>
      </c>
      <c r="S6" s="18" t="s">
        <v>130</v>
      </c>
      <c r="T6" s="19"/>
      <c r="U6" s="19" t="s">
        <v>149</v>
      </c>
      <c r="V6" s="18">
        <v>10</v>
      </c>
      <c r="W6" s="15" t="s">
        <v>77</v>
      </c>
      <c r="X6" s="15" t="s">
        <v>150</v>
      </c>
      <c r="Y6" s="15">
        <v>42380</v>
      </c>
      <c r="Z6" s="22" t="s">
        <v>79</v>
      </c>
      <c r="AA6" s="23" t="s">
        <v>80</v>
      </c>
      <c r="AB6" s="24" t="s">
        <v>132</v>
      </c>
      <c r="AC6" s="24" t="s">
        <v>130</v>
      </c>
      <c r="AD6" s="25">
        <f ca="1">IFERROR(IF($AD6="SOLIA",VLOOKUP($B6,[1]!Tableau_Lancer_la_requête_à_partir_de_Excel_Files6[#All],28,FALSE),IF($AD6="FIRPLAST",VLOOKUP($B6,[1]!Tableau_Lancer_la_requête_à_partir_de_Excel_Files5[#All],28,FALSE),IF($AD6="COMATEC",VLOOKUP($B6,[1]!Tableau_Lancer_la_requête_à_partir_de_Excel_Files7[#All],28,FALSE),IF($AD6="DE FACTO",VLOOKUP($B6,[1]!Tableau_Lancer_la_requête_à_partir_de_Excel_Files4[#All],28,FALSE),IF($AD6="ARTE Dist",VLOOKUP($B6,[1]!Tableau_Lancer_la_requête_à_partir_de_Excel_Files18[#All],28,FALSE),IF($AD6="THIOLAT",VLOOKUP($B6,[1]!Tableau_Lancer_la_requête_à_partir_de_Excel_Files20[#All],28,FALSE),IF($AD6="LE GOFF",VLOOKUP($B6,[1]!Tableau_Lancer_la_requête_à_partir_de_Excel_Files19[#All],28,FALSE),IF($AD6="ARDEX",VLOOKUP($B6,[1]!Tableau_Lancer_la_requête_à_partir_de_Excel_Files8[#All],28,FALSE),IF($AD6="EVENPLAST",VLOOKUP($B6,[1]!Tableau_Lancer_la_requête_à_partir_de_Excel_Files9[#All],28,FALSE),IF($AD6="GAULT ET FREMONT",VLOOKUP($B6,[1]!Tableau_Lancer_la_requête_à_partir_de_Excel_Files10[#All],28,FALSE),IF($AD6="GUILLIN EMBALLAGES",VLOOKUP($B6,[1]!Tableau_Lancer_la_requête_à_partir_de_Excel_Files11[#All],28,FALSE),IF($AD6="IMPRIMERIE DU VIADUC",VLOOKUP($B6,[1]!Tableau_Lancer_la_requête_à_partir_de_Excel_Files12[#All],28,FALSE),IF($AD6="JOLARD",VLOOKUP($B6,[1]!Tableau_Lancer_la_requête_à_partir_de_Excel_Files14[#All],28,FALSE),IF($AD6="MP HYGIENE",VLOOKUP($B6,[1]!Tableau_Lancer_la_requête_à_partir_de_Excel_Files15[#All],28,FALSE),IF($AD6="SIPALDIS",VLOOKUP($B6,[1]!Tableau_Lancer_la_requête_à_partir_de_Excel_Files13[#All],28,FALSE),IF($AD6="TICKET COM",VLOOKUP($B6,[1]!Tableau_Lancer_la_requête_à_partir_de_Excel_Files16[#All],28,FALSE),IF($AD6="TREELOGI-CODINA",VLOOKUP($B6,[1]!Tableau_Lancer_la_requête_à_partir_de_Excel_Files17[#All],28,FALSE)))))))))))))))))),"A REMPLIR")</f>
        <v>42431</v>
      </c>
      <c r="AE6" s="25" t="str">
        <f ca="1">IFERROR(IF($AD6="SOLIA",VLOOKUP($B6,[1]!Tableau_Lancer_la_requête_à_partir_de_Excel_Files6[#All],29,FALSE),IF($AD6="FIRPLAST",VLOOKUP($B6,[1]!Tableau_Lancer_la_requête_à_partir_de_Excel_Files5[#All],29,FALSE),IF($AD6="COMATEC",VLOOKUP($B6,[1]!Tableau_Lancer_la_requête_à_partir_de_Excel_Files7[#All],29,FALSE),IF($AD6="DE FACTO",VLOOKUP($B6,[1]!Tableau_Lancer_la_requête_à_partir_de_Excel_Files4[#All],29,FALSE),IF($AD6="ARTE Dist",VLOOKUP($B6,[1]!Tableau_Lancer_la_requête_à_partir_de_Excel_Files18[#All],29,FALSE),IF($AD6="THIOLAT",VLOOKUP($B6,[1]!Tableau_Lancer_la_requête_à_partir_de_Excel_Files20[#All],29,FALSE),IF($AD6="LE GOFF",VLOOKUP($B6,[1]!Tableau_Lancer_la_requête_à_partir_de_Excel_Files19[#All],29,FALSE),IF($AD6="ARDEX",VLOOKUP($B6,[1]!Tableau_Lancer_la_requête_à_partir_de_Excel_Files8[#All],29,FALSE),IF($AD6="EVENPLAST",VLOOKUP($B6,[1]!Tableau_Lancer_la_requête_à_partir_de_Excel_Files9[#All],29,FALSE),IF($AD6="GAULT ET FREMONT",VLOOKUP($B6,[1]!Tableau_Lancer_la_requête_à_partir_de_Excel_Files10[#All],29,FALSE),IF($AD6="GUILLIN EMBALLAGES",VLOOKUP($B6,[1]!Tableau_Lancer_la_requête_à_partir_de_Excel_Files11[#All],29,FALSE),IF($AD6="IMPRIMERIE DU VIADUC",VLOOKUP($B6,[1]!Tableau_Lancer_la_requête_à_partir_de_Excel_Files12[#All],29,FALSE),IF($AD6="JOLARD",VLOOKUP($B6,[1]!Tableau_Lancer_la_requête_à_partir_de_Excel_Files14[#All],29,FALSE),IF($AD6="MP HYGIENE",VLOOKUP($B6,[1]!Tableau_Lancer_la_requête_à_partir_de_Excel_Files15[#All],29,FALSE),IF($AD6="SIPALDIS",VLOOKUP($B6,[1]!Tableau_Lancer_la_requête_à_partir_de_Excel_Files13[#All],29,FALSE),IF($AD6="TICKET COM",VLOOKUP($B6,[1]!Tableau_Lancer_la_requête_à_partir_de_Excel_Files16[#All],29,FALSE),IF($AD6="TREELOGI-CODINA",VLOOKUP($B6,[1]!Tableau_Lancer_la_requête_à_partir_de_Excel_Files17[#All],29,FALSE)))))))))))))))))),"A REMPLIR")</f>
        <v>VR-VR3-30CL</v>
      </c>
      <c r="AF6" s="25" t="str">
        <f ca="1">IFERROR(IF($AD6="SOLIA",VLOOKUP($B6,[1]!Tableau_Lancer_la_requête_à_partir_de_Excel_Files6[#All],30,FALSE),IF($AD6="FIRPLAST",VLOOKUP($B6,[1]!Tableau_Lancer_la_requête_à_partir_de_Excel_Files5[#All],30,FALSE),IF($AD6="COMATEC",VLOOKUP($B6,[1]!Tableau_Lancer_la_requête_à_partir_de_Excel_Files7[#All],30,FALSE),IF($AD6="DE FACTO",VLOOKUP($B6,[1]!Tableau_Lancer_la_requête_à_partir_de_Excel_Files4[#All],30,FALSE),IF($AD6="ARTE Dist",VLOOKUP($B6,[1]!Tableau_Lancer_la_requête_à_partir_de_Excel_Files18[#All],30,FALSE),IF($AD6="THIOLAT",VLOOKUP($B6,[1]!Tableau_Lancer_la_requête_à_partir_de_Excel_Files20[#All],30,FALSE),IF($AD6="LE GOFF",VLOOKUP($B6,[1]!Tableau_Lancer_la_requête_à_partir_de_Excel_Files19[#All],30,FALSE),IF($AD6="ARDEX",VLOOKUP($B6,[1]!Tableau_Lancer_la_requête_à_partir_de_Excel_Files8[#All],30,FALSE),IF($AD6="EVENPLAST",VLOOKUP($B6,[1]!Tableau_Lancer_la_requête_à_partir_de_Excel_Files9[#All],30,FALSE),IF($AD6="GAULT ET FREMONT",VLOOKUP($B6,[1]!Tableau_Lancer_la_requête_à_partir_de_Excel_Files10[#All],30,FALSE),IF($AD6="GUILLIN EMBALLAGES",VLOOKUP($B6,[1]!Tableau_Lancer_la_requête_à_partir_de_Excel_Files11[#All],30,FALSE),IF($AD6="IMPRIMERIE DU VIADUC",VLOOKUP($B6,[1]!Tableau_Lancer_la_requête_à_partir_de_Excel_Files12[#All],30,FALSE),IF($AD6="JOLARD",VLOOKUP($B6,[1]!Tableau_Lancer_la_requête_à_partir_de_Excel_Files14[#All],30,FALSE),IF($AD6="MP HYGIENE",VLOOKUP($B6,[1]!Tableau_Lancer_la_requête_à_partir_de_Excel_Files15[#All],30,FALSE),IF($AD6="SIPALDIS",VLOOKUP($B6,[1]!Tableau_Lancer_la_requête_à_partir_de_Excel_Files13[#All],30,FALSE),IF($AD6="TICKET COM",VLOOKUP($B6,[1]!Tableau_Lancer_la_requête_à_partir_de_Excel_Files16[#All],30,FALSE),IF($AD6="TREELOGI-CODINA",VLOOKUP($B6,[1]!Tableau_Lancer_la_requête_à_partir_de_Excel_Files17[#All],30,FALSE)))))))))))))))))),"A REMPLIR")</f>
        <v>Verre en verre standard 30CL C-50</v>
      </c>
      <c r="AG6" s="26" t="str">
        <f ca="1">IFERROR(IF($AD6="SOLIA",VLOOKUP($B6,[1]!Tableau_Lancer_la_requête_à_partir_de_Excel_Files6[#All],31,FALSE),IF($AD6="FIRPLAST",VLOOKUP($B6,[1]!Tableau_Lancer_la_requête_à_partir_de_Excel_Files5[#All],31,FALSE),IF($AD6="COMATEC",VLOOKUP($B6,[1]!Tableau_Lancer_la_requête_à_partir_de_Excel_Files7[#All],31,FALSE),IF($AD6="DE FACTO",VLOOKUP($B6,[1]!Tableau_Lancer_la_requête_à_partir_de_Excel_Files4[#All],31,FALSE),IF($AD6="ARTE Dist",VLOOKUP($B6,[1]!Tableau_Lancer_la_requête_à_partir_de_Excel_Files18[#All],31,FALSE),IF($AD6="THIOLAT",VLOOKUP($B6,[1]!Tableau_Lancer_la_requête_à_partir_de_Excel_Files20[#All],31,FALSE),IF($AD6="LE GOFF",VLOOKUP($B6,[1]!Tableau_Lancer_la_requête_à_partir_de_Excel_Files19[#All],31,FALSE),IF($AD6="ARDEX",VLOOKUP($B6,[1]!Tableau_Lancer_la_requête_à_partir_de_Excel_Files8[#All],31,FALSE),IF($AD6="EVENPLAST",VLOOKUP($B6,[1]!Tableau_Lancer_la_requête_à_partir_de_Excel_Files9[#All],31,FALSE),IF($AD6="GAULT ET FREMONT",VLOOKUP($B6,[1]!Tableau_Lancer_la_requête_à_partir_de_Excel_Files10[#All],31,FALSE),IF($AD6="GUILLIN EMBALLAGES",VLOOKUP($B6,[1]!Tableau_Lancer_la_requête_à_partir_de_Excel_Files11[#All],31,FALSE),IF($AD6="IMPRIMERIE DU VIADUC",VLOOKUP($B6,[1]!Tableau_Lancer_la_requête_à_partir_de_Excel_Files12[#All],31,FALSE),IF($AD6="JOLARD",VLOOKUP($B6,[1]!Tableau_Lancer_la_requête_à_partir_de_Excel_Files14[#All],31,FALSE),IF($AD6="MP HYGIENE",VLOOKUP($B6,[1]!Tableau_Lancer_la_requête_à_partir_de_Excel_Files15[#All],31,FALSE),IF($AD6="SIPALDIS",VLOOKUP($B6,[1]!Tableau_Lancer_la_requête_à_partir_de_Excel_Files13[#All],31,FALSE),IF($AD6="TICKET COM",VLOOKUP($B6,[1]!Tableau_Lancer_la_requête_à_partir_de_Excel_Files16[#All],31,FALSE),IF($AD6="TREELOGI-CODINA",VLOOKUP($B6,[1]!Tableau_Lancer_la_requête_à_partir_de_Excel_Files17[#All],31,FALSE)))))))))))))))))),"A REMPLIR")</f>
        <v>50</v>
      </c>
      <c r="AH6" s="25" t="str">
        <f ca="1">IFERROR(IF($AD6="SOLIA",VLOOKUP($B6,[1]!Tableau_Lancer_la_requête_à_partir_de_Excel_Files6[#All],32,FALSE),IF($AD6="FIRPLAST",VLOOKUP($B6,[1]!Tableau_Lancer_la_requête_à_partir_de_Excel_Files5[#All],32,FALSE),IF($AD6="COMATEC",VLOOKUP($B6,[1]!Tableau_Lancer_la_requête_à_partir_de_Excel_Files7[#All],32,FALSE),IF($AD6="DE FACTO",VLOOKUP($B6,[1]!Tableau_Lancer_la_requête_à_partir_de_Excel_Files4[#All],32,FALSE),IF($AD6="ARTE Dist",VLOOKUP($B6,[1]!Tableau_Lancer_la_requête_à_partir_de_Excel_Files18[#All],32,FALSE),IF($AD6="THIOLAT",VLOOKUP($B6,[1]!Tableau_Lancer_la_requête_à_partir_de_Excel_Files20[#All],32,FALSE),IF($AD6="LE GOFF",VLOOKUP($B6,[1]!Tableau_Lancer_la_requête_à_partir_de_Excel_Files19[#All],32,FALSE),IF($AD6="ARDEX",VLOOKUP($B6,[1]!Tableau_Lancer_la_requête_à_partir_de_Excel_Files8[#All],32,FALSE),IF($AD6="EVENPLAST",VLOOKUP($B6,[1]!Tableau_Lancer_la_requête_à_partir_de_Excel_Files9[#All],32,FALSE),IF($AD6="GAULT ET FREMONT",VLOOKUP($B6,[1]!Tableau_Lancer_la_requête_à_partir_de_Excel_Files10[#All],32,FALSE),IF($AD6="GUILLIN EMBALLAGES",VLOOKUP($B6,[1]!Tableau_Lancer_la_requête_à_partir_de_Excel_Files11[#All],32,FALSE),IF($AD6="IMPRIMERIE DU VIADUC",VLOOKUP($B6,[1]!Tableau_Lancer_la_requête_à_partir_de_Excel_Files12[#All],32,FALSE),IF($AD6="JOLARD",VLOOKUP($B6,[1]!Tableau_Lancer_la_requête_à_partir_de_Excel_Files14[#All],32,FALSE),IF($AD6="MP HYGIENE",VLOOKUP($B6,[1]!Tableau_Lancer_la_requête_à_partir_de_Excel_Files15[#All],32,FALSE),IF($AD6="SIPALDIS",VLOOKUP($B6,[1]!Tableau_Lancer_la_requête_à_partir_de_Excel_Files13[#All],32,FALSE),IF($AD6="TICKET COM",VLOOKUP($B6,[1]!Tableau_Lancer_la_requête_à_partir_de_Excel_Files16[#All],32,FALSE),IF($AD6="TREELOGI-CODINA",VLOOKUP($B6,[1]!Tableau_Lancer_la_requête_à_partir_de_Excel_Files17[#All],32,FALSE)))))))))))))))))),"A REMPLIR")</f>
        <v>NON</v>
      </c>
      <c r="AI6" s="27" t="str">
        <f ca="1">IFERROR(IF($AD6="SOLIA",VLOOKUP($B6,[1]!Tableau_Lancer_la_requête_à_partir_de_Excel_Files6[#All],33,FALSE),IF($AD6="FIRPLAST",VLOOKUP($B6,[1]!Tableau_Lancer_la_requête_à_partir_de_Excel_Files5[#All],33,FALSE),IF($AD6="COMATEC",VLOOKUP($B6,[1]!Tableau_Lancer_la_requête_à_partir_de_Excel_Files7[#All],33,FALSE),IF($AD6="DE FACTO",VLOOKUP($B6,[1]!Tableau_Lancer_la_requête_à_partir_de_Excel_Files4[#All],33,FALSE),IF($AD6="ARTE Dist",VLOOKUP($B6,[1]!Tableau_Lancer_la_requête_à_partir_de_Excel_Files18[#All],33,FALSE),IF($AD6="THIOLAT",VLOOKUP($B6,[1]!Tableau_Lancer_la_requête_à_partir_de_Excel_Files20[#All],33,FALSE),IF($AD6="LE GOFF",VLOOKUP($B6,[1]!Tableau_Lancer_la_requête_à_partir_de_Excel_Files19[#All],33,FALSE),IF($AD6="ARDEX",VLOOKUP($B6,[1]!Tableau_Lancer_la_requête_à_partir_de_Excel_Files8[#All],33,FALSE),IF($AD6="EVENPLAST",VLOOKUP($B6,[1]!Tableau_Lancer_la_requête_à_partir_de_Excel_Files9[#All],33,FALSE),IF($AD6="GAULT ET FREMONT",VLOOKUP($B6,[1]!Tableau_Lancer_la_requête_à_partir_de_Excel_Files10[#All],33,FALSE),IF($AD6="GUILLIN EMBALLAGES",VLOOKUP($B6,[1]!Tableau_Lancer_la_requête_à_partir_de_Excel_Files11[#All],33,FALSE),IF($AD6="IMPRIMERIE DU VIADUC",VLOOKUP($B6,[1]!Tableau_Lancer_la_requête_à_partir_de_Excel_Files12[#All],33,FALSE),IF($AD6="JOLARD",VLOOKUP($B6,[1]!Tableau_Lancer_la_requête_à_partir_de_Excel_Files14[#All],33,FALSE),IF($AD6="MP HYGIENE",VLOOKUP($B6,[1]!Tableau_Lancer_la_requête_à_partir_de_Excel_Files15[#All],33,FALSE),IF($AD6="SIPALDIS",VLOOKUP($B6,[1]!Tableau_Lancer_la_requête_à_partir_de_Excel_Files13[#All],33,FALSE),IF($AD6="TICKET COM",VLOOKUP($B6,[1]!Tableau_Lancer_la_requête_à_partir_de_Excel_Files16[#All],33,FALSE),IF($AD6="TREELOGI-CODINA",VLOOKUP($B6,[1]!Tableau_Lancer_la_requête_à_partir_de_Excel_Files17[#All],33,FALSE)))))))))))))))))),"A REMPLIR")</f>
        <v>0</v>
      </c>
      <c r="AJ6" s="25">
        <f ca="1">IFERROR(IF($AD6="SOLIA",VLOOKUP($B6,[1]!Tableau_Lancer_la_requête_à_partir_de_Excel_Files6[#All],34,FALSE),IF($AD6="FIRPLAST",VLOOKUP($B6,[1]!Tableau_Lancer_la_requête_à_partir_de_Excel_Files5[#All],34,FALSE),IF($AD6="COMATEC",VLOOKUP($B6,[1]!Tableau_Lancer_la_requête_à_partir_de_Excel_Files7[#All],34,FALSE),IF($AD6="DE FACTO",VLOOKUP($B6,[1]!Tableau_Lancer_la_requête_à_partir_de_Excel_Files4[#All],34,FALSE),IF($AD6="ARTE Dist",VLOOKUP($B6,[1]!Tableau_Lancer_la_requête_à_partir_de_Excel_Files18[#All],34,FALSE),IF($AD6="THIOLAT",VLOOKUP($B6,[1]!Tableau_Lancer_la_requête_à_partir_de_Excel_Files20[#All],34,FALSE),IF($AD6="LE GOFF",VLOOKUP($B6,[1]!Tableau_Lancer_la_requête_à_partir_de_Excel_Files19[#All],34,FALSE),IF($AD6="ARDEX",VLOOKUP($B6,[1]!Tableau_Lancer_la_requête_à_partir_de_Excel_Files8[#All],34,FALSE),IF($AD6="EVENPLAST",VLOOKUP($B6,[1]!Tableau_Lancer_la_requête_à_partir_de_Excel_Files9[#All],34,FALSE),IF($AD6="GAULT ET FREMONT",VLOOKUP($B6,[1]!Tableau_Lancer_la_requête_à_partir_de_Excel_Files10[#All],34,FALSE),IF($AD6="GUILLIN EMBALLAGES",VLOOKUP($B6,[1]!Tableau_Lancer_la_requête_à_partir_de_Excel_Files11[#All],34,FALSE),IF($AD6="IMPRIMERIE DU VIADUC",VLOOKUP($B6,[1]!Tableau_Lancer_la_requête_à_partir_de_Excel_Files12[#All],34,FALSE),IF($AD6="JOLARD",VLOOKUP($B6,[1]!Tableau_Lancer_la_requête_à_partir_de_Excel_Files14[#All],34,FALSE),IF($AD6="MP HYGIENE",VLOOKUP($B6,[1]!Tableau_Lancer_la_requête_à_partir_de_Excel_Files15[#All],34,FALSE),IF($AD6="SIPALDIS",VLOOKUP($B6,[1]!Tableau_Lancer_la_requête_à_partir_de_Excel_Files13[#All],34,FALSE),IF($AD6="TICKET COM",VLOOKUP($B6,[1]!Tableau_Lancer_la_requête_à_partir_de_Excel_Files16[#All],34,FALSE),IF($AD6="TREELOGI-CODINA",VLOOKUP($B6,[1]!Tableau_Lancer_la_requête_à_partir_de_Excel_Files17[#All],34,FALSE)))))))))))))))))),"A REMPLIR")</f>
        <v>42376</v>
      </c>
      <c r="AK6" s="25" t="str">
        <f ca="1">IFERROR(IF($AD6="SOLIA",VLOOKUP($B6,[1]!Tableau_Lancer_la_requête_à_partir_de_Excel_Files6[#All],35,FALSE),IF($AD6="FIRPLAST",VLOOKUP($B6,[1]!Tableau_Lancer_la_requête_à_partir_de_Excel_Files5[#All],35,FALSE),IF($AD6="COMATEC",VLOOKUP($B6,[1]!Tableau_Lancer_la_requête_à_partir_de_Excel_Files7[#All],35,FALSE),IF($AD6="DE FACTO",VLOOKUP($B6,[1]!Tableau_Lancer_la_requête_à_partir_de_Excel_Files4[#All],35,FALSE),IF($AD6="ARTE Dist",VLOOKUP($B6,[1]!Tableau_Lancer_la_requête_à_partir_de_Excel_Files18[#All],35,FALSE),IF($AD6="THIOLAT",VLOOKUP($B6,[1]!Tableau_Lancer_la_requête_à_partir_de_Excel_Files20[#All],35,FALSE),IF($AD6="LE GOFF",VLOOKUP($B6,[1]!Tableau_Lancer_la_requête_à_partir_de_Excel_Files19[#All],35,FALSE),IF($AD6="ARDEX",VLOOKUP($B6,[1]!Tableau_Lancer_la_requête_à_partir_de_Excel_Files8[#All],35,FALSE),IF($AD6="EVENPLAST",VLOOKUP($B6,[1]!Tableau_Lancer_la_requête_à_partir_de_Excel_Files9[#All],35,FALSE),IF($AD6="GAULT ET FREMONT",VLOOKUP($B6,[1]!Tableau_Lancer_la_requête_à_partir_de_Excel_Files10[#All],35,FALSE),IF($AD6="GUILLIN EMBALLAGES",VLOOKUP($B6,[1]!Tableau_Lancer_la_requête_à_partir_de_Excel_Files11[#All],35,FALSE),IF($AD6="IMPRIMERIE DU VIADUC",VLOOKUP($B6,[1]!Tableau_Lancer_la_requête_à_partir_de_Excel_Files12[#All],35,FALSE),IF($AD6="JOLARD",VLOOKUP($B6,[1]!Tableau_Lancer_la_requête_à_partir_de_Excel_Files14[#All],35,FALSE),IF($AD6="MP HYGIENE",VLOOKUP($B6,[1]!Tableau_Lancer_la_requête_à_partir_de_Excel_Files15[#All],35,FALSE),IF($AD6="SIPALDIS",VLOOKUP($B6,[1]!Tableau_Lancer_la_requête_à_partir_de_Excel_Files13[#All],35,FALSE),IF($AD6="TICKET COM",VLOOKUP($B6,[1]!Tableau_Lancer_la_requête_à_partir_de_Excel_Files16[#All],35,FALSE),IF($AD6="TREELOGI-CODINA",VLOOKUP($B6,[1]!Tableau_Lancer_la_requête_à_partir_de_Excel_Files17[#All],35,FALSE)))))))))))))))))),"A REMPLIR")</f>
        <v>Colissimo</v>
      </c>
      <c r="AL6" s="26" t="str">
        <f ca="1">IFERROR(IF($AD6="SOLIA",VLOOKUP($B6,[1]!Tableau_Lancer_la_requête_à_partir_de_Excel_Files6[#All],36,FALSE),IF($AD6="FIRPLAST",VLOOKUP($B6,[1]!Tableau_Lancer_la_requête_à_partir_de_Excel_Files5[#All],36,FALSE),IF($AD6="COMATEC",VLOOKUP($B6,[1]!Tableau_Lancer_la_requête_à_partir_de_Excel_Files7[#All],36,FALSE),IF($AD6="DE FACTO",VLOOKUP($B6,[1]!Tableau_Lancer_la_requête_à_partir_de_Excel_Files4[#All],36,FALSE),IF($AD6="ARTE Dist",VLOOKUP($B6,[1]!Tableau_Lancer_la_requête_à_partir_de_Excel_Files18[#All],36,FALSE),IF($AD6="THIOLAT",VLOOKUP($B6,[1]!Tableau_Lancer_la_requête_à_partir_de_Excel_Files20[#All],36,FALSE),IF($AD6="LE GOFF",VLOOKUP($B6,[1]!Tableau_Lancer_la_requête_à_partir_de_Excel_Files19[#All],36,FALSE),IF($AD6="ARDEX",VLOOKUP($B6,[1]!Tableau_Lancer_la_requête_à_partir_de_Excel_Files8[#All],36,FALSE),IF($AD6="EVENPLAST",VLOOKUP($B6,[1]!Tableau_Lancer_la_requête_à_partir_de_Excel_Files9[#All],36,FALSE),IF($AD6="GAULT ET FREMONT",VLOOKUP($B6,[1]!Tableau_Lancer_la_requête_à_partir_de_Excel_Files10[#All],36,FALSE),IF($AD6="GUILLIN EMBALLAGES",VLOOKUP($B6,[1]!Tableau_Lancer_la_requête_à_partir_de_Excel_Files11[#All],36,FALSE),IF($AD6="IMPRIMERIE DU VIADUC",VLOOKUP($B6,[1]!Tableau_Lancer_la_requête_à_partir_de_Excel_Files12[#All],36,FALSE),IF($AD6="JOLARD",VLOOKUP($B6,[1]!Tableau_Lancer_la_requête_à_partir_de_Excel_Files14[#All],36,FALSE),IF($AD6="MP HYGIENE",VLOOKUP($B6,[1]!Tableau_Lancer_la_requête_à_partir_de_Excel_Files15[#All],36,FALSE),IF($AD6="SIPALDIS",VLOOKUP($B6,[1]!Tableau_Lancer_la_requête_à_partir_de_Excel_Files13[#All],36,FALSE),IF($AD6="TICKET COM",VLOOKUP($B6,[1]!Tableau_Lancer_la_requête_à_partir_de_Excel_Files16[#All],36,FALSE),IF($AD6="TREELOGI-CODINA",VLOOKUP($B6,[1]!Tableau_Lancer_la_requête_à_partir_de_Excel_Files17[#All],36,FALSE)))))))))))))))))),"A REMPLIR")</f>
        <v>3</v>
      </c>
      <c r="AM6" s="26">
        <f ca="1">IFERROR(IF($AD6="SOLIA",VLOOKUP($B6,[1]!Tableau_Lancer_la_requête_à_partir_de_Excel_Files6[#All],37,FALSE),IF($AD6="FIRPLAST",VLOOKUP($B6,[1]!Tableau_Lancer_la_requête_à_partir_de_Excel_Files5[#All],37,FALSE),IF($AD6="COMATEC",VLOOKUP($B6,[1]!Tableau_Lancer_la_requête_à_partir_de_Excel_Files7[#All],37,FALSE),IF($AD6="DE FACTO",VLOOKUP($B6,[1]!Tableau_Lancer_la_requête_à_partir_de_Excel_Files4[#All],37,FALSE),IF($AD6="ARTE Dist",VLOOKUP($B6,[1]!Tableau_Lancer_la_requête_à_partir_de_Excel_Files18[#All],37,FALSE),IF($AD6="THIOLAT",VLOOKUP($B6,[1]!Tableau_Lancer_la_requête_à_partir_de_Excel_Files20[#All],37,FALSE),IF($AD6="LE GOFF",VLOOKUP($B6,[1]!Tableau_Lancer_la_requête_à_partir_de_Excel_Files19[#All],37,FALSE),IF($AD6="ARDEX",VLOOKUP($B6,[1]!Tableau_Lancer_la_requête_à_partir_de_Excel_Files8[#All],37,FALSE),IF($AD6="EVENPLAST",VLOOKUP($B6,[1]!Tableau_Lancer_la_requête_à_partir_de_Excel_Files9[#All],37,FALSE),IF($AD6="GAULT ET FREMONT",VLOOKUP($B6,[1]!Tableau_Lancer_la_requête_à_partir_de_Excel_Files10[#All],37,FALSE),IF($AD6="GUILLIN EMBALLAGES",VLOOKUP($B6,[1]!Tableau_Lancer_la_requête_à_partir_de_Excel_Files11[#All],37,FALSE),IF($AD6="IMPRIMERIE DU VIADUC",VLOOKUP($B6,[1]!Tableau_Lancer_la_requête_à_partir_de_Excel_Files12[#All],37,FALSE),IF($AD6="JOLARD",VLOOKUP($B6,[1]!Tableau_Lancer_la_requête_à_partir_de_Excel_Files14[#All],37,FALSE),IF($AD6="MP HYGIENE",VLOOKUP($B6,[1]!Tableau_Lancer_la_requête_à_partir_de_Excel_Files15[#All],37,FALSE),IF($AD6="SIPALDIS",VLOOKUP($B6,[1]!Tableau_Lancer_la_requête_à_partir_de_Excel_Files13[#All],37,FALSE),IF($AD6="TICKET COM",VLOOKUP($B6,[1]!Tableau_Lancer_la_requête_à_partir_de_Excel_Files16[#All],37,FALSE),IF($AD6="TREELOGI-CODINA",VLOOKUP($B6,[1]!Tableau_Lancer_la_requête_à_partir_de_Excel_Files17[#All],37,FALSE)))))))))))))))))),"A REMPLIR")</f>
        <v>10</v>
      </c>
      <c r="AN6" s="28">
        <f ca="1">IFERROR(IF($AD6="SOLIA",VLOOKUP($B6,[1]!Tableau_Lancer_la_requête_à_partir_de_Excel_Files6[#All],38,FALSE),IF($AD6="FIRPLAST",VLOOKUP($B6,[1]!Tableau_Lancer_la_requête_à_partir_de_Excel_Files5[#All],38,FALSE),IF($AD6="COMATEC",VLOOKUP($B6,[1]!Tableau_Lancer_la_requête_à_partir_de_Excel_Files7[#All],38,FALSE),IF($AD6="DE FACTO",VLOOKUP($B6,[1]!Tableau_Lancer_la_requête_à_partir_de_Excel_Files4[#All],38,FALSE),IF($AD6="ARTE Dist",VLOOKUP($B6,[1]!Tableau_Lancer_la_requête_à_partir_de_Excel_Files18[#All],38,FALSE),IF($AD6="THIOLAT",VLOOKUP($B6,[1]!Tableau_Lancer_la_requête_à_partir_de_Excel_Files20[#All],38,FALSE),IF($AD6="LE GOFF",VLOOKUP($B6,[1]!Tableau_Lancer_la_requête_à_partir_de_Excel_Files19[#All],38,FALSE),IF($AD6="ARDEX",VLOOKUP($B6,[1]!Tableau_Lancer_la_requête_à_partir_de_Excel_Files8[#All],38,FALSE),IF($AD6="EVENPLAST",VLOOKUP($B6,[1]!Tableau_Lancer_la_requête_à_partir_de_Excel_Files9[#All],38,FALSE),IF($AD6="GAULT ET FREMONT",VLOOKUP($B6,[1]!Tableau_Lancer_la_requête_à_partir_de_Excel_Files10[#All],38,FALSE),IF($AD6="GUILLIN EMBALLAGES",VLOOKUP($B6,[1]!Tableau_Lancer_la_requête_à_partir_de_Excel_Files11[#All],38,FALSE),IF($AD6="IMPRIMERIE DU VIADUC",VLOOKUP($B6,[1]!Tableau_Lancer_la_requête_à_partir_de_Excel_Files12[#All],38,FALSE),IF($AD6="JOLARD",VLOOKUP($B6,[1]!Tableau_Lancer_la_requête_à_partir_de_Excel_Files14[#All],38,FALSE),IF($AD6="MP HYGIENE",VLOOKUP($B6,[1]!Tableau_Lancer_la_requête_à_partir_de_Excel_Files15[#All],38,FALSE),IF($AD6="SIPALDIS",VLOOKUP($B6,[1]!Tableau_Lancer_la_requête_à_partir_de_Excel_Files13[#All],38,FALSE),IF($AD6="TICKET COM",VLOOKUP($B6,[1]!Tableau_Lancer_la_requête_à_partir_de_Excel_Files16[#All],38,FALSE),IF($AD6="TREELOGI-CODINA",VLOOKUP($B6,[1]!Tableau_Lancer_la_requête_à_partir_de_Excel_Files17[#All],38,FALSE)))))))))))))))))),"A REMPLIR")</f>
        <v>10</v>
      </c>
      <c r="AO6" s="28">
        <f ca="1">IFERROR(IF($AD6="SOLIA",VLOOKUP($B6,[1]!Tableau_Lancer_la_requête_à_partir_de_Excel_Files6[#All],39,FALSE),IF($AD6="FIRPLAST",VLOOKUP($B6,[1]!Tableau_Lancer_la_requête_à_partir_de_Excel_Files5[#All],39,FALSE),IF($AD6="COMATEC",VLOOKUP($B6,[1]!Tableau_Lancer_la_requête_à_partir_de_Excel_Files7[#All],39,FALSE),IF($AD6="DE FACTO",VLOOKUP($B6,[1]!Tableau_Lancer_la_requête_à_partir_de_Excel_Files4[#All],39,FALSE),IF($AD6="ARTE Dist",VLOOKUP($B6,[1]!Tableau_Lancer_la_requête_à_partir_de_Excel_Files18[#All],39,FALSE),IF($AD6="THIOLAT",VLOOKUP($B6,[1]!Tableau_Lancer_la_requête_à_partir_de_Excel_Files20[#All],39,FALSE),IF($AD6="LE GOFF",VLOOKUP($B6,[1]!Tableau_Lancer_la_requête_à_partir_de_Excel_Files19[#All],39,FALSE),IF($AD6="ARDEX",VLOOKUP($B6,[1]!Tableau_Lancer_la_requête_à_partir_de_Excel_Files8[#All],39,FALSE),IF($AD6="EVENPLAST",VLOOKUP($B6,[1]!Tableau_Lancer_la_requête_à_partir_de_Excel_Files9[#All],39,FALSE),IF($AD6="GAULT ET FREMONT",VLOOKUP($B6,[1]!Tableau_Lancer_la_requête_à_partir_de_Excel_Files10[#All],39,FALSE),IF($AD6="GUILLIN EMBALLAGES",VLOOKUP($B6,[1]!Tableau_Lancer_la_requête_à_partir_de_Excel_Files11[#All],39,FALSE),IF($AD6="IMPRIMERIE DU VIADUC",VLOOKUP($B6,[1]!Tableau_Lancer_la_requête_à_partir_de_Excel_Files12[#All],39,FALSE),IF($AD6="JOLARD",VLOOKUP($B6,[1]!Tableau_Lancer_la_requête_à_partir_de_Excel_Files14[#All],39,FALSE),IF($AD6="MP HYGIENE",VLOOKUP($B6,[1]!Tableau_Lancer_la_requête_à_partir_de_Excel_Files15[#All],39,FALSE),IF($AD6="SIPALDIS",VLOOKUP($B6,[1]!Tableau_Lancer_la_requête_à_partir_de_Excel_Files13[#All],39,FALSE),IF($AD6="TICKET COM",VLOOKUP($B6,[1]!Tableau_Lancer_la_requête_à_partir_de_Excel_Files16[#All],39,FALSE),IF($AD6="TREELOGI-CODINA",VLOOKUP($B6,[1]!Tableau_Lancer_la_requête_à_partir_de_Excel_Files17[#All],39,FALSE)))))))))))))))))),"A REMPLIR")</f>
        <v>5</v>
      </c>
      <c r="AP6" s="25" t="str">
        <f ca="1">IFERROR(IF($AD6="SOLIA",VLOOKUP($B6,[1]!Tableau_Lancer_la_requête_à_partir_de_Excel_Files6[#All],40,FALSE),IF($AD6="FIRPLAST",VLOOKUP($B6,[1]!Tableau_Lancer_la_requête_à_partir_de_Excel_Files5[#All],40,FALSE),IF($AD6="COMATEC",VLOOKUP($B6,[1]!Tableau_Lancer_la_requête_à_partir_de_Excel_Files7[#All],40,FALSE),IF($AD6="DE FACTO",VLOOKUP($B6,[1]!Tableau_Lancer_la_requête_à_partir_de_Excel_Files4[#All],40,FALSE),IF($AD6="ARTE Dist",VLOOKUP($B6,[1]!Tableau_Lancer_la_requête_à_partir_de_Excel_Files18[#All],40,FALSE),IF($AD6="THIOLAT",VLOOKUP($B6,[1]!Tableau_Lancer_la_requête_à_partir_de_Excel_Files20[#All],40,FALSE),IF($AD6="LE GOFF",VLOOKUP($B6,[1]!Tableau_Lancer_la_requête_à_partir_de_Excel_Files19[#All],40,FALSE),IF($AD6="ARDEX",VLOOKUP($B6,[1]!Tableau_Lancer_la_requête_à_partir_de_Excel_Files8[#All],40,FALSE),IF($AD6="EVENPLAST",VLOOKUP($B6,[1]!Tableau_Lancer_la_requête_à_partir_de_Excel_Files9[#All],40,FALSE),IF($AD6="GAULT ET FREMONT",VLOOKUP($B6,[1]!Tableau_Lancer_la_requête_à_partir_de_Excel_Files10[#All],40,FALSE),IF($AD6="GUILLIN EMBALLAGES",VLOOKUP($B6,[1]!Tableau_Lancer_la_requête_à_partir_de_Excel_Files11[#All],40,FALSE),IF($AD6="IMPRIMERIE DU VIADUC",VLOOKUP($B6,[1]!Tableau_Lancer_la_requête_à_partir_de_Excel_Files12[#All],40,FALSE),IF($AD6="JOLARD",VLOOKUP($B6,[1]!Tableau_Lancer_la_requête_à_partir_de_Excel_Files14[#All],40,FALSE),IF($AD6="MP HYGIENE",VLOOKUP($B6,[1]!Tableau_Lancer_la_requête_à_partir_de_Excel_Files15[#All],40,FALSE),IF($AD6="SIPALDIS",VLOOKUP($B6,[1]!Tableau_Lancer_la_requête_à_partir_de_Excel_Files13[#All],40,FALSE),IF($AD6="TICKET COM",VLOOKUP($B6,[1]!Tableau_Lancer_la_requête_à_partir_de_Excel_Files16[#All],40,FALSE),IF($AD6="TREELOGI-CODINA",VLOOKUP($B6,[1]!Tableau_Lancer_la_requête_à_partir_de_Excel_Files17[#All],40,FALSE)))))))))))))))))),"A REMPLIR")</f>
        <v>Robert GERMAIN</v>
      </c>
      <c r="AQ6" s="27" t="str">
        <f ca="1">IFERROR(IF($AD6="SOLIA",VLOOKUP($B6,[1]!Tableau_Lancer_la_requête_à_partir_de_Excel_Files6[#All],41,FALSE),IF($AD6="FIRPLAST",VLOOKUP($B6,[1]!Tableau_Lancer_la_requête_à_partir_de_Excel_Files5[#All],41,FALSE),IF($AD6="COMATEC",VLOOKUP($B6,[1]!Tableau_Lancer_la_requête_à_partir_de_Excel_Files7[#All],41,FALSE),IF($AD6="DE FACTO",VLOOKUP($B6,[1]!Tableau_Lancer_la_requête_à_partir_de_Excel_Files4[#All],41,FALSE),IF($AD6="ARTE Dist",VLOOKUP($B6,[1]!Tableau_Lancer_la_requête_à_partir_de_Excel_Files18[#All],41,FALSE),IF($AD6="THIOLAT",VLOOKUP($B6,[1]!Tableau_Lancer_la_requête_à_partir_de_Excel_Files20[#All],41,FALSE),IF($AD6="LE GOFF",VLOOKUP($B6,[1]!Tableau_Lancer_la_requête_à_partir_de_Excel_Files19[#All],41,FALSE),IF($AD6="ARDEX",VLOOKUP($B6,[1]!Tableau_Lancer_la_requête_à_partir_de_Excel_Files8[#All],41,FALSE),IF($AD6="EVENPLAST",VLOOKUP($B6,[1]!Tableau_Lancer_la_requête_à_partir_de_Excel_Files9[#All],41,FALSE),IF($AD6="GAULT ET FREMONT",VLOOKUP($B6,[1]!Tableau_Lancer_la_requête_à_partir_de_Excel_Files10[#All],41,FALSE),IF($AD6="GUILLIN EMBALLAGES",VLOOKUP($B6,[1]!Tableau_Lancer_la_requête_à_partir_de_Excel_Files11[#All],41,FALSE),IF($AD6="IMPRIMERIE DU VIADUC",VLOOKUP($B6,[1]!Tableau_Lancer_la_requête_à_partir_de_Excel_Files12[#All],41,FALSE),IF($AD6="JOLARD",VLOOKUP($B6,[1]!Tableau_Lancer_la_requête_à_partir_de_Excel_Files14[#All],41,FALSE),IF($AD6="MP HYGIENE",VLOOKUP($B6,[1]!Tableau_Lancer_la_requête_à_partir_de_Excel_Files15[#All],41,FALSE),IF($AD6="SIPALDIS",VLOOKUP($B6,[1]!Tableau_Lancer_la_requête_à_partir_de_Excel_Files13[#All],41,FALSE),IF($AD6="TICKET COM",VLOOKUP($B6,[1]!Tableau_Lancer_la_requête_à_partir_de_Excel_Files16[#All],41,FALSE),IF($AD6="TREELOGI-CODINA",VLOOKUP($B6,[1]!Tableau_Lancer_la_requête_à_partir_de_Excel_Files17[#All],41,FALSE)))))))))))))))))),"A REMPLIR")</f>
        <v>02 34 51 67 54</v>
      </c>
      <c r="AR6" s="29">
        <v>42383</v>
      </c>
      <c r="AS6" s="24">
        <v>10</v>
      </c>
      <c r="AT6" s="30" t="s">
        <v>151</v>
      </c>
      <c r="AU6" s="31" t="s">
        <v>79</v>
      </c>
      <c r="AV6" s="31" t="s">
        <v>72</v>
      </c>
      <c r="AW6" s="31" t="s">
        <v>79</v>
      </c>
      <c r="AX6" s="31"/>
      <c r="AY6" s="32">
        <v>300000</v>
      </c>
      <c r="AZ6" s="32">
        <v>6000</v>
      </c>
      <c r="BA6" s="31">
        <v>12</v>
      </c>
      <c r="BB6" s="31" t="s">
        <v>82</v>
      </c>
      <c r="BC6" s="31" t="s">
        <v>152</v>
      </c>
      <c r="BD6" s="30" t="s">
        <v>153</v>
      </c>
      <c r="BE6" s="33">
        <v>42394</v>
      </c>
      <c r="BF6" s="37"/>
      <c r="BG6" s="40" t="s">
        <v>169</v>
      </c>
    </row>
    <row r="7" spans="1:59" ht="60" customHeight="1" x14ac:dyDescent="0.25">
      <c r="A7" s="38" t="s">
        <v>154</v>
      </c>
      <c r="B7" s="34" t="s">
        <v>155</v>
      </c>
      <c r="C7" s="12" t="s">
        <v>61</v>
      </c>
      <c r="D7" s="13" t="s">
        <v>77</v>
      </c>
      <c r="E7" s="14" t="s">
        <v>88</v>
      </c>
      <c r="F7" s="15">
        <v>42530</v>
      </c>
      <c r="G7" s="13" t="s">
        <v>89</v>
      </c>
      <c r="H7" s="13" t="s">
        <v>89</v>
      </c>
      <c r="I7" s="16" t="s">
        <v>156</v>
      </c>
      <c r="J7" s="16" t="s">
        <v>157</v>
      </c>
      <c r="K7" s="16" t="s">
        <v>158</v>
      </c>
      <c r="L7" s="16" t="s">
        <v>159</v>
      </c>
      <c r="M7" s="16" t="s">
        <v>160</v>
      </c>
      <c r="N7" s="16" t="s">
        <v>161</v>
      </c>
      <c r="O7" s="17" t="s">
        <v>79</v>
      </c>
      <c r="P7" s="17" t="s">
        <v>79</v>
      </c>
      <c r="Q7" s="16" t="s">
        <v>162</v>
      </c>
      <c r="R7" s="16" t="s">
        <v>163</v>
      </c>
      <c r="S7" s="18" t="s">
        <v>130</v>
      </c>
      <c r="T7" s="19"/>
      <c r="U7" s="19" t="s">
        <v>164</v>
      </c>
      <c r="V7" s="18">
        <v>3</v>
      </c>
      <c r="W7" s="15" t="s">
        <v>165</v>
      </c>
      <c r="X7" s="15" t="s">
        <v>78</v>
      </c>
      <c r="Y7" s="15">
        <v>42535</v>
      </c>
      <c r="Z7" s="22" t="s">
        <v>79</v>
      </c>
      <c r="AA7" s="23" t="s">
        <v>80</v>
      </c>
      <c r="AB7" s="24"/>
      <c r="AC7" s="24" t="s">
        <v>130</v>
      </c>
      <c r="AD7" s="25">
        <f ca="1">IFERROR(IF($AD7="SOLIA",VLOOKUP($B7,[1]!Tableau_Lancer_la_requête_à_partir_de_Excel_Files6[#All],28,FALSE),IF($AD7="FIRPLAST",VLOOKUP($B7,[1]!Tableau_Lancer_la_requête_à_partir_de_Excel_Files5[#All],28,FALSE),IF($AD7="COMATEC",VLOOKUP($B7,[1]!Tableau_Lancer_la_requête_à_partir_de_Excel_Files7[#All],28,FALSE),IF($AD7="DE FACTO",VLOOKUP($B7,[1]!Tableau_Lancer_la_requête_à_partir_de_Excel_Files4[#All],28,FALSE),IF($AD7="ARTE Dist",VLOOKUP($B7,[1]!Tableau_Lancer_la_requête_à_partir_de_Excel_Files18[#All],28,FALSE),IF($AD7="THIOLAT",VLOOKUP($B7,[1]!Tableau_Lancer_la_requête_à_partir_de_Excel_Files20[#All],28,FALSE),IF($AD7="LE GOFF",VLOOKUP($B7,[1]!Tableau_Lancer_la_requête_à_partir_de_Excel_Files19[#All],28,FALSE),IF($AD7="ARDEX",VLOOKUP($B7,[1]!Tableau_Lancer_la_requête_à_partir_de_Excel_Files8[#All],28,FALSE),IF($AD7="EVENPLAST",VLOOKUP($B7,[1]!Tableau_Lancer_la_requête_à_partir_de_Excel_Files9[#All],28,FALSE),IF($AD7="GAULT ET FREMONT",VLOOKUP($B7,[1]!Tableau_Lancer_la_requête_à_partir_de_Excel_Files10[#All],28,FALSE),IF($AD7="GUILLIN EMBALLAGES",VLOOKUP($B7,[1]!Tableau_Lancer_la_requête_à_partir_de_Excel_Files11[#All],28,FALSE),IF($AD7="IMPRIMERIE DU VIADUC",VLOOKUP($B7,[1]!Tableau_Lancer_la_requête_à_partir_de_Excel_Files12[#All],28,FALSE),IF($AD7="JOLARD",VLOOKUP($B7,[1]!Tableau_Lancer_la_requête_à_partir_de_Excel_Files14[#All],28,FALSE),IF($AD7="MP HYGIENE",VLOOKUP($B7,[1]!Tableau_Lancer_la_requête_à_partir_de_Excel_Files15[#All],28,FALSE),IF($AD7="SIPALDIS",VLOOKUP($B7,[1]!Tableau_Lancer_la_requête_à_partir_de_Excel_Files13[#All],28,FALSE),IF($AD7="TICKET COM",VLOOKUP($B7,[1]!Tableau_Lancer_la_requête_à_partir_de_Excel_Files16[#All],28,FALSE),IF($AD7="TREELOGI-CODINA",VLOOKUP($B7,[1]!Tableau_Lancer_la_requête_à_partir_de_Excel_Files17[#All],28,FALSE)))))))))))))))))),"A REMPLIR")</f>
        <v>42533</v>
      </c>
      <c r="AE7" s="25" t="str">
        <f ca="1">IFERROR(IF($AD7="SOLIA",VLOOKUP($B7,[1]!Tableau_Lancer_la_requête_à_partir_de_Excel_Files6[#All],29,FALSE),IF($AD7="FIRPLAST",VLOOKUP($B7,[1]!Tableau_Lancer_la_requête_à_partir_de_Excel_Files5[#All],29,FALSE),IF($AD7="COMATEC",VLOOKUP($B7,[1]!Tableau_Lancer_la_requête_à_partir_de_Excel_Files7[#All],29,FALSE),IF($AD7="DE FACTO",VLOOKUP($B7,[1]!Tableau_Lancer_la_requête_à_partir_de_Excel_Files4[#All],29,FALSE),IF($AD7="ARTE Dist",VLOOKUP($B7,[1]!Tableau_Lancer_la_requête_à_partir_de_Excel_Files18[#All],29,FALSE),IF($AD7="THIOLAT",VLOOKUP($B7,[1]!Tableau_Lancer_la_requête_à_partir_de_Excel_Files20[#All],29,FALSE),IF($AD7="LE GOFF",VLOOKUP($B7,[1]!Tableau_Lancer_la_requête_à_partir_de_Excel_Files19[#All],29,FALSE),IF($AD7="ARDEX",VLOOKUP($B7,[1]!Tableau_Lancer_la_requête_à_partir_de_Excel_Files8[#All],29,FALSE),IF($AD7="EVENPLAST",VLOOKUP($B7,[1]!Tableau_Lancer_la_requête_à_partir_de_Excel_Files9[#All],29,FALSE),IF($AD7="GAULT ET FREMONT",VLOOKUP($B7,[1]!Tableau_Lancer_la_requête_à_partir_de_Excel_Files10[#All],29,FALSE),IF($AD7="GUILLIN EMBALLAGES",VLOOKUP($B7,[1]!Tableau_Lancer_la_requête_à_partir_de_Excel_Files11[#All],29,FALSE),IF($AD7="IMPRIMERIE DU VIADUC",VLOOKUP($B7,[1]!Tableau_Lancer_la_requête_à_partir_de_Excel_Files12[#All],29,FALSE),IF($AD7="JOLARD",VLOOKUP($B7,[1]!Tableau_Lancer_la_requête_à_partir_de_Excel_Files14[#All],29,FALSE),IF($AD7="MP HYGIENE",VLOOKUP($B7,[1]!Tableau_Lancer_la_requête_à_partir_de_Excel_Files15[#All],29,FALSE),IF($AD7="SIPALDIS",VLOOKUP($B7,[1]!Tableau_Lancer_la_requête_à_partir_de_Excel_Files13[#All],29,FALSE),IF($AD7="TICKET COM",VLOOKUP($B7,[1]!Tableau_Lancer_la_requête_à_partir_de_Excel_Files16[#All],29,FALSE),IF($AD7="TREELOGI-CODINA",VLOOKUP($B7,[1]!Tableau_Lancer_la_requête_à_partir_de_Excel_Files17[#All],29,FALSE)))))))))))))))))),"A REMPLIR")</f>
        <v>TYYUJ-76</v>
      </c>
      <c r="AF7" s="25" t="str">
        <f ca="1">IFERROR(IF($AD7="SOLIA",VLOOKUP($B7,[1]!Tableau_Lancer_la_requête_à_partir_de_Excel_Files6[#All],30,FALSE),IF($AD7="FIRPLAST",VLOOKUP($B7,[1]!Tableau_Lancer_la_requête_à_partir_de_Excel_Files5[#All],30,FALSE),IF($AD7="COMATEC",VLOOKUP($B7,[1]!Tableau_Lancer_la_requête_à_partir_de_Excel_Files7[#All],30,FALSE),IF($AD7="DE FACTO",VLOOKUP($B7,[1]!Tableau_Lancer_la_requête_à_partir_de_Excel_Files4[#All],30,FALSE),IF($AD7="ARTE Dist",VLOOKUP($B7,[1]!Tableau_Lancer_la_requête_à_partir_de_Excel_Files18[#All],30,FALSE),IF($AD7="THIOLAT",VLOOKUP($B7,[1]!Tableau_Lancer_la_requête_à_partir_de_Excel_Files20[#All],30,FALSE),IF($AD7="LE GOFF",VLOOKUP($B7,[1]!Tableau_Lancer_la_requête_à_partir_de_Excel_Files19[#All],30,FALSE),IF($AD7="ARDEX",VLOOKUP($B7,[1]!Tableau_Lancer_la_requête_à_partir_de_Excel_Files8[#All],30,FALSE),IF($AD7="EVENPLAST",VLOOKUP($B7,[1]!Tableau_Lancer_la_requête_à_partir_de_Excel_Files9[#All],30,FALSE),IF($AD7="GAULT ET FREMONT",VLOOKUP($B7,[1]!Tableau_Lancer_la_requête_à_partir_de_Excel_Files10[#All],30,FALSE),IF($AD7="GUILLIN EMBALLAGES",VLOOKUP($B7,[1]!Tableau_Lancer_la_requête_à_partir_de_Excel_Files11[#All],30,FALSE),IF($AD7="IMPRIMERIE DU VIADUC",VLOOKUP($B7,[1]!Tableau_Lancer_la_requête_à_partir_de_Excel_Files12[#All],30,FALSE),IF($AD7="JOLARD",VLOOKUP($B7,[1]!Tableau_Lancer_la_requête_à_partir_de_Excel_Files14[#All],30,FALSE),IF($AD7="MP HYGIENE",VLOOKUP($B7,[1]!Tableau_Lancer_la_requête_à_partir_de_Excel_Files15[#All],30,FALSE),IF($AD7="SIPALDIS",VLOOKUP($B7,[1]!Tableau_Lancer_la_requête_à_partir_de_Excel_Files13[#All],30,FALSE),IF($AD7="TICKET COM",VLOOKUP($B7,[1]!Tableau_Lancer_la_requête_à_partir_de_Excel_Files16[#All],30,FALSE),IF($AD7="TREELOGI-CODINA",VLOOKUP($B7,[1]!Tableau_Lancer_la_requête_à_partir_de_Excel_Files17[#All],30,FALSE)))))))))))))))))),"A REMPLIR")</f>
        <v>Sac papier kraft C-350</v>
      </c>
      <c r="AG7" s="26" t="str">
        <f ca="1">IFERROR(IF($AD7="SOLIA",VLOOKUP($B7,[1]!Tableau_Lancer_la_requête_à_partir_de_Excel_Files6[#All],31,FALSE),IF($AD7="FIRPLAST",VLOOKUP($B7,[1]!Tableau_Lancer_la_requête_à_partir_de_Excel_Files5[#All],31,FALSE),IF($AD7="COMATEC",VLOOKUP($B7,[1]!Tableau_Lancer_la_requête_à_partir_de_Excel_Files7[#All],31,FALSE),IF($AD7="DE FACTO",VLOOKUP($B7,[1]!Tableau_Lancer_la_requête_à_partir_de_Excel_Files4[#All],31,FALSE),IF($AD7="ARTE Dist",VLOOKUP($B7,[1]!Tableau_Lancer_la_requête_à_partir_de_Excel_Files18[#All],31,FALSE),IF($AD7="THIOLAT",VLOOKUP($B7,[1]!Tableau_Lancer_la_requête_à_partir_de_Excel_Files20[#All],31,FALSE),IF($AD7="LE GOFF",VLOOKUP($B7,[1]!Tableau_Lancer_la_requête_à_partir_de_Excel_Files19[#All],31,FALSE),IF($AD7="ARDEX",VLOOKUP($B7,[1]!Tableau_Lancer_la_requête_à_partir_de_Excel_Files8[#All],31,FALSE),IF($AD7="EVENPLAST",VLOOKUP($B7,[1]!Tableau_Lancer_la_requête_à_partir_de_Excel_Files9[#All],31,FALSE),IF($AD7="GAULT ET FREMONT",VLOOKUP($B7,[1]!Tableau_Lancer_la_requête_à_partir_de_Excel_Files10[#All],31,FALSE),IF($AD7="GUILLIN EMBALLAGES",VLOOKUP($B7,[1]!Tableau_Lancer_la_requête_à_partir_de_Excel_Files11[#All],31,FALSE),IF($AD7="IMPRIMERIE DU VIADUC",VLOOKUP($B7,[1]!Tableau_Lancer_la_requête_à_partir_de_Excel_Files12[#All],31,FALSE),IF($AD7="JOLARD",VLOOKUP($B7,[1]!Tableau_Lancer_la_requête_à_partir_de_Excel_Files14[#All],31,FALSE),IF($AD7="MP HYGIENE",VLOOKUP($B7,[1]!Tableau_Lancer_la_requête_à_partir_de_Excel_Files15[#All],31,FALSE),IF($AD7="SIPALDIS",VLOOKUP($B7,[1]!Tableau_Lancer_la_requête_à_partir_de_Excel_Files13[#All],31,FALSE),IF($AD7="TICKET COM",VLOOKUP($B7,[1]!Tableau_Lancer_la_requête_à_partir_de_Excel_Files16[#All],31,FALSE),IF($AD7="TREELOGI-CODINA",VLOOKUP($B7,[1]!Tableau_Lancer_la_requête_à_partir_de_Excel_Files17[#All],31,FALSE)))))))))))))))))),"A REMPLIR")</f>
        <v>350</v>
      </c>
      <c r="AH7" s="25" t="str">
        <f ca="1">IFERROR(IF($AD7="SOLIA",VLOOKUP($B7,[1]!Tableau_Lancer_la_requête_à_partir_de_Excel_Files6[#All],32,FALSE),IF($AD7="FIRPLAST",VLOOKUP($B7,[1]!Tableau_Lancer_la_requête_à_partir_de_Excel_Files5[#All],32,FALSE),IF($AD7="COMATEC",VLOOKUP($B7,[1]!Tableau_Lancer_la_requête_à_partir_de_Excel_Files7[#All],32,FALSE),IF($AD7="DE FACTO",VLOOKUP($B7,[1]!Tableau_Lancer_la_requête_à_partir_de_Excel_Files4[#All],32,FALSE),IF($AD7="ARTE Dist",VLOOKUP($B7,[1]!Tableau_Lancer_la_requête_à_partir_de_Excel_Files18[#All],32,FALSE),IF($AD7="THIOLAT",VLOOKUP($B7,[1]!Tableau_Lancer_la_requête_à_partir_de_Excel_Files20[#All],32,FALSE),IF($AD7="LE GOFF",VLOOKUP($B7,[1]!Tableau_Lancer_la_requête_à_partir_de_Excel_Files19[#All],32,FALSE),IF($AD7="ARDEX",VLOOKUP($B7,[1]!Tableau_Lancer_la_requête_à_partir_de_Excel_Files8[#All],32,FALSE),IF($AD7="EVENPLAST",VLOOKUP($B7,[1]!Tableau_Lancer_la_requête_à_partir_de_Excel_Files9[#All],32,FALSE),IF($AD7="GAULT ET FREMONT",VLOOKUP($B7,[1]!Tableau_Lancer_la_requête_à_partir_de_Excel_Files10[#All],32,FALSE),IF($AD7="GUILLIN EMBALLAGES",VLOOKUP($B7,[1]!Tableau_Lancer_la_requête_à_partir_de_Excel_Files11[#All],32,FALSE),IF($AD7="IMPRIMERIE DU VIADUC",VLOOKUP($B7,[1]!Tableau_Lancer_la_requête_à_partir_de_Excel_Files12[#All],32,FALSE),IF($AD7="JOLARD",VLOOKUP($B7,[1]!Tableau_Lancer_la_requête_à_partir_de_Excel_Files14[#All],32,FALSE),IF($AD7="MP HYGIENE",VLOOKUP($B7,[1]!Tableau_Lancer_la_requête_à_partir_de_Excel_Files15[#All],32,FALSE),IF($AD7="SIPALDIS",VLOOKUP($B7,[1]!Tableau_Lancer_la_requête_à_partir_de_Excel_Files13[#All],32,FALSE),IF($AD7="TICKET COM",VLOOKUP($B7,[1]!Tableau_Lancer_la_requête_à_partir_de_Excel_Files16[#All],32,FALSE),IF($AD7="TREELOGI-CODINA",VLOOKUP($B7,[1]!Tableau_Lancer_la_requête_à_partir_de_Excel_Files17[#All],32,FALSE)))))))))))))))))),"A REMPLIR")</f>
        <v>OUI</v>
      </c>
      <c r="AI7" s="27" t="str">
        <f ca="1">IFERROR(IF($AD7="SOLIA",VLOOKUP($B7,[1]!Tableau_Lancer_la_requête_à_partir_de_Excel_Files6[#All],33,FALSE),IF($AD7="FIRPLAST",VLOOKUP($B7,[1]!Tableau_Lancer_la_requête_à_partir_de_Excel_Files5[#All],33,FALSE),IF($AD7="COMATEC",VLOOKUP($B7,[1]!Tableau_Lancer_la_requête_à_partir_de_Excel_Files7[#All],33,FALSE),IF($AD7="DE FACTO",VLOOKUP($B7,[1]!Tableau_Lancer_la_requête_à_partir_de_Excel_Files4[#All],33,FALSE),IF($AD7="ARTE Dist",VLOOKUP($B7,[1]!Tableau_Lancer_la_requête_à_partir_de_Excel_Files18[#All],33,FALSE),IF($AD7="THIOLAT",VLOOKUP($B7,[1]!Tableau_Lancer_la_requête_à_partir_de_Excel_Files20[#All],33,FALSE),IF($AD7="LE GOFF",VLOOKUP($B7,[1]!Tableau_Lancer_la_requête_à_partir_de_Excel_Files19[#All],33,FALSE),IF($AD7="ARDEX",VLOOKUP($B7,[1]!Tableau_Lancer_la_requête_à_partir_de_Excel_Files8[#All],33,FALSE),IF($AD7="EVENPLAST",VLOOKUP($B7,[1]!Tableau_Lancer_la_requête_à_partir_de_Excel_Files9[#All],33,FALSE),IF($AD7="GAULT ET FREMONT",VLOOKUP($B7,[1]!Tableau_Lancer_la_requête_à_partir_de_Excel_Files10[#All],33,FALSE),IF($AD7="GUILLIN EMBALLAGES",VLOOKUP($B7,[1]!Tableau_Lancer_la_requête_à_partir_de_Excel_Files11[#All],33,FALSE),IF($AD7="IMPRIMERIE DU VIADUC",VLOOKUP($B7,[1]!Tableau_Lancer_la_requête_à_partir_de_Excel_Files12[#All],33,FALSE),IF($AD7="JOLARD",VLOOKUP($B7,[1]!Tableau_Lancer_la_requête_à_partir_de_Excel_Files14[#All],33,FALSE),IF($AD7="MP HYGIENE",VLOOKUP($B7,[1]!Tableau_Lancer_la_requête_à_partir_de_Excel_Files15[#All],33,FALSE),IF($AD7="SIPALDIS",VLOOKUP($B7,[1]!Tableau_Lancer_la_requête_à_partir_de_Excel_Files13[#All],33,FALSE),IF($AD7="TICKET COM",VLOOKUP($B7,[1]!Tableau_Lancer_la_requête_à_partir_de_Excel_Files16[#All],33,FALSE),IF($AD7="TREELOGI-CODINA",VLOOKUP($B7,[1]!Tableau_Lancer_la_requête_à_partir_de_Excel_Files17[#All],33,FALSE)))))))))))))))))),"A REMPLIR")</f>
        <v>5000</v>
      </c>
      <c r="AJ7" s="25">
        <f ca="1">IFERROR(IF($AD7="SOLIA",VLOOKUP($B7,[1]!Tableau_Lancer_la_requête_à_partir_de_Excel_Files6[#All],34,FALSE),IF($AD7="FIRPLAST",VLOOKUP($B7,[1]!Tableau_Lancer_la_requête_à_partir_de_Excel_Files5[#All],34,FALSE),IF($AD7="COMATEC",VLOOKUP($B7,[1]!Tableau_Lancer_la_requête_à_partir_de_Excel_Files7[#All],34,FALSE),IF($AD7="DE FACTO",VLOOKUP($B7,[1]!Tableau_Lancer_la_requête_à_partir_de_Excel_Files4[#All],34,FALSE),IF($AD7="ARTE Dist",VLOOKUP($B7,[1]!Tableau_Lancer_la_requête_à_partir_de_Excel_Files18[#All],34,FALSE),IF($AD7="THIOLAT",VLOOKUP($B7,[1]!Tableau_Lancer_la_requête_à_partir_de_Excel_Files20[#All],34,FALSE),IF($AD7="LE GOFF",VLOOKUP($B7,[1]!Tableau_Lancer_la_requête_à_partir_de_Excel_Files19[#All],34,FALSE),IF($AD7="ARDEX",VLOOKUP($B7,[1]!Tableau_Lancer_la_requête_à_partir_de_Excel_Files8[#All],34,FALSE),IF($AD7="EVENPLAST",VLOOKUP($B7,[1]!Tableau_Lancer_la_requête_à_partir_de_Excel_Files9[#All],34,FALSE),IF($AD7="GAULT ET FREMONT",VLOOKUP($B7,[1]!Tableau_Lancer_la_requête_à_partir_de_Excel_Files10[#All],34,FALSE),IF($AD7="GUILLIN EMBALLAGES",VLOOKUP($B7,[1]!Tableau_Lancer_la_requête_à_partir_de_Excel_Files11[#All],34,FALSE),IF($AD7="IMPRIMERIE DU VIADUC",VLOOKUP($B7,[1]!Tableau_Lancer_la_requête_à_partir_de_Excel_Files12[#All],34,FALSE),IF($AD7="JOLARD",VLOOKUP($B7,[1]!Tableau_Lancer_la_requête_à_partir_de_Excel_Files14[#All],34,FALSE),IF($AD7="MP HYGIENE",VLOOKUP($B7,[1]!Tableau_Lancer_la_requête_à_partir_de_Excel_Files15[#All],34,FALSE),IF($AD7="SIPALDIS",VLOOKUP($B7,[1]!Tableau_Lancer_la_requête_à_partir_de_Excel_Files13[#All],34,FALSE),IF($AD7="TICKET COM",VLOOKUP($B7,[1]!Tableau_Lancer_la_requête_à_partir_de_Excel_Files16[#All],34,FALSE),IF($AD7="TREELOGI-CODINA",VLOOKUP($B7,[1]!Tableau_Lancer_la_requête_à_partir_de_Excel_Files17[#All],34,FALSE)))))))))))))))))),"A REMPLIR")</f>
        <v>42529</v>
      </c>
      <c r="AK7" s="25" t="str">
        <f ca="1">IFERROR(IF($AD7="SOLIA",VLOOKUP($B7,[1]!Tableau_Lancer_la_requête_à_partir_de_Excel_Files6[#All],35,FALSE),IF($AD7="FIRPLAST",VLOOKUP($B7,[1]!Tableau_Lancer_la_requête_à_partir_de_Excel_Files5[#All],35,FALSE),IF($AD7="COMATEC",VLOOKUP($B7,[1]!Tableau_Lancer_la_requête_à_partir_de_Excel_Files7[#All],35,FALSE),IF($AD7="DE FACTO",VLOOKUP($B7,[1]!Tableau_Lancer_la_requête_à_partir_de_Excel_Files4[#All],35,FALSE),IF($AD7="ARTE Dist",VLOOKUP($B7,[1]!Tableau_Lancer_la_requête_à_partir_de_Excel_Files18[#All],35,FALSE),IF($AD7="THIOLAT",VLOOKUP($B7,[1]!Tableau_Lancer_la_requête_à_partir_de_Excel_Files20[#All],35,FALSE),IF($AD7="LE GOFF",VLOOKUP($B7,[1]!Tableau_Lancer_la_requête_à_partir_de_Excel_Files19[#All],35,FALSE),IF($AD7="ARDEX",VLOOKUP($B7,[1]!Tableau_Lancer_la_requête_à_partir_de_Excel_Files8[#All],35,FALSE),IF($AD7="EVENPLAST",VLOOKUP($B7,[1]!Tableau_Lancer_la_requête_à_partir_de_Excel_Files9[#All],35,FALSE),IF($AD7="GAULT ET FREMONT",VLOOKUP($B7,[1]!Tableau_Lancer_la_requête_à_partir_de_Excel_Files10[#All],35,FALSE),IF($AD7="GUILLIN EMBALLAGES",VLOOKUP($B7,[1]!Tableau_Lancer_la_requête_à_partir_de_Excel_Files11[#All],35,FALSE),IF($AD7="IMPRIMERIE DU VIADUC",VLOOKUP($B7,[1]!Tableau_Lancer_la_requête_à_partir_de_Excel_Files12[#All],35,FALSE),IF($AD7="JOLARD",VLOOKUP($B7,[1]!Tableau_Lancer_la_requête_à_partir_de_Excel_Files14[#All],35,FALSE),IF($AD7="MP HYGIENE",VLOOKUP($B7,[1]!Tableau_Lancer_la_requête_à_partir_de_Excel_Files15[#All],35,FALSE),IF($AD7="SIPALDIS",VLOOKUP($B7,[1]!Tableau_Lancer_la_requête_à_partir_de_Excel_Files13[#All],35,FALSE),IF($AD7="TICKET COM",VLOOKUP($B7,[1]!Tableau_Lancer_la_requête_à_partir_de_Excel_Files16[#All],35,FALSE),IF($AD7="TREELOGI-CODINA",VLOOKUP($B7,[1]!Tableau_Lancer_la_requête_à_partir_de_Excel_Files17[#All],35,FALSE)))))))))))))))))),"A REMPLIR")</f>
        <v>Lettre recommandé</v>
      </c>
      <c r="AL7" s="26" t="str">
        <f ca="1">IFERROR(IF($AD7="SOLIA",VLOOKUP($B7,[1]!Tableau_Lancer_la_requête_à_partir_de_Excel_Files6[#All],36,FALSE),IF($AD7="FIRPLAST",VLOOKUP($B7,[1]!Tableau_Lancer_la_requête_à_partir_de_Excel_Files5[#All],36,FALSE),IF($AD7="COMATEC",VLOOKUP($B7,[1]!Tableau_Lancer_la_requête_à_partir_de_Excel_Files7[#All],36,FALSE),IF($AD7="DE FACTO",VLOOKUP($B7,[1]!Tableau_Lancer_la_requête_à_partir_de_Excel_Files4[#All],36,FALSE),IF($AD7="ARTE Dist",VLOOKUP($B7,[1]!Tableau_Lancer_la_requête_à_partir_de_Excel_Files18[#All],36,FALSE),IF($AD7="THIOLAT",VLOOKUP($B7,[1]!Tableau_Lancer_la_requête_à_partir_de_Excel_Files20[#All],36,FALSE),IF($AD7="LE GOFF",VLOOKUP($B7,[1]!Tableau_Lancer_la_requête_à_partir_de_Excel_Files19[#All],36,FALSE),IF($AD7="ARDEX",VLOOKUP($B7,[1]!Tableau_Lancer_la_requête_à_partir_de_Excel_Files8[#All],36,FALSE),IF($AD7="EVENPLAST",VLOOKUP($B7,[1]!Tableau_Lancer_la_requête_à_partir_de_Excel_Files9[#All],36,FALSE),IF($AD7="GAULT ET FREMONT",VLOOKUP($B7,[1]!Tableau_Lancer_la_requête_à_partir_de_Excel_Files10[#All],36,FALSE),IF($AD7="GUILLIN EMBALLAGES",VLOOKUP($B7,[1]!Tableau_Lancer_la_requête_à_partir_de_Excel_Files11[#All],36,FALSE),IF($AD7="IMPRIMERIE DU VIADUC",VLOOKUP($B7,[1]!Tableau_Lancer_la_requête_à_partir_de_Excel_Files12[#All],36,FALSE),IF($AD7="JOLARD",VLOOKUP($B7,[1]!Tableau_Lancer_la_requête_à_partir_de_Excel_Files14[#All],36,FALSE),IF($AD7="MP HYGIENE",VLOOKUP($B7,[1]!Tableau_Lancer_la_requête_à_partir_de_Excel_Files15[#All],36,FALSE),IF($AD7="SIPALDIS",VLOOKUP($B7,[1]!Tableau_Lancer_la_requête_à_partir_de_Excel_Files13[#All],36,FALSE),IF($AD7="TICKET COM",VLOOKUP($B7,[1]!Tableau_Lancer_la_requête_à_partir_de_Excel_Files16[#All],36,FALSE),IF($AD7="TREELOGI-CODINA",VLOOKUP($B7,[1]!Tableau_Lancer_la_requête_à_partir_de_Excel_Files17[#All],36,FALSE)))))))))))))))))),"A REMPLIR")</f>
        <v>6</v>
      </c>
      <c r="AM7" s="26">
        <f ca="1">IFERROR(IF($AD7="SOLIA",VLOOKUP($B7,[1]!Tableau_Lancer_la_requête_à_partir_de_Excel_Files6[#All],37,FALSE),IF($AD7="FIRPLAST",VLOOKUP($B7,[1]!Tableau_Lancer_la_requête_à_partir_de_Excel_Files5[#All],37,FALSE),IF($AD7="COMATEC",VLOOKUP($B7,[1]!Tableau_Lancer_la_requête_à_partir_de_Excel_Files7[#All],37,FALSE),IF($AD7="DE FACTO",VLOOKUP($B7,[1]!Tableau_Lancer_la_requête_à_partir_de_Excel_Files4[#All],37,FALSE),IF($AD7="ARTE Dist",VLOOKUP($B7,[1]!Tableau_Lancer_la_requête_à_partir_de_Excel_Files18[#All],37,FALSE),IF($AD7="THIOLAT",VLOOKUP($B7,[1]!Tableau_Lancer_la_requête_à_partir_de_Excel_Files20[#All],37,FALSE),IF($AD7="LE GOFF",VLOOKUP($B7,[1]!Tableau_Lancer_la_requête_à_partir_de_Excel_Files19[#All],37,FALSE),IF($AD7="ARDEX",VLOOKUP($B7,[1]!Tableau_Lancer_la_requête_à_partir_de_Excel_Files8[#All],37,FALSE),IF($AD7="EVENPLAST",VLOOKUP($B7,[1]!Tableau_Lancer_la_requête_à_partir_de_Excel_Files9[#All],37,FALSE),IF($AD7="GAULT ET FREMONT",VLOOKUP($B7,[1]!Tableau_Lancer_la_requête_à_partir_de_Excel_Files10[#All],37,FALSE),IF($AD7="GUILLIN EMBALLAGES",VLOOKUP($B7,[1]!Tableau_Lancer_la_requête_à_partir_de_Excel_Files11[#All],37,FALSE),IF($AD7="IMPRIMERIE DU VIADUC",VLOOKUP($B7,[1]!Tableau_Lancer_la_requête_à_partir_de_Excel_Files12[#All],37,FALSE),IF($AD7="JOLARD",VLOOKUP($B7,[1]!Tableau_Lancer_la_requête_à_partir_de_Excel_Files14[#All],37,FALSE),IF($AD7="MP HYGIENE",VLOOKUP($B7,[1]!Tableau_Lancer_la_requête_à_partir_de_Excel_Files15[#All],37,FALSE),IF($AD7="SIPALDIS",VLOOKUP($B7,[1]!Tableau_Lancer_la_requête_à_partir_de_Excel_Files13[#All],37,FALSE),IF($AD7="TICKET COM",VLOOKUP($B7,[1]!Tableau_Lancer_la_requête_à_partir_de_Excel_Files16[#All],37,FALSE),IF($AD7="TREELOGI-CODINA",VLOOKUP($B7,[1]!Tableau_Lancer_la_requête_à_partir_de_Excel_Files17[#All],37,FALSE)))))))))))))))))),"A REMPLIR")</f>
        <v>3</v>
      </c>
      <c r="AN7" s="28">
        <f ca="1">IFERROR(IF($AD7="SOLIA",VLOOKUP($B7,[1]!Tableau_Lancer_la_requête_à_partir_de_Excel_Files6[#All],38,FALSE),IF($AD7="FIRPLAST",VLOOKUP($B7,[1]!Tableau_Lancer_la_requête_à_partir_de_Excel_Files5[#All],38,FALSE),IF($AD7="COMATEC",VLOOKUP($B7,[1]!Tableau_Lancer_la_requête_à_partir_de_Excel_Files7[#All],38,FALSE),IF($AD7="DE FACTO",VLOOKUP($B7,[1]!Tableau_Lancer_la_requête_à_partir_de_Excel_Files4[#All],38,FALSE),IF($AD7="ARTE Dist",VLOOKUP($B7,[1]!Tableau_Lancer_la_requête_à_partir_de_Excel_Files18[#All],38,FALSE),IF($AD7="THIOLAT",VLOOKUP($B7,[1]!Tableau_Lancer_la_requête_à_partir_de_Excel_Files20[#All],38,FALSE),IF($AD7="LE GOFF",VLOOKUP($B7,[1]!Tableau_Lancer_la_requête_à_partir_de_Excel_Files19[#All],38,FALSE),IF($AD7="ARDEX",VLOOKUP($B7,[1]!Tableau_Lancer_la_requête_à_partir_de_Excel_Files8[#All],38,FALSE),IF($AD7="EVENPLAST",VLOOKUP($B7,[1]!Tableau_Lancer_la_requête_à_partir_de_Excel_Files9[#All],38,FALSE),IF($AD7="GAULT ET FREMONT",VLOOKUP($B7,[1]!Tableau_Lancer_la_requête_à_partir_de_Excel_Files10[#All],38,FALSE),IF($AD7="GUILLIN EMBALLAGES",VLOOKUP($B7,[1]!Tableau_Lancer_la_requête_à_partir_de_Excel_Files11[#All],38,FALSE),IF($AD7="IMPRIMERIE DU VIADUC",VLOOKUP($B7,[1]!Tableau_Lancer_la_requête_à_partir_de_Excel_Files12[#All],38,FALSE),IF($AD7="JOLARD",VLOOKUP($B7,[1]!Tableau_Lancer_la_requête_à_partir_de_Excel_Files14[#All],38,FALSE),IF($AD7="MP HYGIENE",VLOOKUP($B7,[1]!Tableau_Lancer_la_requête_à_partir_de_Excel_Files15[#All],38,FALSE),IF($AD7="SIPALDIS",VLOOKUP($B7,[1]!Tableau_Lancer_la_requête_à_partir_de_Excel_Files13[#All],38,FALSE),IF($AD7="TICKET COM",VLOOKUP($B7,[1]!Tableau_Lancer_la_requête_à_partir_de_Excel_Files16[#All],38,FALSE),IF($AD7="TREELOGI-CODINA",VLOOKUP($B7,[1]!Tableau_Lancer_la_requête_à_partir_de_Excel_Files17[#All],38,FALSE)))))))))))))))))),"A REMPLIR")</f>
        <v>0.05</v>
      </c>
      <c r="AO7" s="28">
        <f ca="1">IFERROR(IF($AD7="SOLIA",VLOOKUP($B7,[1]!Tableau_Lancer_la_requête_à_partir_de_Excel_Files6[#All],39,FALSE),IF($AD7="FIRPLAST",VLOOKUP($B7,[1]!Tableau_Lancer_la_requête_à_partir_de_Excel_Files5[#All],39,FALSE),IF($AD7="COMATEC",VLOOKUP($B7,[1]!Tableau_Lancer_la_requête_à_partir_de_Excel_Files7[#All],39,FALSE),IF($AD7="DE FACTO",VLOOKUP($B7,[1]!Tableau_Lancer_la_requête_à_partir_de_Excel_Files4[#All],39,FALSE),IF($AD7="ARTE Dist",VLOOKUP($B7,[1]!Tableau_Lancer_la_requête_à_partir_de_Excel_Files18[#All],39,FALSE),IF($AD7="THIOLAT",VLOOKUP($B7,[1]!Tableau_Lancer_la_requête_à_partir_de_Excel_Files20[#All],39,FALSE),IF($AD7="LE GOFF",VLOOKUP($B7,[1]!Tableau_Lancer_la_requête_à_partir_de_Excel_Files19[#All],39,FALSE),IF($AD7="ARDEX",VLOOKUP($B7,[1]!Tableau_Lancer_la_requête_à_partir_de_Excel_Files8[#All],39,FALSE),IF($AD7="EVENPLAST",VLOOKUP($B7,[1]!Tableau_Lancer_la_requête_à_partir_de_Excel_Files9[#All],39,FALSE),IF($AD7="GAULT ET FREMONT",VLOOKUP($B7,[1]!Tableau_Lancer_la_requête_à_partir_de_Excel_Files10[#All],39,FALSE),IF($AD7="GUILLIN EMBALLAGES",VLOOKUP($B7,[1]!Tableau_Lancer_la_requête_à_partir_de_Excel_Files11[#All],39,FALSE),IF($AD7="IMPRIMERIE DU VIADUC",VLOOKUP($B7,[1]!Tableau_Lancer_la_requête_à_partir_de_Excel_Files12[#All],39,FALSE),IF($AD7="JOLARD",VLOOKUP($B7,[1]!Tableau_Lancer_la_requête_à_partir_de_Excel_Files14[#All],39,FALSE),IF($AD7="MP HYGIENE",VLOOKUP($B7,[1]!Tableau_Lancer_la_requête_à_partir_de_Excel_Files15[#All],39,FALSE),IF($AD7="SIPALDIS",VLOOKUP($B7,[1]!Tableau_Lancer_la_requête_à_partir_de_Excel_Files13[#All],39,FALSE),IF($AD7="TICKET COM",VLOOKUP($B7,[1]!Tableau_Lancer_la_requête_à_partir_de_Excel_Files16[#All],39,FALSE),IF($AD7="TREELOGI-CODINA",VLOOKUP($B7,[1]!Tableau_Lancer_la_requête_à_partir_de_Excel_Files17[#All],39,FALSE)))))))))))))))))),"A REMPLIR")</f>
        <v>2</v>
      </c>
      <c r="AP7" s="25" t="str">
        <f ca="1">IFERROR(IF($AD7="SOLIA",VLOOKUP($B7,[1]!Tableau_Lancer_la_requête_à_partir_de_Excel_Files6[#All],40,FALSE),IF($AD7="FIRPLAST",VLOOKUP($B7,[1]!Tableau_Lancer_la_requête_à_partir_de_Excel_Files5[#All],40,FALSE),IF($AD7="COMATEC",VLOOKUP($B7,[1]!Tableau_Lancer_la_requête_à_partir_de_Excel_Files7[#All],40,FALSE),IF($AD7="DE FACTO",VLOOKUP($B7,[1]!Tableau_Lancer_la_requête_à_partir_de_Excel_Files4[#All],40,FALSE),IF($AD7="ARTE Dist",VLOOKUP($B7,[1]!Tableau_Lancer_la_requête_à_partir_de_Excel_Files18[#All],40,FALSE),IF($AD7="THIOLAT",VLOOKUP($B7,[1]!Tableau_Lancer_la_requête_à_partir_de_Excel_Files20[#All],40,FALSE),IF($AD7="LE GOFF",VLOOKUP($B7,[1]!Tableau_Lancer_la_requête_à_partir_de_Excel_Files19[#All],40,FALSE),IF($AD7="ARDEX",VLOOKUP($B7,[1]!Tableau_Lancer_la_requête_à_partir_de_Excel_Files8[#All],40,FALSE),IF($AD7="EVENPLAST",VLOOKUP($B7,[1]!Tableau_Lancer_la_requête_à_partir_de_Excel_Files9[#All],40,FALSE),IF($AD7="GAULT ET FREMONT",VLOOKUP($B7,[1]!Tableau_Lancer_la_requête_à_partir_de_Excel_Files10[#All],40,FALSE),IF($AD7="GUILLIN EMBALLAGES",VLOOKUP($B7,[1]!Tableau_Lancer_la_requête_à_partir_de_Excel_Files11[#All],40,FALSE),IF($AD7="IMPRIMERIE DU VIADUC",VLOOKUP($B7,[1]!Tableau_Lancer_la_requête_à_partir_de_Excel_Files12[#All],40,FALSE),IF($AD7="JOLARD",VLOOKUP($B7,[1]!Tableau_Lancer_la_requête_à_partir_de_Excel_Files14[#All],40,FALSE),IF($AD7="MP HYGIENE",VLOOKUP($B7,[1]!Tableau_Lancer_la_requête_à_partir_de_Excel_Files15[#All],40,FALSE),IF($AD7="SIPALDIS",VLOOKUP($B7,[1]!Tableau_Lancer_la_requête_à_partir_de_Excel_Files13[#All],40,FALSE),IF($AD7="TICKET COM",VLOOKUP($B7,[1]!Tableau_Lancer_la_requête_à_partir_de_Excel_Files16[#All],40,FALSE),IF($AD7="TREELOGI-CODINA",VLOOKUP($B7,[1]!Tableau_Lancer_la_requête_à_partir_de_Excel_Files17[#All],40,FALSE)))))))))))))))))),"A REMPLIR")</f>
        <v>Julien DAVID</v>
      </c>
      <c r="AQ7" s="27" t="str">
        <f ca="1">IFERROR(IF($AD7="SOLIA",VLOOKUP($B7,[1]!Tableau_Lancer_la_requête_à_partir_de_Excel_Files6[#All],41,FALSE),IF($AD7="FIRPLAST",VLOOKUP($B7,[1]!Tableau_Lancer_la_requête_à_partir_de_Excel_Files5[#All],41,FALSE),IF($AD7="COMATEC",VLOOKUP($B7,[1]!Tableau_Lancer_la_requête_à_partir_de_Excel_Files7[#All],41,FALSE),IF($AD7="DE FACTO",VLOOKUP($B7,[1]!Tableau_Lancer_la_requête_à_partir_de_Excel_Files4[#All],41,FALSE),IF($AD7="ARTE Dist",VLOOKUP($B7,[1]!Tableau_Lancer_la_requête_à_partir_de_Excel_Files18[#All],41,FALSE),IF($AD7="THIOLAT",VLOOKUP($B7,[1]!Tableau_Lancer_la_requête_à_partir_de_Excel_Files20[#All],41,FALSE),IF($AD7="LE GOFF",VLOOKUP($B7,[1]!Tableau_Lancer_la_requête_à_partir_de_Excel_Files19[#All],41,FALSE),IF($AD7="ARDEX",VLOOKUP($B7,[1]!Tableau_Lancer_la_requête_à_partir_de_Excel_Files8[#All],41,FALSE),IF($AD7="EVENPLAST",VLOOKUP($B7,[1]!Tableau_Lancer_la_requête_à_partir_de_Excel_Files9[#All],41,FALSE),IF($AD7="GAULT ET FREMONT",VLOOKUP($B7,[1]!Tableau_Lancer_la_requête_à_partir_de_Excel_Files10[#All],41,FALSE),IF($AD7="GUILLIN EMBALLAGES",VLOOKUP($B7,[1]!Tableau_Lancer_la_requête_à_partir_de_Excel_Files11[#All],41,FALSE),IF($AD7="IMPRIMERIE DU VIADUC",VLOOKUP($B7,[1]!Tableau_Lancer_la_requête_à_partir_de_Excel_Files12[#All],41,FALSE),IF($AD7="JOLARD",VLOOKUP($B7,[1]!Tableau_Lancer_la_requête_à_partir_de_Excel_Files14[#All],41,FALSE),IF($AD7="MP HYGIENE",VLOOKUP($B7,[1]!Tableau_Lancer_la_requête_à_partir_de_Excel_Files15[#All],41,FALSE),IF($AD7="SIPALDIS",VLOOKUP($B7,[1]!Tableau_Lancer_la_requête_à_partir_de_Excel_Files13[#All],41,FALSE),IF($AD7="TICKET COM",VLOOKUP($B7,[1]!Tableau_Lancer_la_requête_à_partir_de_Excel_Files16[#All],41,FALSE),IF($AD7="TREELOGI-CODINA",VLOOKUP($B7,[1]!Tableau_Lancer_la_requête_à_partir_de_Excel_Files17[#All],41,FALSE)))))))))))))))))),"A REMPLIR")</f>
        <v>03 42 51 67 89</v>
      </c>
      <c r="AR7" s="29">
        <v>42541</v>
      </c>
      <c r="AS7" s="24">
        <v>3</v>
      </c>
      <c r="AT7" s="30" t="s">
        <v>166</v>
      </c>
      <c r="AU7" s="31" t="s">
        <v>72</v>
      </c>
      <c r="AV7" s="31" t="s">
        <v>79</v>
      </c>
      <c r="AW7" s="31" t="s">
        <v>79</v>
      </c>
      <c r="AX7" s="31"/>
      <c r="AY7" s="32">
        <v>250000</v>
      </c>
      <c r="AZ7" s="32">
        <v>714.28571428571433</v>
      </c>
      <c r="BA7" s="31">
        <v>10</v>
      </c>
      <c r="BB7" s="31" t="s">
        <v>82</v>
      </c>
      <c r="BC7" s="31" t="s">
        <v>167</v>
      </c>
      <c r="BD7" s="30" t="s">
        <v>168</v>
      </c>
      <c r="BE7" s="33">
        <v>42552</v>
      </c>
      <c r="BF7" s="37"/>
      <c r="BG7" s="22" t="s">
        <v>169</v>
      </c>
    </row>
  </sheetData>
  <protectedRanges>
    <protectedRange password="C983" sqref="AA1:AC7 AR1:AV7 BB1:BF7" name="DAFG_1" securityDescriptor="O:WDG:WDD:(A;;CC;;;S-1-5-21-54556862-909448960-1695163583-2179)(A;;CC;;;S-1-5-21-54556862-909448960-1695163583-92411)"/>
  </protectedRanges>
  <conditionalFormatting sqref="AU2:BA7">
    <cfRule type="containsText" dxfId="93" priority="93" operator="containsText" text="NON">
      <formula>NOT(ISERROR(SEARCH("NON",AU2)))</formula>
    </cfRule>
    <cfRule type="containsText" dxfId="92" priority="94" operator="containsText" text="OUI">
      <formula>NOT(ISERROR(SEARCH("OUI",AU2)))</formula>
    </cfRule>
  </conditionalFormatting>
  <conditionalFormatting sqref="AA2:AA7">
    <cfRule type="cellIs" dxfId="91" priority="87" operator="equal">
      <formula>"Refusée"</formula>
    </cfRule>
    <cfRule type="containsText" dxfId="90" priority="88" operator="containsText" text="En Attente">
      <formula>NOT(ISERROR(SEARCH("En Attente",AA2)))</formula>
    </cfRule>
    <cfRule type="cellIs" dxfId="89" priority="89" operator="equal">
      <formula>"Validée"</formula>
    </cfRule>
  </conditionalFormatting>
  <conditionalFormatting sqref="AC2:AC7">
    <cfRule type="containsText" dxfId="88" priority="64" operator="containsText" text="LE GOFF">
      <formula>NOT(ISERROR(SEARCH("LE GOFF",AC2)))</formula>
    </cfRule>
    <cfRule type="containsText" dxfId="87" priority="65" operator="containsText" text="THIOLAT">
      <formula>NOT(ISERROR(SEARCH("THIOLAT",AC2)))</formula>
    </cfRule>
    <cfRule type="containsText" dxfId="86" priority="66" operator="containsText" text="ARTE Dist">
      <formula>NOT(ISERROR(SEARCH("ARTE Dist",AC2)))</formula>
    </cfRule>
    <cfRule type="containsText" dxfId="85" priority="67" operator="containsText" text="MP HYGIENE">
      <formula>NOT(ISERROR(SEARCH("MP HYGIENE",AC2)))</formula>
    </cfRule>
    <cfRule type="containsText" dxfId="84" priority="68" operator="containsText" text="TREELOGI-CODINA">
      <formula>NOT(ISERROR(SEARCH("TREELOGI-CODINA",AC2)))</formula>
    </cfRule>
    <cfRule type="containsText" dxfId="83" priority="69" operator="containsText" text="TICKET COM">
      <formula>NOT(ISERROR(SEARCH("TICKET COM",AC2)))</formula>
    </cfRule>
    <cfRule type="containsText" dxfId="82" priority="70" operator="containsText" text="SIPALDIS">
      <formula>NOT(ISERROR(SEARCH("SIPALDIS",AC2)))</formula>
    </cfRule>
    <cfRule type="containsText" dxfId="81" priority="71" operator="containsText" text="JOLARD">
      <formula>NOT(ISERROR(SEARCH("JOLARD",AC2)))</formula>
    </cfRule>
    <cfRule type="containsText" dxfId="80" priority="72" operator="containsText" text="IMPRIMERIE DU VIADUC">
      <formula>NOT(ISERROR(SEARCH("IMPRIMERIE DU VIADUC",AC2)))</formula>
    </cfRule>
    <cfRule type="containsText" dxfId="79" priority="73" operator="containsText" text="GUILLIN EMBALLAGES">
      <formula>NOT(ISERROR(SEARCH("GUILLIN EMBALLAGES",AC2)))</formula>
    </cfRule>
    <cfRule type="containsText" dxfId="78" priority="74" operator="containsText" text="GAULT ET FREMONT">
      <formula>NOT(ISERROR(SEARCH("GAULT ET FREMONT",AC2)))</formula>
    </cfRule>
    <cfRule type="containsText" dxfId="77" priority="75" operator="containsText" text="EVENPLAST">
      <formula>NOT(ISERROR(SEARCH("EVENPLAST",AC2)))</formula>
    </cfRule>
    <cfRule type="containsText" dxfId="76" priority="76" operator="containsText" text="ARDEX">
      <formula>NOT(ISERROR(SEARCH("ARDEX",AC2)))</formula>
    </cfRule>
    <cfRule type="containsText" dxfId="75" priority="92" operator="containsText" text="FIRPLAST">
      <formula>NOT(ISERROR(SEARCH("FIRPLAST",AC2)))</formula>
    </cfRule>
  </conditionalFormatting>
  <conditionalFormatting sqref="AC2:AC7">
    <cfRule type="containsText" dxfId="74" priority="77" operator="containsText" text="DE FACTO">
      <formula>NOT(ISERROR(SEARCH("DE FACTO",AC2)))</formula>
    </cfRule>
    <cfRule type="containsText" dxfId="73" priority="90" operator="containsText" text="COMATEC">
      <formula>NOT(ISERROR(SEARCH("COMATEC",AC2)))</formula>
    </cfRule>
    <cfRule type="containsText" dxfId="72" priority="91" operator="containsText" text="SOLIA">
      <formula>NOT(ISERROR(SEARCH("SOLIA",AC2)))</formula>
    </cfRule>
  </conditionalFormatting>
  <conditionalFormatting sqref="BD2:BF7">
    <cfRule type="expression" dxfId="71" priority="78">
      <formula>$BC2="Produit refusé"</formula>
    </cfRule>
    <cfRule type="expression" dxfId="70" priority="79">
      <formula>$BC2="Produit en attente"</formula>
    </cfRule>
  </conditionalFormatting>
  <conditionalFormatting sqref="BB2:BB7">
    <cfRule type="cellIs" dxfId="69" priority="80" operator="equal">
      <formula>"Produit refusé"</formula>
    </cfRule>
    <cfRule type="containsText" dxfId="68" priority="81" operator="containsText" text="Produit en attente">
      <formula>NOT(ISERROR(SEARCH("Produit en attente",BB2)))</formula>
    </cfRule>
    <cfRule type="containsText" dxfId="67" priority="82" operator="containsText" text="Produit retenu">
      <formula>NOT(ISERROR(SEARCH("Produit retenu",BB2)))</formula>
    </cfRule>
  </conditionalFormatting>
  <conditionalFormatting sqref="AI2:AI7">
    <cfRule type="expression" dxfId="66" priority="63">
      <formula>$AI2="NON"</formula>
    </cfRule>
  </conditionalFormatting>
  <conditionalFormatting sqref="AH2:AH7">
    <cfRule type="cellIs" dxfId="65" priority="83" operator="equal">
      <formula>"NON"</formula>
    </cfRule>
    <cfRule type="cellIs" dxfId="64" priority="84" operator="equal">
      <formula>"OUI"</formula>
    </cfRule>
  </conditionalFormatting>
  <conditionalFormatting sqref="AA2:AA7">
    <cfRule type="cellIs" dxfId="63" priority="62" operator="equal">
      <formula>"Refusée"</formula>
    </cfRule>
  </conditionalFormatting>
  <conditionalFormatting sqref="BD2:BD7">
    <cfRule type="expression" dxfId="62" priority="61">
      <formula>$BC2="En Attente"</formula>
    </cfRule>
  </conditionalFormatting>
  <conditionalFormatting sqref="BD2:BF7">
    <cfRule type="expression" dxfId="61" priority="60">
      <formula>$BC2="Refusée"</formula>
    </cfRule>
  </conditionalFormatting>
  <conditionalFormatting sqref="K2:L7">
    <cfRule type="expression" dxfId="60" priority="59">
      <formula>$D2="Nouveau produit"</formula>
    </cfRule>
  </conditionalFormatting>
  <conditionalFormatting sqref="J2:J7">
    <cfRule type="duplicateValues" dxfId="59" priority="3"/>
  </conditionalFormatting>
  <conditionalFormatting sqref="U3:U7">
    <cfRule type="containsText" dxfId="58" priority="54" operator="containsText" text="FIRPLAST">
      <formula>NOT(ISERROR(SEARCH("FIRPLAST",U3)))</formula>
    </cfRule>
  </conditionalFormatting>
  <conditionalFormatting sqref="O2:O7">
    <cfRule type="containsText" dxfId="57" priority="57" operator="containsText" text="NON">
      <formula>NOT(ISERROR(SEARCH("NON",O2)))</formula>
    </cfRule>
    <cfRule type="containsText" dxfId="56" priority="58" operator="containsText" text="OUI">
      <formula>NOT(ISERROR(SEARCH("OUI",O2)))</formula>
    </cfRule>
  </conditionalFormatting>
  <conditionalFormatting sqref="T2:T7">
    <cfRule type="expression" dxfId="55" priority="10">
      <formula>$T2="ARTE DIST"</formula>
    </cfRule>
    <cfRule type="expression" dxfId="54" priority="11">
      <formula>$T2="SIPALDIS"</formula>
    </cfRule>
    <cfRule type="expression" dxfId="53" priority="12">
      <formula>$T2="TICKET COM"</formula>
    </cfRule>
    <cfRule type="expression" dxfId="52" priority="13">
      <formula>$T2="JOLARD"</formula>
    </cfRule>
    <cfRule type="expression" dxfId="51" priority="14">
      <formula>$T2="IMPRIMERIE DU VIADUC"</formula>
    </cfRule>
    <cfRule type="expression" dxfId="50" priority="15">
      <formula>$T2="GUILLIN EMBALLAGES"</formula>
    </cfRule>
    <cfRule type="expression" dxfId="49" priority="16">
      <formula>$T2="GAULT ET FREMONT"</formula>
    </cfRule>
    <cfRule type="expression" dxfId="48" priority="17">
      <formula>$T2="DE FACTO"</formula>
    </cfRule>
    <cfRule type="expression" dxfId="47" priority="18">
      <formula>$T2="EVENPLAST"</formula>
    </cfRule>
    <cfRule type="expression" dxfId="46" priority="19">
      <formula>$T2="THIOLAT"</formula>
    </cfRule>
    <cfRule type="expression" dxfId="45" priority="20">
      <formula>$T2="LE GOFF"</formula>
    </cfRule>
    <cfRule type="expression" dxfId="44" priority="21">
      <formula>$T2="MP HYGIENE"</formula>
    </cfRule>
    <cfRule type="expression" dxfId="43" priority="22">
      <formula>$T2="TREELOGI-CODINA"</formula>
    </cfRule>
    <cfRule type="expression" dxfId="42" priority="23">
      <formula>$T2="ARDEX"</formula>
    </cfRule>
    <cfRule type="expression" dxfId="41" priority="46">
      <formula>$T2="SOLIA"</formula>
    </cfRule>
    <cfRule type="expression" dxfId="40" priority="47">
      <formula>$T2="FIRPLAST"</formula>
    </cfRule>
    <cfRule type="expression" dxfId="39" priority="48">
      <formula>$T2="COMATEC"</formula>
    </cfRule>
  </conditionalFormatting>
  <conditionalFormatting sqref="C2:C7">
    <cfRule type="containsText" dxfId="38" priority="49" operator="containsText" text="Produit déjà référencé">
      <formula>NOT(ISERROR(SEARCH("Produit déjà référencé",C2)))</formula>
    </cfRule>
    <cfRule type="containsText" dxfId="37" priority="50" operator="containsText" text="Nouveau produit">
      <formula>NOT(ISERROR(SEARCH("Nouveau produit",C2)))</formula>
    </cfRule>
  </conditionalFormatting>
  <conditionalFormatting sqref="U3:U7">
    <cfRule type="containsText" dxfId="36" priority="51" operator="containsText" text="AUTRES">
      <formula>NOT(ISERROR(SEARCH("AUTRES",U3)))</formula>
    </cfRule>
    <cfRule type="containsText" dxfId="35" priority="52" operator="containsText" text="COMATEC">
      <formula>NOT(ISERROR(SEARCH("COMATEC",U3)))</formula>
    </cfRule>
    <cfRule type="containsText" dxfId="34" priority="53" operator="containsText" text="SOLIA">
      <formula>NOT(ISERROR(SEARCH("SOLIA",U3)))</formula>
    </cfRule>
  </conditionalFormatting>
  <conditionalFormatting sqref="P2:P7">
    <cfRule type="cellIs" dxfId="33" priority="55" operator="equal">
      <formula>"OUI"</formula>
    </cfRule>
    <cfRule type="cellIs" dxfId="32" priority="56" operator="equal">
      <formula>"NON"</formula>
    </cfRule>
  </conditionalFormatting>
  <conditionalFormatting sqref="Z2:Z7">
    <cfRule type="containsText" dxfId="31" priority="44" operator="containsText" text="NON">
      <formula>NOT(ISERROR(SEARCH("NON",Z2)))</formula>
    </cfRule>
    <cfRule type="containsText" dxfId="30" priority="45" operator="containsText" text="OUI">
      <formula>NOT(ISERROR(SEARCH("OUI",Z2)))</formula>
    </cfRule>
  </conditionalFormatting>
  <conditionalFormatting sqref="S2:S7">
    <cfRule type="expression" dxfId="29" priority="38">
      <formula>$AB2="Refusée"</formula>
    </cfRule>
    <cfRule type="expression" dxfId="28" priority="39">
      <formula>$AB2="En Attente"</formula>
    </cfRule>
  </conditionalFormatting>
  <conditionalFormatting sqref="S2:S7">
    <cfRule type="containsText" dxfId="27" priority="24" operator="containsText" text="LE GOFF">
      <formula>NOT(ISERROR(SEARCH("LE GOFF",S2)))</formula>
    </cfRule>
    <cfRule type="containsText" dxfId="26" priority="25" operator="containsText" text="THIOLAT">
      <formula>NOT(ISERROR(SEARCH("THIOLAT",S2)))</formula>
    </cfRule>
    <cfRule type="containsText" dxfId="25" priority="26" operator="containsText" text="ARTE Dist">
      <formula>NOT(ISERROR(SEARCH("ARTE Dist",S2)))</formula>
    </cfRule>
    <cfRule type="containsText" dxfId="24" priority="27" operator="containsText" text="MP HYGIENE">
      <formula>NOT(ISERROR(SEARCH("MP HYGIENE",S2)))</formula>
    </cfRule>
    <cfRule type="containsText" dxfId="23" priority="28" operator="containsText" text="TREELOGI-CODINA">
      <formula>NOT(ISERROR(SEARCH("TREELOGI-CODINA",S2)))</formula>
    </cfRule>
    <cfRule type="containsText" dxfId="22" priority="29" operator="containsText" text="TICKET COM">
      <formula>NOT(ISERROR(SEARCH("TICKET COM",S2)))</formula>
    </cfRule>
    <cfRule type="containsText" dxfId="21" priority="30" operator="containsText" text="SIPALDIS">
      <formula>NOT(ISERROR(SEARCH("SIPALDIS",S2)))</formula>
    </cfRule>
    <cfRule type="containsText" dxfId="20" priority="31" operator="containsText" text="JOLARD">
      <formula>NOT(ISERROR(SEARCH("JOLARD",S2)))</formula>
    </cfRule>
    <cfRule type="containsText" dxfId="19" priority="32" operator="containsText" text="IMPRIMERIE DU VIADUC">
      <formula>NOT(ISERROR(SEARCH("IMPRIMERIE DU VIADUC",S2)))</formula>
    </cfRule>
    <cfRule type="containsText" dxfId="18" priority="33" operator="containsText" text="GUILLIN EMBALLAGES">
      <formula>NOT(ISERROR(SEARCH("GUILLIN EMBALLAGES",S2)))</formula>
    </cfRule>
    <cfRule type="containsText" dxfId="17" priority="34" operator="containsText" text="GAULT ET FREMONT">
      <formula>NOT(ISERROR(SEARCH("GAULT ET FREMONT",S2)))</formula>
    </cfRule>
    <cfRule type="containsText" dxfId="16" priority="35" operator="containsText" text="EVENPLAST">
      <formula>NOT(ISERROR(SEARCH("EVENPLAST",S2)))</formula>
    </cfRule>
    <cfRule type="containsText" dxfId="15" priority="36" operator="containsText" text="ARDEX">
      <formula>NOT(ISERROR(SEARCH("ARDEX",S2)))</formula>
    </cfRule>
    <cfRule type="containsText" dxfId="14" priority="42" operator="containsText" text="FIRPLAST">
      <formula>NOT(ISERROR(SEARCH("FIRPLAST",S2)))</formula>
    </cfRule>
    <cfRule type="expression" dxfId="13" priority="43">
      <formula>$U2="AUTRE"</formula>
    </cfRule>
  </conditionalFormatting>
  <conditionalFormatting sqref="S2:S7">
    <cfRule type="containsText" dxfId="12" priority="37" operator="containsText" text="DE FACTO">
      <formula>NOT(ISERROR(SEARCH("DE FACTO",S2)))</formula>
    </cfRule>
    <cfRule type="containsText" dxfId="11" priority="40" operator="containsText" text="COMATEC">
      <formula>NOT(ISERROR(SEARCH("COMATEC",S2)))</formula>
    </cfRule>
    <cfRule type="containsText" dxfId="10" priority="41" operator="containsText" text="SOLIA">
      <formula>NOT(ISERROR(SEARCH("SOLIA",S2)))</formula>
    </cfRule>
  </conditionalFormatting>
  <conditionalFormatting sqref="U2">
    <cfRule type="containsText" dxfId="9" priority="9" operator="containsText" text="FIRPLAST">
      <formula>NOT(ISERROR(SEARCH("FIRPLAST",U2)))</formula>
    </cfRule>
  </conditionalFormatting>
  <conditionalFormatting sqref="U2">
    <cfRule type="containsText" dxfId="8" priority="6" operator="containsText" text="AUTRE">
      <formula>NOT(ISERROR(SEARCH("AUTRE",U2)))</formula>
    </cfRule>
    <cfRule type="containsText" dxfId="7" priority="7" operator="containsText" text="COMATEC">
      <formula>NOT(ISERROR(SEARCH("COMATEC",U2)))</formula>
    </cfRule>
    <cfRule type="containsText" dxfId="6" priority="8" operator="containsText" text="SOLIA">
      <formula>NOT(ISERROR(SEARCH("SOLIA",U2)))</formula>
    </cfRule>
  </conditionalFormatting>
  <conditionalFormatting sqref="AD2:BF7">
    <cfRule type="expression" dxfId="5" priority="85">
      <formula>$AB2="Refusée"</formula>
    </cfRule>
    <cfRule type="expression" dxfId="4" priority="86">
      <formula>$AB2="En Attente"</formula>
    </cfRule>
  </conditionalFormatting>
  <conditionalFormatting sqref="AX2:AX7">
    <cfRule type="expression" dxfId="3" priority="5">
      <formula>$AX2="OUI"</formula>
    </cfRule>
  </conditionalFormatting>
  <conditionalFormatting sqref="AY2:BA7">
    <cfRule type="expression" dxfId="2" priority="4">
      <formula>$AX2="NON"</formula>
    </cfRule>
  </conditionalFormatting>
  <conditionalFormatting sqref="J2:J7">
    <cfRule type="duplicateValues" dxfId="1" priority="2"/>
  </conditionalFormatting>
  <conditionalFormatting sqref="S2:S7">
    <cfRule type="containsText" dxfId="0" priority="1" operator="containsText" text="AUTRE">
      <formula>NOT(ISERROR(SEARCH("AUTRE",S2)))</formula>
    </cfRule>
  </conditionalFormatting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'[1]Liste déroulante'!#REF!</xm:f>
          </x14:formula1>
          <xm:sqref>S2:S7</xm:sqref>
        </x14:dataValidation>
        <x14:dataValidation type="list" allowBlank="1" showInputMessage="1" showErrorMessage="1">
          <x14:formula1>
            <xm:f>'[1]Liste déroulante'!#REF!</xm:f>
          </x14:formula1>
          <xm:sqref>Z2:Z7</xm:sqref>
        </x14:dataValidation>
        <x14:dataValidation type="list" allowBlank="1" showInputMessage="1" showErrorMessage="1">
          <x14:formula1>
            <xm:f>'[1]Liste déroulante'!#REF!</xm:f>
          </x14:formula1>
          <xm:sqref>AC2:AC7</xm:sqref>
        </x14:dataValidation>
        <x14:dataValidation type="list" allowBlank="1" showInputMessage="1" showErrorMessage="1">
          <x14:formula1>
            <xm:f>'[1]Liste déroulante'!#REF!</xm:f>
          </x14:formula1>
          <xm:sqref>AA2:AA7</xm:sqref>
        </x14:dataValidation>
        <x14:dataValidation type="list" allowBlank="1" showInputMessage="1" showErrorMessage="1">
          <x14:formula1>
            <xm:f>'[1]Liste déroulante'!#REF!</xm:f>
          </x14:formula1>
          <xm:sqref>BB2:BB7</xm:sqref>
        </x14:dataValidation>
        <x14:dataValidation type="list" allowBlank="1" showInputMessage="1" showErrorMessage="1">
          <x14:formula1>
            <xm:f>'[1]Liste déroulante'!#REF!</xm:f>
          </x14:formula1>
          <xm:sqref>AH2:AH7 O2:P7 AU2:AW7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Demandes d'échantillons</vt:lpstr>
      <vt:lpstr>Archives</vt:lpstr>
    </vt:vector>
  </TitlesOfParts>
  <Company>Groupe Casino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MAVROCORDATO,ALEXANDRE</dc:creator>
  <cp:lastModifiedBy>MAVROCORDATO,ALEXANDRE</cp:lastModifiedBy>
  <dcterms:created xsi:type="dcterms:W3CDTF">2016-04-12T12:30:38Z</dcterms:created>
  <dcterms:modified xsi:type="dcterms:W3CDTF">2016-04-12T12:33:59Z</dcterms:modified>
</cp:coreProperties>
</file>